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FRJ\ATOMS\Projeto-VLE\Planilhas de análise\"/>
    </mc:Choice>
  </mc:AlternateContent>
  <bookViews>
    <workbookView xWindow="0" yWindow="0" windowWidth="20490" windowHeight="7530" tabRatio="881" activeTab="9"/>
  </bookViews>
  <sheets>
    <sheet name="Controle" sheetId="1" r:id="rId1"/>
    <sheet name="Metano" sheetId="2" r:id="rId2"/>
    <sheet name="Propano" sheetId="3" r:id="rId3"/>
    <sheet name="Octano" sheetId="4" r:id="rId4"/>
    <sheet name="Gráfico" sheetId="6" r:id="rId5"/>
    <sheet name="CO2" sheetId="8" r:id="rId6"/>
    <sheet name="Metanol" sheetId="11" r:id="rId7"/>
    <sheet name="Beta" sheetId="7" r:id="rId8"/>
    <sheet name="Octano (2)" sheetId="9" r:id="rId9"/>
    <sheet name="Plan2" sheetId="10" r:id="rId10"/>
    <sheet name="Estimador" sheetId="12" r:id="rId11"/>
    <sheet name="Metanol (2)" sheetId="13" r:id="rId12"/>
  </sheets>
  <definedNames>
    <definedName name="metano_exp" localSheetId="1">Metano!$A$3:$B$21</definedName>
    <definedName name="metano_exp_1" localSheetId="1">Metano!$A$4:$B$22</definedName>
    <definedName name="octane_exp3_near" localSheetId="6">Metanol!$A$47:$B$52</definedName>
    <definedName name="octane_exp3_near" localSheetId="11">'Metanol (2)'!$A$47:$B$52</definedName>
    <definedName name="octane_exp3_near" localSheetId="3">Octano!$A$38:$B$43</definedName>
    <definedName name="octane_exp3_near" localSheetId="8">'Octano (2)'!$A$38:$B$43</definedName>
    <definedName name="octane_exp3_near_1" localSheetId="6">Metanol!$A$46:$B$51</definedName>
    <definedName name="octane_exp3_near_1" localSheetId="11">'Metanol (2)'!$A$46:$B$51</definedName>
    <definedName name="octane_exp3_near_1" localSheetId="3">Octano!$A$37:$B$42</definedName>
    <definedName name="octane_exp3_near_1" localSheetId="8">'Octano (2)'!$A$37:$B$42</definedName>
    <definedName name="octano_exp" localSheetId="6">Metanol!$A$3:$B$36</definedName>
    <definedName name="octano_exp" localSheetId="11">'Metanol (2)'!$A$3:$B$36</definedName>
    <definedName name="octano_exp" localSheetId="3">Octano!$A$3:$B$36</definedName>
    <definedName name="octano_exp" localSheetId="8">'Octano (2)'!$A$3:$B$36</definedName>
    <definedName name="octano_exp_1" localSheetId="6">Metanol!$A$4:$B$46</definedName>
    <definedName name="octano_exp_1" localSheetId="11">'Metanol (2)'!$A$4:$B$46</definedName>
    <definedName name="octano_exp_1" localSheetId="3">Octano!$A$4:$B$37</definedName>
    <definedName name="octano_exp_1" localSheetId="8">'Octano (2)'!$A$4:$B$37</definedName>
    <definedName name="propano_exp" localSheetId="2">Propano!$E$3:$F$36</definedName>
    <definedName name="propano_exp_1" localSheetId="2">Propano!$E$4:$F$37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2" i="10" l="1"/>
  <c r="T42" i="10"/>
  <c r="Q42" i="10"/>
  <c r="O21" i="10" l="1"/>
  <c r="O20" i="10"/>
  <c r="P21" i="10"/>
  <c r="P20" i="10"/>
  <c r="B22" i="12" l="1"/>
  <c r="B25" i="12"/>
  <c r="B23" i="12"/>
  <c r="B11" i="12"/>
  <c r="B10" i="12"/>
  <c r="B9" i="12"/>
  <c r="B8" i="12"/>
  <c r="B7" i="12"/>
  <c r="B17" i="12"/>
  <c r="G14" i="12"/>
  <c r="B3" i="12"/>
  <c r="B21" i="12" l="1"/>
  <c r="M14" i="12" s="1"/>
  <c r="B24" i="12"/>
  <c r="P14" i="10"/>
  <c r="P15" i="10" s="1"/>
  <c r="R12" i="10"/>
  <c r="S12" i="10"/>
  <c r="R6" i="10"/>
  <c r="S6" i="10"/>
  <c r="R7" i="10"/>
  <c r="S7" i="10"/>
  <c r="R8" i="10"/>
  <c r="S8" i="10"/>
  <c r="R9" i="10"/>
  <c r="S9" i="10"/>
  <c r="R10" i="10"/>
  <c r="S10" i="10"/>
  <c r="R11" i="10"/>
  <c r="S11" i="10"/>
  <c r="S5" i="10"/>
  <c r="R5" i="10"/>
  <c r="Q6" i="10"/>
  <c r="Q7" i="10"/>
  <c r="Q8" i="10"/>
  <c r="Q12" i="10" s="1"/>
  <c r="Q9" i="10"/>
  <c r="Q10" i="10"/>
  <c r="Q11" i="10"/>
  <c r="P12" i="10"/>
  <c r="O12" i="10"/>
  <c r="Q5" i="10"/>
  <c r="O7" i="10"/>
  <c r="O8" i="10" s="1"/>
  <c r="O9" i="10" s="1"/>
  <c r="O10" i="10" s="1"/>
  <c r="O11" i="10" s="1"/>
  <c r="O6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G55" i="10" s="1"/>
  <c r="H6" i="10"/>
  <c r="G6" i="10" s="1"/>
  <c r="M9" i="12" l="1"/>
  <c r="M8" i="12"/>
  <c r="G13" i="10"/>
  <c r="G50" i="10"/>
  <c r="G42" i="10"/>
  <c r="G34" i="10"/>
  <c r="G26" i="10"/>
  <c r="G18" i="10"/>
  <c r="G12" i="10"/>
  <c r="G8" i="10"/>
  <c r="G53" i="10"/>
  <c r="G49" i="10"/>
  <c r="G45" i="10"/>
  <c r="G41" i="10"/>
  <c r="G37" i="10"/>
  <c r="G33" i="10"/>
  <c r="G29" i="10"/>
  <c r="G25" i="10"/>
  <c r="G21" i="10"/>
  <c r="G17" i="10"/>
  <c r="G9" i="10"/>
  <c r="G46" i="10"/>
  <c r="G30" i="10"/>
  <c r="G22" i="10"/>
  <c r="G15" i="10"/>
  <c r="G11" i="10"/>
  <c r="G7" i="10"/>
  <c r="G52" i="10"/>
  <c r="G48" i="10"/>
  <c r="G44" i="10"/>
  <c r="G40" i="10"/>
  <c r="G36" i="10"/>
  <c r="G32" i="10"/>
  <c r="G28" i="10"/>
  <c r="G24" i="10"/>
  <c r="G20" i="10"/>
  <c r="G16" i="10"/>
  <c r="G54" i="10"/>
  <c r="G38" i="10"/>
  <c r="G14" i="10"/>
  <c r="G10" i="10"/>
  <c r="G51" i="10"/>
  <c r="G47" i="10"/>
  <c r="G43" i="10"/>
  <c r="G39" i="10"/>
  <c r="G35" i="10"/>
  <c r="G31" i="10"/>
  <c r="G27" i="10"/>
  <c r="G23" i="10"/>
  <c r="G19" i="10"/>
  <c r="M26" i="1"/>
  <c r="L26" i="1"/>
  <c r="K26" i="1"/>
  <c r="M25" i="1"/>
  <c r="L25" i="1"/>
  <c r="K25" i="1"/>
  <c r="M24" i="1"/>
  <c r="L24" i="1"/>
  <c r="K24" i="1"/>
  <c r="M20" i="1"/>
  <c r="L20" i="1"/>
  <c r="K20" i="1"/>
  <c r="M19" i="1"/>
  <c r="L19" i="1"/>
  <c r="K19" i="1"/>
  <c r="M18" i="1"/>
  <c r="L18" i="1"/>
  <c r="K18" i="1"/>
  <c r="K13" i="1"/>
  <c r="L13" i="1"/>
  <c r="M13" i="1"/>
  <c r="K14" i="1"/>
  <c r="L14" i="1"/>
  <c r="M14" i="1"/>
  <c r="L12" i="1"/>
  <c r="M12" i="1"/>
  <c r="K12" i="1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K34" i="7"/>
  <c r="L34" i="7"/>
  <c r="K35" i="7"/>
  <c r="L35" i="7"/>
  <c r="K36" i="7"/>
  <c r="L36" i="7"/>
  <c r="K37" i="7"/>
  <c r="L37" i="7"/>
  <c r="K38" i="7"/>
  <c r="L38" i="7"/>
  <c r="K39" i="7"/>
  <c r="L39" i="7"/>
  <c r="K40" i="7"/>
  <c r="L40" i="7"/>
  <c r="K41" i="7"/>
  <c r="L41" i="7"/>
  <c r="K42" i="7"/>
  <c r="L42" i="7"/>
  <c r="K43" i="7"/>
  <c r="L43" i="7"/>
  <c r="K44" i="7"/>
  <c r="L44" i="7"/>
  <c r="K45" i="7"/>
  <c r="L45" i="7"/>
  <c r="K46" i="7"/>
  <c r="L46" i="7"/>
  <c r="K47" i="7"/>
  <c r="L47" i="7"/>
  <c r="K48" i="7"/>
  <c r="L48" i="7"/>
  <c r="K49" i="7"/>
  <c r="L49" i="7"/>
  <c r="K50" i="7"/>
  <c r="L50" i="7"/>
  <c r="K51" i="7"/>
  <c r="L51" i="7"/>
  <c r="K52" i="7"/>
  <c r="L52" i="7"/>
  <c r="K53" i="7"/>
  <c r="L53" i="7"/>
  <c r="K54" i="7"/>
  <c r="L54" i="7"/>
  <c r="K55" i="7"/>
  <c r="L55" i="7"/>
  <c r="K56" i="7"/>
  <c r="L56" i="7"/>
  <c r="K57" i="7"/>
  <c r="L57" i="7"/>
  <c r="K58" i="7"/>
  <c r="L58" i="7"/>
  <c r="K59" i="7"/>
  <c r="L59" i="7"/>
  <c r="K60" i="7"/>
  <c r="L60" i="7"/>
  <c r="K61" i="7"/>
  <c r="L61" i="7"/>
  <c r="K62" i="7"/>
  <c r="L62" i="7"/>
  <c r="K63" i="7"/>
  <c r="L63" i="7"/>
  <c r="K64" i="7"/>
  <c r="L64" i="7"/>
  <c r="K65" i="7"/>
  <c r="L65" i="7"/>
  <c r="K66" i="7"/>
  <c r="L66" i="7"/>
  <c r="K67" i="7"/>
  <c r="L67" i="7"/>
  <c r="K68" i="7"/>
  <c r="L68" i="7"/>
  <c r="K69" i="7"/>
  <c r="L69" i="7"/>
  <c r="K70" i="7"/>
  <c r="L70" i="7"/>
  <c r="K71" i="7"/>
  <c r="L71" i="7"/>
  <c r="K72" i="7"/>
  <c r="L72" i="7"/>
  <c r="K73" i="7"/>
  <c r="L73" i="7"/>
  <c r="K74" i="7"/>
  <c r="L74" i="7"/>
  <c r="K75" i="7"/>
  <c r="L75" i="7"/>
  <c r="K76" i="7"/>
  <c r="L76" i="7"/>
  <c r="K77" i="7"/>
  <c r="L77" i="7"/>
  <c r="K78" i="7"/>
  <c r="L78" i="7"/>
  <c r="K79" i="7"/>
  <c r="L79" i="7"/>
  <c r="K80" i="7"/>
  <c r="L80" i="7"/>
  <c r="K81" i="7"/>
  <c r="L81" i="7"/>
  <c r="K82" i="7"/>
  <c r="L82" i="7"/>
  <c r="K83" i="7"/>
  <c r="L83" i="7"/>
  <c r="K84" i="7"/>
  <c r="L84" i="7"/>
  <c r="K85" i="7"/>
  <c r="L85" i="7"/>
  <c r="K86" i="7"/>
  <c r="L86" i="7"/>
  <c r="K87" i="7"/>
  <c r="L87" i="7"/>
  <c r="K88" i="7"/>
  <c r="L88" i="7"/>
  <c r="K89" i="7"/>
  <c r="L89" i="7"/>
  <c r="K90" i="7"/>
  <c r="L90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M13" i="12" l="1"/>
  <c r="M12" i="12" s="1"/>
  <c r="M15" i="12" s="1"/>
  <c r="P12" i="12" s="1"/>
  <c r="P13" i="12" s="1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4" i="7"/>
  <c r="Q4" i="7" l="1"/>
  <c r="E38" i="7"/>
  <c r="F38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H4" i="7"/>
  <c r="G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9" i="7"/>
  <c r="F39" i="7"/>
  <c r="E40" i="7"/>
  <c r="F40" i="7"/>
  <c r="E41" i="7"/>
  <c r="F41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J4" i="7"/>
  <c r="I4" i="7"/>
  <c r="Q101" i="7" l="1"/>
  <c r="R101" i="7"/>
  <c r="Q102" i="7"/>
  <c r="R102" i="7"/>
  <c r="Q103" i="7"/>
  <c r="R103" i="7"/>
  <c r="Q104" i="7"/>
  <c r="R104" i="7"/>
  <c r="Q105" i="7"/>
  <c r="R105" i="7"/>
  <c r="Q106" i="7"/>
  <c r="R106" i="7"/>
  <c r="Q107" i="7"/>
  <c r="R107" i="7"/>
  <c r="Q108" i="7"/>
  <c r="R108" i="7"/>
  <c r="Q109" i="7"/>
  <c r="R109" i="7"/>
  <c r="Q110" i="7"/>
  <c r="R110" i="7"/>
  <c r="Q111" i="7"/>
  <c r="R111" i="7"/>
  <c r="Q112" i="7"/>
  <c r="R112" i="7"/>
  <c r="Q113" i="7"/>
  <c r="R113" i="7"/>
  <c r="Q114" i="7"/>
  <c r="R114" i="7"/>
  <c r="Q115" i="7"/>
  <c r="R115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F4" i="7"/>
  <c r="E4" i="7"/>
  <c r="C34" i="7"/>
  <c r="D34" i="7"/>
  <c r="C35" i="7"/>
  <c r="D35" i="7"/>
  <c r="C36" i="7"/>
  <c r="D36" i="7"/>
  <c r="C37" i="7"/>
  <c r="D37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D4" i="7"/>
  <c r="C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4" i="7"/>
</calcChain>
</file>

<file path=xl/connections.xml><?xml version="1.0" encoding="utf-8"?>
<connections xmlns="http://schemas.openxmlformats.org/spreadsheetml/2006/main">
  <connection id="1" name="metano_exp" type="6" refreshedVersion="5" background="1" saveData="1">
    <textPr codePage="850" sourceFile="C:\Users\b3nw\Downloads\RG\RG\metano_exp.csv" comma="1">
      <textFields count="2">
        <textField/>
        <textField/>
      </textFields>
    </textPr>
  </connection>
  <connection id="2" name="metano_exp1" type="6" refreshedVersion="5" background="1" saveData="1">
    <textPr codePage="850" sourceFile="C:\Users\b3nw\Downloads\RG\RG\metano_exp.csv" comma="1">
      <textFields count="2">
        <textField/>
        <textField/>
      </textFields>
    </textPr>
  </connection>
  <connection id="3" name="octane_exp3_near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4" name="octane_exp3_near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5" name="octane_exp3_near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6" name="octane_exp3_near1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7" name="octane_exp3_near11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8" name="octane_exp3_near2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9" name="octane_exp3_near2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10" name="octane_exp3_near2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11" name="octano_exp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2" name="octano_exp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3" name="octano_exp1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4" name="octano_exp111" type="6" refreshedVersion="5" background="1" saveData="1">
    <textPr codePage="850" sourceFile="C:\Users\b3nw\Downloads\metanol_Tp1.csv" comma="1" semicolon="1">
      <textFields count="2">
        <textField/>
        <textField/>
      </textFields>
    </textPr>
  </connection>
  <connection id="15" name="octano_exp1111" type="6" refreshedVersion="5" background="1" saveData="1">
    <textPr codePage="850" sourceFile="C:\Users\b3nw\Downloads\metanol_Tp1.csv" comma="1" semicolon="1">
      <textFields count="2">
        <textField/>
        <textField/>
      </textFields>
    </textPr>
  </connection>
  <connection id="16" name="octano_exp2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7" name="octano_exp2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8" name="octano_exp21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9" name="propano_exp" type="6" refreshedVersion="5" background="1" saveData="1">
    <textPr codePage="850" sourceFile="C:\Users\b3nw\Downloads\RG\RG\propano_exp.csv" comma="1">
      <textFields count="2">
        <textField/>
        <textField/>
      </textFields>
    </textPr>
  </connection>
  <connection id="20" name="propano_exp1" type="6" refreshedVersion="5" background="1" saveData="1">
    <textPr codePage="850" sourceFile="C:\Users\b3nw\Downloads\RG\RG\propano_exp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<sst xmlns="http://schemas.openxmlformats.org/spreadsheetml/2006/main" count="444" uniqueCount="92">
  <si>
    <t>Checklist</t>
  </si>
  <si>
    <t>Componente</t>
  </si>
  <si>
    <t>Equação</t>
  </si>
  <si>
    <t>SRK</t>
  </si>
  <si>
    <t>SRK+RG</t>
  </si>
  <si>
    <t>CPA</t>
  </si>
  <si>
    <t>CPA+RG</t>
  </si>
  <si>
    <t>Experimental</t>
  </si>
  <si>
    <t>Resultados</t>
  </si>
  <si>
    <t>OCTANO</t>
  </si>
  <si>
    <t>BETA</t>
  </si>
  <si>
    <t>Tc (K)</t>
  </si>
  <si>
    <t>Pc (MPa)</t>
  </si>
  <si>
    <t>pc (mol/m³)</t>
  </si>
  <si>
    <t>Observações</t>
  </si>
  <si>
    <t>SRK virtual</t>
  </si>
  <si>
    <t>T</t>
  </si>
  <si>
    <t>rho1</t>
  </si>
  <si>
    <t>rho2</t>
  </si>
  <si>
    <t>P</t>
  </si>
  <si>
    <t>Metano</t>
  </si>
  <si>
    <t>Propano</t>
  </si>
  <si>
    <t>Octano</t>
  </si>
  <si>
    <t>METANO</t>
  </si>
  <si>
    <t>PROPANO</t>
  </si>
  <si>
    <t>EXP</t>
  </si>
  <si>
    <t>ln Tc</t>
  </si>
  <si>
    <t>ln rho</t>
  </si>
  <si>
    <t>SRK - Virtual</t>
  </si>
  <si>
    <t>CO2</t>
  </si>
  <si>
    <t>Metanol</t>
  </si>
  <si>
    <t>METANOL</t>
  </si>
  <si>
    <t>ERROS</t>
  </si>
  <si>
    <t>Resultados - Erros</t>
  </si>
  <si>
    <t>Simulação</t>
  </si>
  <si>
    <t>5E-10 / phi 1.0</t>
  </si>
  <si>
    <t>5.5E-10 / phi 0.5</t>
  </si>
  <si>
    <t>5.5E-10 / phi 1.0</t>
  </si>
  <si>
    <t>5.5E-10 / phi 1.5</t>
  </si>
  <si>
    <t>Tr</t>
  </si>
  <si>
    <t>XY</t>
  </si>
  <si>
    <t>sum</t>
  </si>
  <si>
    <t>X</t>
  </si>
  <si>
    <t>Y</t>
  </si>
  <si>
    <t>a1</t>
  </si>
  <si>
    <t>X²</t>
  </si>
  <si>
    <t>Y²</t>
  </si>
  <si>
    <t>a0</t>
  </si>
  <si>
    <t>n</t>
  </si>
  <si>
    <t>Tc</t>
  </si>
  <si>
    <t>Pc</t>
  </si>
  <si>
    <t>rhoc</t>
  </si>
  <si>
    <t>Reference</t>
  </si>
  <si>
    <t>K</t>
  </si>
  <si>
    <t>mol/m3</t>
  </si>
  <si>
    <t>ac</t>
  </si>
  <si>
    <t>b</t>
  </si>
  <si>
    <t>alfa</t>
  </si>
  <si>
    <t>omega</t>
  </si>
  <si>
    <t>m</t>
  </si>
  <si>
    <t>a</t>
  </si>
  <si>
    <t>Ponto crítico</t>
  </si>
  <si>
    <t>MPa.m3/K/mol</t>
  </si>
  <si>
    <t>MPa.m6/mol²</t>
  </si>
  <si>
    <t>MPa</t>
  </si>
  <si>
    <t>m3/mol</t>
  </si>
  <si>
    <t>Calculado</t>
  </si>
  <si>
    <t>Pcalc</t>
  </si>
  <si>
    <t>B3</t>
  </si>
  <si>
    <t>Actual Critical</t>
  </si>
  <si>
    <t>Adimensional</t>
  </si>
  <si>
    <t>Actual critical</t>
  </si>
  <si>
    <t>Actual</t>
  </si>
  <si>
    <t>Pc barra calc</t>
  </si>
  <si>
    <t>Tc barra calc</t>
  </si>
  <si>
    <t>a(T)</t>
  </si>
  <si>
    <t>R</t>
  </si>
  <si>
    <t>Novos</t>
  </si>
  <si>
    <t>OMEGAa</t>
  </si>
  <si>
    <t>OMEGAb</t>
  </si>
  <si>
    <t>Tentativa</t>
  </si>
  <si>
    <t>Tentativas (depois de mudar o omega)</t>
  </si>
  <si>
    <t>Modo de usar</t>
  </si>
  <si>
    <t>2- Calcular o novo ponto crítico e substituir nas células azuis</t>
  </si>
  <si>
    <t>3- Pegar os novos valores de Tc e Pc, substituir no properties e voltar ao ponto 1</t>
  </si>
  <si>
    <t>1- Modificar omega virtual no properties ao ponto que P se aproxime do P de referência e substituir nas células verdes</t>
  </si>
  <si>
    <t>4- Falta integrar o B3 e usar newton raphson nele</t>
  </si>
  <si>
    <t>6.0E-10 / phi 1.0</t>
  </si>
  <si>
    <t>SRK+RG - Prausnitz</t>
  </si>
  <si>
    <t>Cai</t>
  </si>
  <si>
    <t>2n</t>
  </si>
  <si>
    <t>2n+1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</si>
</sst>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1" fillId="0" borderId="1" xfId="0" applyFont="1" applyBorder="1" applyAlignment="1">
      <alignment horizontal="center" vertical="center"/>
    </xf>
    <xf numFmtId="11" fontId="0" fillId="0" borderId="0" xfId="0" applyNumberFormat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0" fillId="8" borderId="0" xfId="0" applyFill="1"/>
    <xf numFmtId="2" fontId="0" fillId="8" borderId="0" xfId="0" applyNumberFormat="1" applyFill="1"/>
    <xf numFmtId="0" fontId="0" fillId="11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1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1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1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Metano!$E$1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Metano!$F$3:$F$199</c:f>
              <c:numCache>
                <c:formatCode>General</c:formatCode>
                <c:ptCount val="197"/>
                <c:pt idx="0">
                  <c:v>199.762</c:v>
                </c:pt>
                <c:pt idx="1">
                  <c:v>226.702</c:v>
                </c:pt>
                <c:pt idx="2">
                  <c:v>256.05799999999999</c:v>
                </c:pt>
                <c:pt idx="3">
                  <c:v>288.27699999999999</c:v>
                </c:pt>
                <c:pt idx="4">
                  <c:v>323.49400000000003</c:v>
                </c:pt>
                <c:pt idx="5">
                  <c:v>361.92</c:v>
                </c:pt>
                <c:pt idx="6">
                  <c:v>403.76900000000001</c:v>
                </c:pt>
                <c:pt idx="7">
                  <c:v>449.28100000000001</c:v>
                </c:pt>
                <c:pt idx="8">
                  <c:v>498.67700000000002</c:v>
                </c:pt>
                <c:pt idx="9">
                  <c:v>552.24300000000005</c:v>
                </c:pt>
                <c:pt idx="10">
                  <c:v>610.25400000000002</c:v>
                </c:pt>
                <c:pt idx="11">
                  <c:v>673.04399999999998</c:v>
                </c:pt>
                <c:pt idx="12">
                  <c:v>740.96</c:v>
                </c:pt>
                <c:pt idx="13">
                  <c:v>814.399</c:v>
                </c:pt>
                <c:pt idx="14">
                  <c:v>893.80700000000002</c:v>
                </c:pt>
                <c:pt idx="15">
                  <c:v>979.68100000000004</c:v>
                </c:pt>
                <c:pt idx="16">
                  <c:v>1072.5999999999999</c:v>
                </c:pt>
                <c:pt idx="17">
                  <c:v>1173.22</c:v>
                </c:pt>
                <c:pt idx="18">
                  <c:v>1282.3</c:v>
                </c:pt>
                <c:pt idx="19">
                  <c:v>1400.72</c:v>
                </c:pt>
                <c:pt idx="20">
                  <c:v>1669.87</c:v>
                </c:pt>
                <c:pt idx="21">
                  <c:v>1823.24</c:v>
                </c:pt>
                <c:pt idx="22">
                  <c:v>1991.33</c:v>
                </c:pt>
                <c:pt idx="23">
                  <c:v>2176.1799999999998</c:v>
                </c:pt>
                <c:pt idx="24">
                  <c:v>2380.2800000000002</c:v>
                </c:pt>
                <c:pt idx="25">
                  <c:v>2606.66</c:v>
                </c:pt>
                <c:pt idx="26">
                  <c:v>2859.06</c:v>
                </c:pt>
                <c:pt idx="27">
                  <c:v>3142.13</c:v>
                </c:pt>
                <c:pt idx="28">
                  <c:v>3461.69</c:v>
                </c:pt>
                <c:pt idx="29">
                  <c:v>3825.01</c:v>
                </c:pt>
                <c:pt idx="30">
                  <c:v>4241.33</c:v>
                </c:pt>
                <c:pt idx="31">
                  <c:v>4722.49</c:v>
                </c:pt>
                <c:pt idx="32">
                  <c:v>5284.73</c:v>
                </c:pt>
                <c:pt idx="33">
                  <c:v>5954.21</c:v>
                </c:pt>
                <c:pt idx="34">
                  <c:v>6787.66</c:v>
                </c:pt>
                <c:pt idx="35">
                  <c:v>6884.77</c:v>
                </c:pt>
                <c:pt idx="36">
                  <c:v>6985.34</c:v>
                </c:pt>
                <c:pt idx="37">
                  <c:v>7089.77</c:v>
                </c:pt>
                <c:pt idx="38">
                  <c:v>7198.55</c:v>
                </c:pt>
                <c:pt idx="39">
                  <c:v>7312.26</c:v>
                </c:pt>
                <c:pt idx="40">
                  <c:v>7431.66</c:v>
                </c:pt>
                <c:pt idx="41">
                  <c:v>7557.7</c:v>
                </c:pt>
                <c:pt idx="42">
                  <c:v>7691.66</c:v>
                </c:pt>
                <c:pt idx="43">
                  <c:v>7835.29</c:v>
                </c:pt>
                <c:pt idx="44">
                  <c:v>7991.08</c:v>
                </c:pt>
                <c:pt idx="45">
                  <c:v>8162.84</c:v>
                </c:pt>
                <c:pt idx="46">
                  <c:v>8356.8799999999992</c:v>
                </c:pt>
                <c:pt idx="47">
                  <c:v>8585.23</c:v>
                </c:pt>
                <c:pt idx="48">
                  <c:v>8877.25</c:v>
                </c:pt>
                <c:pt idx="49">
                  <c:v>9389.41</c:v>
                </c:pt>
                <c:pt idx="50">
                  <c:v>9672.8529999999992</c:v>
                </c:pt>
              </c:numCache>
            </c:numRef>
          </c:xVal>
          <c:yVal>
            <c:numRef>
              <c:f>Metano!$E$3:$E$199</c:f>
              <c:numCache>
                <c:formatCode>General</c:formatCode>
                <c:ptCount val="197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162</c:v>
                </c:pt>
                <c:pt idx="21">
                  <c:v>164</c:v>
                </c:pt>
                <c:pt idx="22">
                  <c:v>166</c:v>
                </c:pt>
                <c:pt idx="23">
                  <c:v>168</c:v>
                </c:pt>
                <c:pt idx="24">
                  <c:v>170</c:v>
                </c:pt>
                <c:pt idx="25">
                  <c:v>172</c:v>
                </c:pt>
                <c:pt idx="26">
                  <c:v>174</c:v>
                </c:pt>
                <c:pt idx="27">
                  <c:v>176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184</c:v>
                </c:pt>
                <c:pt idx="32">
                  <c:v>186</c:v>
                </c:pt>
                <c:pt idx="33">
                  <c:v>188</c:v>
                </c:pt>
                <c:pt idx="34">
                  <c:v>190</c:v>
                </c:pt>
                <c:pt idx="35">
                  <c:v>190.2</c:v>
                </c:pt>
                <c:pt idx="36">
                  <c:v>190.4</c:v>
                </c:pt>
                <c:pt idx="37">
                  <c:v>190.6</c:v>
                </c:pt>
                <c:pt idx="38">
                  <c:v>190.8</c:v>
                </c:pt>
                <c:pt idx="39">
                  <c:v>191</c:v>
                </c:pt>
                <c:pt idx="40">
                  <c:v>191.2</c:v>
                </c:pt>
                <c:pt idx="41">
                  <c:v>191.4</c:v>
                </c:pt>
                <c:pt idx="42">
                  <c:v>191.6</c:v>
                </c:pt>
                <c:pt idx="43">
                  <c:v>191.8</c:v>
                </c:pt>
                <c:pt idx="44">
                  <c:v>192</c:v>
                </c:pt>
                <c:pt idx="45">
                  <c:v>192.2</c:v>
                </c:pt>
                <c:pt idx="46">
                  <c:v>192.4</c:v>
                </c:pt>
                <c:pt idx="47">
                  <c:v>192.6</c:v>
                </c:pt>
                <c:pt idx="48">
                  <c:v>192.8</c:v>
                </c:pt>
                <c:pt idx="49">
                  <c:v>193</c:v>
                </c:pt>
                <c:pt idx="50">
                  <c:v>193.02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BC-4629-90E3-9912ED193BDA}"/>
            </c:ext>
          </c:extLst>
        </c:ser>
        <c:ser>
          <c:idx val="1"/>
          <c:order val="1"/>
          <c:tx>
            <c:strRef>
              <c:f>Metano!$E$1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Metano!$G$3:$G$199</c:f>
              <c:numCache>
                <c:formatCode>General</c:formatCode>
                <c:ptCount val="197"/>
                <c:pt idx="0">
                  <c:v>25828.1</c:v>
                </c:pt>
                <c:pt idx="1">
                  <c:v>25610.6</c:v>
                </c:pt>
                <c:pt idx="2">
                  <c:v>25388.9</c:v>
                </c:pt>
                <c:pt idx="3">
                  <c:v>25163.1</c:v>
                </c:pt>
                <c:pt idx="4">
                  <c:v>24932.799999999999</c:v>
                </c:pt>
                <c:pt idx="5">
                  <c:v>24697.9</c:v>
                </c:pt>
                <c:pt idx="6">
                  <c:v>24458.3</c:v>
                </c:pt>
                <c:pt idx="7">
                  <c:v>24213.599999999999</c:v>
                </c:pt>
                <c:pt idx="8">
                  <c:v>23963.8</c:v>
                </c:pt>
                <c:pt idx="9">
                  <c:v>23708.6</c:v>
                </c:pt>
                <c:pt idx="10">
                  <c:v>23447.7</c:v>
                </c:pt>
                <c:pt idx="11">
                  <c:v>23180.799999999999</c:v>
                </c:pt>
                <c:pt idx="12">
                  <c:v>22907.7</c:v>
                </c:pt>
                <c:pt idx="13">
                  <c:v>22628.1</c:v>
                </c:pt>
                <c:pt idx="14">
                  <c:v>22341.4</c:v>
                </c:pt>
                <c:pt idx="15">
                  <c:v>22047.4</c:v>
                </c:pt>
                <c:pt idx="16">
                  <c:v>21745.7</c:v>
                </c:pt>
                <c:pt idx="17">
                  <c:v>21435.599999999999</c:v>
                </c:pt>
                <c:pt idx="18">
                  <c:v>21116.7</c:v>
                </c:pt>
                <c:pt idx="19">
                  <c:v>20788.3</c:v>
                </c:pt>
                <c:pt idx="20">
                  <c:v>20100.099999999999</c:v>
                </c:pt>
                <c:pt idx="21">
                  <c:v>19738.5</c:v>
                </c:pt>
                <c:pt idx="22">
                  <c:v>19363.8</c:v>
                </c:pt>
                <c:pt idx="23">
                  <c:v>18974.8</c:v>
                </c:pt>
                <c:pt idx="24">
                  <c:v>18569.8</c:v>
                </c:pt>
                <c:pt idx="25">
                  <c:v>18147</c:v>
                </c:pt>
                <c:pt idx="26">
                  <c:v>17704.099999999999</c:v>
                </c:pt>
                <c:pt idx="27">
                  <c:v>17238.3</c:v>
                </c:pt>
                <c:pt idx="28">
                  <c:v>16745.8</c:v>
                </c:pt>
                <c:pt idx="29">
                  <c:v>16221.8</c:v>
                </c:pt>
                <c:pt idx="30">
                  <c:v>15659.5</c:v>
                </c:pt>
                <c:pt idx="31">
                  <c:v>15049.1</c:v>
                </c:pt>
                <c:pt idx="32">
                  <c:v>14374.7</c:v>
                </c:pt>
                <c:pt idx="33">
                  <c:v>13608.3</c:v>
                </c:pt>
                <c:pt idx="34">
                  <c:v>12687.8</c:v>
                </c:pt>
                <c:pt idx="35">
                  <c:v>12582.3</c:v>
                </c:pt>
                <c:pt idx="36">
                  <c:v>12473.3</c:v>
                </c:pt>
                <c:pt idx="37">
                  <c:v>12360.4</c:v>
                </c:pt>
                <c:pt idx="38">
                  <c:v>12243.2</c:v>
                </c:pt>
                <c:pt idx="39">
                  <c:v>12121.1</c:v>
                </c:pt>
                <c:pt idx="40">
                  <c:v>11993.3</c:v>
                </c:pt>
                <c:pt idx="41">
                  <c:v>11858.7</c:v>
                </c:pt>
                <c:pt idx="42">
                  <c:v>11716.2</c:v>
                </c:pt>
                <c:pt idx="43">
                  <c:v>11564.1</c:v>
                </c:pt>
                <c:pt idx="44">
                  <c:v>11399.6</c:v>
                </c:pt>
                <c:pt idx="45">
                  <c:v>11219.2</c:v>
                </c:pt>
                <c:pt idx="46">
                  <c:v>11016.4</c:v>
                </c:pt>
                <c:pt idx="47">
                  <c:v>10779.3</c:v>
                </c:pt>
                <c:pt idx="48">
                  <c:v>10478.299999999999</c:v>
                </c:pt>
                <c:pt idx="49">
                  <c:v>9957.19</c:v>
                </c:pt>
                <c:pt idx="50">
                  <c:v>9672.8529999999992</c:v>
                </c:pt>
              </c:numCache>
            </c:numRef>
          </c:xVal>
          <c:yVal>
            <c:numRef>
              <c:f>Metano!$E$3:$E$199</c:f>
              <c:numCache>
                <c:formatCode>General</c:formatCode>
                <c:ptCount val="197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162</c:v>
                </c:pt>
                <c:pt idx="21">
                  <c:v>164</c:v>
                </c:pt>
                <c:pt idx="22">
                  <c:v>166</c:v>
                </c:pt>
                <c:pt idx="23">
                  <c:v>168</c:v>
                </c:pt>
                <c:pt idx="24">
                  <c:v>170</c:v>
                </c:pt>
                <c:pt idx="25">
                  <c:v>172</c:v>
                </c:pt>
                <c:pt idx="26">
                  <c:v>174</c:v>
                </c:pt>
                <c:pt idx="27">
                  <c:v>176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184</c:v>
                </c:pt>
                <c:pt idx="32">
                  <c:v>186</c:v>
                </c:pt>
                <c:pt idx="33">
                  <c:v>188</c:v>
                </c:pt>
                <c:pt idx="34">
                  <c:v>190</c:v>
                </c:pt>
                <c:pt idx="35">
                  <c:v>190.2</c:v>
                </c:pt>
                <c:pt idx="36">
                  <c:v>190.4</c:v>
                </c:pt>
                <c:pt idx="37">
                  <c:v>190.6</c:v>
                </c:pt>
                <c:pt idx="38">
                  <c:v>190.8</c:v>
                </c:pt>
                <c:pt idx="39">
                  <c:v>191</c:v>
                </c:pt>
                <c:pt idx="40">
                  <c:v>191.2</c:v>
                </c:pt>
                <c:pt idx="41">
                  <c:v>191.4</c:v>
                </c:pt>
                <c:pt idx="42">
                  <c:v>191.6</c:v>
                </c:pt>
                <c:pt idx="43">
                  <c:v>191.8</c:v>
                </c:pt>
                <c:pt idx="44">
                  <c:v>192</c:v>
                </c:pt>
                <c:pt idx="45">
                  <c:v>192.2</c:v>
                </c:pt>
                <c:pt idx="46">
                  <c:v>192.4</c:v>
                </c:pt>
                <c:pt idx="47">
                  <c:v>192.6</c:v>
                </c:pt>
                <c:pt idx="48">
                  <c:v>192.8</c:v>
                </c:pt>
                <c:pt idx="49">
                  <c:v>193</c:v>
                </c:pt>
                <c:pt idx="50">
                  <c:v>193.02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BC-4629-90E3-9912ED193BDA}"/>
            </c:ext>
          </c:extLst>
        </c:ser>
        <c:ser>
          <c:idx val="2"/>
          <c:order val="2"/>
          <c:tx>
            <c:strRef>
              <c:f>Metano!$A$1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Metano!$B$3:$B$200</c:f>
              <c:numCache>
                <c:formatCode>General</c:formatCode>
                <c:ptCount val="198"/>
                <c:pt idx="0">
                  <c:v>10139</c:v>
                </c:pt>
                <c:pt idx="1">
                  <c:v>27296.36188</c:v>
                </c:pt>
                <c:pt idx="2">
                  <c:v>26912.293809999999</c:v>
                </c:pt>
                <c:pt idx="3">
                  <c:v>26466.215909999999</c:v>
                </c:pt>
                <c:pt idx="4">
                  <c:v>26013.874299999999</c:v>
                </c:pt>
                <c:pt idx="5">
                  <c:v>25528.80932</c:v>
                </c:pt>
                <c:pt idx="6">
                  <c:v>25035.514279999999</c:v>
                </c:pt>
                <c:pt idx="7">
                  <c:v>24549.982390000001</c:v>
                </c:pt>
                <c:pt idx="8">
                  <c:v>24010.681479999999</c:v>
                </c:pt>
                <c:pt idx="9">
                  <c:v>23474.677810000001</c:v>
                </c:pt>
                <c:pt idx="10">
                  <c:v>22906.239580000001</c:v>
                </c:pt>
                <c:pt idx="11">
                  <c:v>22312.923330000001</c:v>
                </c:pt>
                <c:pt idx="12">
                  <c:v>21668.913990000001</c:v>
                </c:pt>
                <c:pt idx="13">
                  <c:v>20948.166440000001</c:v>
                </c:pt>
                <c:pt idx="14">
                  <c:v>20207.45837</c:v>
                </c:pt>
                <c:pt idx="15">
                  <c:v>19389.452710000001</c:v>
                </c:pt>
                <c:pt idx="16">
                  <c:v>18401.702679999999</c:v>
                </c:pt>
                <c:pt idx="17">
                  <c:v>17241.46009</c:v>
                </c:pt>
                <c:pt idx="18">
                  <c:v>15693.81503</c:v>
                </c:pt>
                <c:pt idx="19">
                  <c:v>12600.35887</c:v>
                </c:pt>
              </c:numCache>
            </c:numRef>
          </c:xVal>
          <c:yVal>
            <c:numRef>
              <c:f>Metano!$A$3:$A$200</c:f>
              <c:numCache>
                <c:formatCode>General</c:formatCode>
                <c:ptCount val="198"/>
                <c:pt idx="0">
                  <c:v>190.56399999999999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BC-4629-90E3-9912ED193BDA}"/>
            </c:ext>
          </c:extLst>
        </c:ser>
        <c:ser>
          <c:idx val="3"/>
          <c:order val="3"/>
          <c:tx>
            <c:strRef>
              <c:f>Metano!$A$1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Metano!$C$3:$C$200</c:f>
              <c:numCache>
                <c:formatCode>General</c:formatCode>
                <c:ptCount val="198"/>
                <c:pt idx="0">
                  <c:v>10139</c:v>
                </c:pt>
                <c:pt idx="1">
                  <c:v>218.06677999999999</c:v>
                </c:pt>
                <c:pt idx="2">
                  <c:v>211.23365999999999</c:v>
                </c:pt>
                <c:pt idx="3">
                  <c:v>261.73540000000003</c:v>
                </c:pt>
                <c:pt idx="4">
                  <c:v>256.99554999999998</c:v>
                </c:pt>
                <c:pt idx="5">
                  <c:v>315.79426000000001</c:v>
                </c:pt>
                <c:pt idx="6">
                  <c:v>426.94891000000001</c:v>
                </c:pt>
                <c:pt idx="7">
                  <c:v>474.75148999999999</c:v>
                </c:pt>
                <c:pt idx="8">
                  <c:v>602.57506000000001</c:v>
                </c:pt>
                <c:pt idx="9">
                  <c:v>731.36023999999998</c:v>
                </c:pt>
                <c:pt idx="10">
                  <c:v>894.49573999999996</c:v>
                </c:pt>
                <c:pt idx="11">
                  <c:v>1147.67444</c:v>
                </c:pt>
                <c:pt idx="12">
                  <c:v>1374.81485</c:v>
                </c:pt>
                <c:pt idx="13">
                  <c:v>1709.4459300000001</c:v>
                </c:pt>
                <c:pt idx="14">
                  <c:v>2062.6703400000001</c:v>
                </c:pt>
                <c:pt idx="15">
                  <c:v>2535.6397499999998</c:v>
                </c:pt>
                <c:pt idx="16">
                  <c:v>3138.58754</c:v>
                </c:pt>
                <c:pt idx="17">
                  <c:v>3953.8359700000001</c:v>
                </c:pt>
                <c:pt idx="18">
                  <c:v>5119.8957</c:v>
                </c:pt>
                <c:pt idx="19">
                  <c:v>7898.8218999999999</c:v>
                </c:pt>
              </c:numCache>
            </c:numRef>
          </c:xVal>
          <c:yVal>
            <c:numRef>
              <c:f>Metano!$A$3:$A$200</c:f>
              <c:numCache>
                <c:formatCode>General</c:formatCode>
                <c:ptCount val="198"/>
                <c:pt idx="0">
                  <c:v>190.56399999999999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BC-4629-90E3-9912ED193BDA}"/>
            </c:ext>
          </c:extLst>
        </c:ser>
        <c:ser>
          <c:idx val="4"/>
          <c:order val="4"/>
          <c:tx>
            <c:strRef>
              <c:f>Metano!$M$1</c:f>
              <c:strCache>
                <c:ptCount val="1"/>
                <c:pt idx="0">
                  <c:v>SRK virtual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Metano!$N$3:$N$198</c:f>
              <c:numCache>
                <c:formatCode>General</c:formatCode>
                <c:ptCount val="196"/>
                <c:pt idx="0">
                  <c:v>194.983</c:v>
                </c:pt>
                <c:pt idx="1">
                  <c:v>220.67699999999999</c:v>
                </c:pt>
                <c:pt idx="2">
                  <c:v>248.59399999999999</c:v>
                </c:pt>
                <c:pt idx="3">
                  <c:v>279.024</c:v>
                </c:pt>
                <c:pt idx="4">
                  <c:v>312.149</c:v>
                </c:pt>
                <c:pt idx="5">
                  <c:v>348.09300000000002</c:v>
                </c:pt>
                <c:pt idx="6">
                  <c:v>387.02499999999998</c:v>
                </c:pt>
                <c:pt idx="7">
                  <c:v>429.108</c:v>
                </c:pt>
                <c:pt idx="8">
                  <c:v>474.52600000000001</c:v>
                </c:pt>
                <c:pt idx="9">
                  <c:v>523.47199999999998</c:v>
                </c:pt>
                <c:pt idx="10">
                  <c:v>576.12699999999995</c:v>
                </c:pt>
                <c:pt idx="11">
                  <c:v>632.72299999999996</c:v>
                </c:pt>
                <c:pt idx="12">
                  <c:v>693.47900000000004</c:v>
                </c:pt>
                <c:pt idx="13">
                  <c:v>758.64300000000003</c:v>
                </c:pt>
                <c:pt idx="14">
                  <c:v>828.48</c:v>
                </c:pt>
                <c:pt idx="15">
                  <c:v>903.28200000000004</c:v>
                </c:pt>
                <c:pt idx="16">
                  <c:v>983.36300000000006</c:v>
                </c:pt>
                <c:pt idx="17">
                  <c:v>1069.07</c:v>
                </c:pt>
                <c:pt idx="18">
                  <c:v>1160.79</c:v>
                </c:pt>
                <c:pt idx="19">
                  <c:v>1258.95</c:v>
                </c:pt>
                <c:pt idx="20">
                  <c:v>1364.01</c:v>
                </c:pt>
                <c:pt idx="21">
                  <c:v>1476.52</c:v>
                </c:pt>
                <c:pt idx="22">
                  <c:v>1597.06</c:v>
                </c:pt>
                <c:pt idx="23">
                  <c:v>1726.34</c:v>
                </c:pt>
                <c:pt idx="24">
                  <c:v>1865.14</c:v>
                </c:pt>
                <c:pt idx="25">
                  <c:v>2014.36</c:v>
                </c:pt>
                <c:pt idx="26">
                  <c:v>2175.09</c:v>
                </c:pt>
                <c:pt idx="27">
                  <c:v>2348.58</c:v>
                </c:pt>
                <c:pt idx="28">
                  <c:v>2536.37</c:v>
                </c:pt>
                <c:pt idx="29">
                  <c:v>2740.3</c:v>
                </c:pt>
                <c:pt idx="30">
                  <c:v>3475.32</c:v>
                </c:pt>
                <c:pt idx="31">
                  <c:v>3774.48</c:v>
                </c:pt>
                <c:pt idx="32">
                  <c:v>4111.0200000000004</c:v>
                </c:pt>
                <c:pt idx="33">
                  <c:v>4495.47</c:v>
                </c:pt>
                <c:pt idx="34">
                  <c:v>4944.66</c:v>
                </c:pt>
                <c:pt idx="35">
                  <c:v>5488.64</c:v>
                </c:pt>
                <c:pt idx="36">
                  <c:v>6192.81</c:v>
                </c:pt>
                <c:pt idx="37">
                  <c:v>7281.1</c:v>
                </c:pt>
                <c:pt idx="38">
                  <c:v>8900</c:v>
                </c:pt>
              </c:numCache>
            </c:numRef>
          </c:xVal>
          <c:yVal>
            <c:numRef>
              <c:f>Metano!$M$3:$M$198</c:f>
              <c:numCache>
                <c:formatCode>General</c:formatCode>
                <c:ptCount val="196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184</c:v>
                </c:pt>
                <c:pt idx="31">
                  <c:v>186</c:v>
                </c:pt>
                <c:pt idx="32">
                  <c:v>188</c:v>
                </c:pt>
                <c:pt idx="33">
                  <c:v>190</c:v>
                </c:pt>
                <c:pt idx="34">
                  <c:v>192</c:v>
                </c:pt>
                <c:pt idx="35">
                  <c:v>194</c:v>
                </c:pt>
                <c:pt idx="36">
                  <c:v>196</c:v>
                </c:pt>
                <c:pt idx="37">
                  <c:v>198</c:v>
                </c:pt>
                <c:pt idx="38">
                  <c:v>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BC-4629-90E3-9912ED193BDA}"/>
            </c:ext>
          </c:extLst>
        </c:ser>
        <c:ser>
          <c:idx val="5"/>
          <c:order val="5"/>
          <c:tx>
            <c:strRef>
              <c:f>Metano!$M$1</c:f>
              <c:strCache>
                <c:ptCount val="1"/>
                <c:pt idx="0">
                  <c:v>SRK virtual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Metano!$O$3:$O$198</c:f>
              <c:numCache>
                <c:formatCode>General</c:formatCode>
                <c:ptCount val="196"/>
                <c:pt idx="0">
                  <c:v>25938.5</c:v>
                </c:pt>
                <c:pt idx="1">
                  <c:v>25727</c:v>
                </c:pt>
                <c:pt idx="2">
                  <c:v>25511.8</c:v>
                </c:pt>
                <c:pt idx="3">
                  <c:v>25292.7</c:v>
                </c:pt>
                <c:pt idx="4">
                  <c:v>25069.599999999999</c:v>
                </c:pt>
                <c:pt idx="5">
                  <c:v>24842.3</c:v>
                </c:pt>
                <c:pt idx="6">
                  <c:v>24610.7</c:v>
                </c:pt>
                <c:pt idx="7">
                  <c:v>24374.7</c:v>
                </c:pt>
                <c:pt idx="8">
                  <c:v>24134</c:v>
                </c:pt>
                <c:pt idx="9">
                  <c:v>23888.5</c:v>
                </c:pt>
                <c:pt idx="10">
                  <c:v>23638.1</c:v>
                </c:pt>
                <c:pt idx="11">
                  <c:v>23382.400000000001</c:v>
                </c:pt>
                <c:pt idx="12">
                  <c:v>23121.200000000001</c:v>
                </c:pt>
                <c:pt idx="13">
                  <c:v>22854.400000000001</c:v>
                </c:pt>
                <c:pt idx="14">
                  <c:v>22581.599999999999</c:v>
                </c:pt>
                <c:pt idx="15">
                  <c:v>22302.5</c:v>
                </c:pt>
                <c:pt idx="16">
                  <c:v>22016.9</c:v>
                </c:pt>
                <c:pt idx="17">
                  <c:v>21724.400000000001</c:v>
                </c:pt>
                <c:pt idx="18">
                  <c:v>21424.5</c:v>
                </c:pt>
                <c:pt idx="19">
                  <c:v>21116.9</c:v>
                </c:pt>
                <c:pt idx="20">
                  <c:v>20801.099999999999</c:v>
                </c:pt>
                <c:pt idx="21">
                  <c:v>20476.5</c:v>
                </c:pt>
                <c:pt idx="22">
                  <c:v>20142.5</c:v>
                </c:pt>
                <c:pt idx="23">
                  <c:v>19798.400000000001</c:v>
                </c:pt>
                <c:pt idx="24">
                  <c:v>19443.5</c:v>
                </c:pt>
                <c:pt idx="25">
                  <c:v>19076.7</c:v>
                </c:pt>
                <c:pt idx="26">
                  <c:v>18697</c:v>
                </c:pt>
                <c:pt idx="27">
                  <c:v>18303.099999999999</c:v>
                </c:pt>
                <c:pt idx="28">
                  <c:v>17893.599999999999</c:v>
                </c:pt>
                <c:pt idx="29">
                  <c:v>17466.400000000001</c:v>
                </c:pt>
                <c:pt idx="30">
                  <c:v>16052.7</c:v>
                </c:pt>
                <c:pt idx="31">
                  <c:v>15524.3</c:v>
                </c:pt>
                <c:pt idx="32">
                  <c:v>14957</c:v>
                </c:pt>
                <c:pt idx="33">
                  <c:v>14340.2</c:v>
                </c:pt>
                <c:pt idx="34">
                  <c:v>13657.1</c:v>
                </c:pt>
                <c:pt idx="35">
                  <c:v>12877.5</c:v>
                </c:pt>
                <c:pt idx="36">
                  <c:v>11936.1</c:v>
                </c:pt>
                <c:pt idx="37">
                  <c:v>10609</c:v>
                </c:pt>
                <c:pt idx="38">
                  <c:v>8904</c:v>
                </c:pt>
              </c:numCache>
            </c:numRef>
          </c:xVal>
          <c:yVal>
            <c:numRef>
              <c:f>Metano!$M$3:$M$198</c:f>
              <c:numCache>
                <c:formatCode>General</c:formatCode>
                <c:ptCount val="196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184</c:v>
                </c:pt>
                <c:pt idx="31">
                  <c:v>186</c:v>
                </c:pt>
                <c:pt idx="32">
                  <c:v>188</c:v>
                </c:pt>
                <c:pt idx="33">
                  <c:v>190</c:v>
                </c:pt>
                <c:pt idx="34">
                  <c:v>192</c:v>
                </c:pt>
                <c:pt idx="35">
                  <c:v>194</c:v>
                </c:pt>
                <c:pt idx="36">
                  <c:v>196</c:v>
                </c:pt>
                <c:pt idx="37">
                  <c:v>198</c:v>
                </c:pt>
                <c:pt idx="38">
                  <c:v>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BC-4629-90E3-9912ED193BDA}"/>
            </c:ext>
          </c:extLst>
        </c:ser>
        <c:ser>
          <c:idx val="6"/>
          <c:order val="6"/>
          <c:tx>
            <c:strRef>
              <c:f>Metano!$I$1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Metano!$J$3:$J$200</c:f>
              <c:numCache>
                <c:formatCode>General</c:formatCode>
                <c:ptCount val="198"/>
                <c:pt idx="0">
                  <c:v>199.01300000000001</c:v>
                </c:pt>
                <c:pt idx="1">
                  <c:v>227.07900000000001</c:v>
                </c:pt>
                <c:pt idx="2">
                  <c:v>257.77800000000002</c:v>
                </c:pt>
                <c:pt idx="3">
                  <c:v>291.58199999999999</c:v>
                </c:pt>
                <c:pt idx="4">
                  <c:v>328.60199999999998</c:v>
                </c:pt>
                <c:pt idx="5">
                  <c:v>369.08699999999999</c:v>
                </c:pt>
                <c:pt idx="6">
                  <c:v>413.24799999999999</c:v>
                </c:pt>
                <c:pt idx="7">
                  <c:v>461.31599999999997</c:v>
                </c:pt>
                <c:pt idx="8">
                  <c:v>513.57399999999996</c:v>
                </c:pt>
                <c:pt idx="9">
                  <c:v>570.274</c:v>
                </c:pt>
                <c:pt idx="10">
                  <c:v>631.72400000000005</c:v>
                </c:pt>
                <c:pt idx="11">
                  <c:v>698.24699999999996</c:v>
                </c:pt>
                <c:pt idx="12">
                  <c:v>770.19100000000003</c:v>
                </c:pt>
                <c:pt idx="13">
                  <c:v>847.94200000000001</c:v>
                </c:pt>
                <c:pt idx="14">
                  <c:v>931.91600000000005</c:v>
                </c:pt>
                <c:pt idx="15">
                  <c:v>1022.59</c:v>
                </c:pt>
                <c:pt idx="16">
                  <c:v>1120.48</c:v>
                </c:pt>
                <c:pt idx="17">
                  <c:v>1226.17</c:v>
                </c:pt>
                <c:pt idx="18">
                  <c:v>1340.32</c:v>
                </c:pt>
                <c:pt idx="19">
                  <c:v>1463.69</c:v>
                </c:pt>
                <c:pt idx="20">
                  <c:v>1597.14</c:v>
                </c:pt>
                <c:pt idx="21">
                  <c:v>1741.68</c:v>
                </c:pt>
                <c:pt idx="22">
                  <c:v>1898.47</c:v>
                </c:pt>
                <c:pt idx="23">
                  <c:v>2068.91</c:v>
                </c:pt>
                <c:pt idx="24">
                  <c:v>2254.69</c:v>
                </c:pt>
                <c:pt idx="25">
                  <c:v>2457.84</c:v>
                </c:pt>
                <c:pt idx="26">
                  <c:v>2680.91</c:v>
                </c:pt>
                <c:pt idx="27">
                  <c:v>3547.11</c:v>
                </c:pt>
                <c:pt idx="28">
                  <c:v>3554.24</c:v>
                </c:pt>
                <c:pt idx="29">
                  <c:v>3507.55</c:v>
                </c:pt>
                <c:pt idx="30">
                  <c:v>3855.52</c:v>
                </c:pt>
                <c:pt idx="31">
                  <c:v>4256.8100000000004</c:v>
                </c:pt>
                <c:pt idx="32">
                  <c:v>4731.05</c:v>
                </c:pt>
                <c:pt idx="33">
                  <c:v>5314.42</c:v>
                </c:pt>
                <c:pt idx="34">
                  <c:v>6090.32</c:v>
                </c:pt>
                <c:pt idx="35">
                  <c:v>7405.4</c:v>
                </c:pt>
                <c:pt idx="36">
                  <c:v>8733</c:v>
                </c:pt>
              </c:numCache>
            </c:numRef>
          </c:xVal>
          <c:yVal>
            <c:numRef>
              <c:f>Metano!$I$3:$I$200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180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190</c:v>
                </c:pt>
                <c:pt idx="36">
                  <c:v>190.6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BC-4629-90E3-9912ED193BDA}"/>
            </c:ext>
          </c:extLst>
        </c:ser>
        <c:ser>
          <c:idx val="7"/>
          <c:order val="7"/>
          <c:tx>
            <c:strRef>
              <c:f>Metano!$I$1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Metano!$K$3:$K$200</c:f>
              <c:numCache>
                <c:formatCode>General</c:formatCode>
                <c:ptCount val="198"/>
                <c:pt idx="0">
                  <c:v>25380</c:v>
                </c:pt>
                <c:pt idx="1">
                  <c:v>25154.9</c:v>
                </c:pt>
                <c:pt idx="2">
                  <c:v>24924.9</c:v>
                </c:pt>
                <c:pt idx="3">
                  <c:v>24690.1</c:v>
                </c:pt>
                <c:pt idx="4">
                  <c:v>24450.1</c:v>
                </c:pt>
                <c:pt idx="5">
                  <c:v>24204.7</c:v>
                </c:pt>
                <c:pt idx="6">
                  <c:v>23953.8</c:v>
                </c:pt>
                <c:pt idx="7">
                  <c:v>23697.200000000001</c:v>
                </c:pt>
                <c:pt idx="8">
                  <c:v>23434.400000000001</c:v>
                </c:pt>
                <c:pt idx="9">
                  <c:v>23165.4</c:v>
                </c:pt>
                <c:pt idx="10">
                  <c:v>22889.8</c:v>
                </c:pt>
                <c:pt idx="11">
                  <c:v>22607.200000000001</c:v>
                </c:pt>
                <c:pt idx="12">
                  <c:v>22317.3</c:v>
                </c:pt>
                <c:pt idx="13">
                  <c:v>22019.7</c:v>
                </c:pt>
                <c:pt idx="14">
                  <c:v>21714</c:v>
                </c:pt>
                <c:pt idx="15">
                  <c:v>21399.599999999999</c:v>
                </c:pt>
                <c:pt idx="16">
                  <c:v>21076.2</c:v>
                </c:pt>
                <c:pt idx="17">
                  <c:v>20743</c:v>
                </c:pt>
                <c:pt idx="18">
                  <c:v>20399.3</c:v>
                </c:pt>
                <c:pt idx="19">
                  <c:v>20044.5</c:v>
                </c:pt>
                <c:pt idx="20">
                  <c:v>19677.599999999999</c:v>
                </c:pt>
                <c:pt idx="21">
                  <c:v>19297.599999999999</c:v>
                </c:pt>
                <c:pt idx="22">
                  <c:v>18903.2</c:v>
                </c:pt>
                <c:pt idx="23">
                  <c:v>18493.2</c:v>
                </c:pt>
                <c:pt idx="24">
                  <c:v>18065.7</c:v>
                </c:pt>
                <c:pt idx="25">
                  <c:v>17618.7</c:v>
                </c:pt>
                <c:pt idx="26">
                  <c:v>17149.599999999999</c:v>
                </c:pt>
                <c:pt idx="27">
                  <c:v>16989.5</c:v>
                </c:pt>
                <c:pt idx="28">
                  <c:v>16834.8</c:v>
                </c:pt>
                <c:pt idx="29">
                  <c:v>15571.6</c:v>
                </c:pt>
                <c:pt idx="30">
                  <c:v>14968.6</c:v>
                </c:pt>
                <c:pt idx="31">
                  <c:v>14309.9</c:v>
                </c:pt>
                <c:pt idx="32">
                  <c:v>13575.9</c:v>
                </c:pt>
                <c:pt idx="33">
                  <c:v>12730.4</c:v>
                </c:pt>
                <c:pt idx="34">
                  <c:v>11689.9</c:v>
                </c:pt>
                <c:pt idx="35">
                  <c:v>10107.6</c:v>
                </c:pt>
                <c:pt idx="36">
                  <c:v>8733</c:v>
                </c:pt>
              </c:numCache>
            </c:numRef>
          </c:xVal>
          <c:yVal>
            <c:numRef>
              <c:f>Metano!$I$3:$I$200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180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190</c:v>
                </c:pt>
                <c:pt idx="36">
                  <c:v>190.6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BC-4629-90E3-9912ED193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08240"/>
        <c:axId val="281208800"/>
      </c:scatterChart>
      <c:valAx>
        <c:axId val="2812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208800"/>
        <c:crosses val="autoZero"/>
        <c:crossBetween val="midCat"/>
      </c:valAx>
      <c:valAx>
        <c:axId val="281208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20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719772528433947"/>
                  <c:y val="-1.91017789442986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Plan2!$O$5:$O$11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Plan2!$P$5:$P$11</c:f>
              <c:numCache>
                <c:formatCode>General</c:formatCode>
                <c:ptCount val="7"/>
                <c:pt idx="0">
                  <c:v>0.5</c:v>
                </c:pt>
                <c:pt idx="1">
                  <c:v>2.5</c:v>
                </c:pt>
                <c:pt idx="2">
                  <c:v>2</c:v>
                </c:pt>
                <c:pt idx="3">
                  <c:v>4</c:v>
                </c:pt>
                <c:pt idx="4">
                  <c:v>3.5</c:v>
                </c:pt>
                <c:pt idx="5">
                  <c:v>6</c:v>
                </c:pt>
                <c:pt idx="6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5-4176-BE71-B77CB9F1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51752"/>
        <c:axId val="504253392"/>
      </c:scatterChart>
      <c:valAx>
        <c:axId val="50425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253392"/>
        <c:crosses val="autoZero"/>
        <c:crossBetween val="midCat"/>
      </c:valAx>
      <c:valAx>
        <c:axId val="5042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25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'Metanol (2)'!$U$1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'Metanol (2)'!$W$4:$W$101</c:f>
              <c:numCache>
                <c:formatCode>General</c:formatCode>
                <c:ptCount val="98"/>
                <c:pt idx="0">
                  <c:v>18187.7</c:v>
                </c:pt>
                <c:pt idx="1">
                  <c:v>18052</c:v>
                </c:pt>
                <c:pt idx="2">
                  <c:v>17913.599999999999</c:v>
                </c:pt>
                <c:pt idx="3">
                  <c:v>17772.2</c:v>
                </c:pt>
                <c:pt idx="4">
                  <c:v>17627.7</c:v>
                </c:pt>
                <c:pt idx="5">
                  <c:v>17479.900000000001</c:v>
                </c:pt>
                <c:pt idx="6">
                  <c:v>17328.7</c:v>
                </c:pt>
                <c:pt idx="7">
                  <c:v>17173.900000000001</c:v>
                </c:pt>
                <c:pt idx="8">
                  <c:v>17015.2</c:v>
                </c:pt>
                <c:pt idx="9">
                  <c:v>16852.3</c:v>
                </c:pt>
                <c:pt idx="10">
                  <c:v>16685</c:v>
                </c:pt>
                <c:pt idx="11">
                  <c:v>16513.099999999999</c:v>
                </c:pt>
                <c:pt idx="12">
                  <c:v>16336</c:v>
                </c:pt>
                <c:pt idx="13">
                  <c:v>16153.4</c:v>
                </c:pt>
                <c:pt idx="14">
                  <c:v>15964.9</c:v>
                </c:pt>
                <c:pt idx="15">
                  <c:v>15769.9</c:v>
                </c:pt>
                <c:pt idx="16">
                  <c:v>15567.7</c:v>
                </c:pt>
                <c:pt idx="17">
                  <c:v>15357.6</c:v>
                </c:pt>
                <c:pt idx="18">
                  <c:v>15138.8</c:v>
                </c:pt>
                <c:pt idx="19">
                  <c:v>14910</c:v>
                </c:pt>
                <c:pt idx="20">
                  <c:v>14670</c:v>
                </c:pt>
                <c:pt idx="21">
                  <c:v>14417.1</c:v>
                </c:pt>
                <c:pt idx="22">
                  <c:v>14149.1</c:v>
                </c:pt>
                <c:pt idx="23">
                  <c:v>13863.1</c:v>
                </c:pt>
                <c:pt idx="24">
                  <c:v>13555.1</c:v>
                </c:pt>
                <c:pt idx="25">
                  <c:v>13219.4</c:v>
                </c:pt>
                <c:pt idx="26">
                  <c:v>12847.6</c:v>
                </c:pt>
                <c:pt idx="27">
                  <c:v>12425.2</c:v>
                </c:pt>
                <c:pt idx="28">
                  <c:v>11926.2</c:v>
                </c:pt>
                <c:pt idx="29">
                  <c:v>11291.8</c:v>
                </c:pt>
                <c:pt idx="30">
                  <c:v>10314.9</c:v>
                </c:pt>
                <c:pt idx="31">
                  <c:v>10244.4</c:v>
                </c:pt>
                <c:pt idx="32">
                  <c:v>10169.700000000001</c:v>
                </c:pt>
                <c:pt idx="33">
                  <c:v>10088.9</c:v>
                </c:pt>
                <c:pt idx="34">
                  <c:v>10005</c:v>
                </c:pt>
                <c:pt idx="35">
                  <c:v>9910.9500000000007</c:v>
                </c:pt>
                <c:pt idx="36">
                  <c:v>9810.52</c:v>
                </c:pt>
                <c:pt idx="37">
                  <c:v>9696.7199999999993</c:v>
                </c:pt>
                <c:pt idx="38">
                  <c:v>9570.8799999999992</c:v>
                </c:pt>
                <c:pt idx="39">
                  <c:v>9422.4</c:v>
                </c:pt>
                <c:pt idx="40">
                  <c:v>9232.0499999999993</c:v>
                </c:pt>
                <c:pt idx="41">
                  <c:v>8963.14</c:v>
                </c:pt>
                <c:pt idx="42">
                  <c:v>8918.89</c:v>
                </c:pt>
                <c:pt idx="43">
                  <c:v>8881.0300000000007</c:v>
                </c:pt>
                <c:pt idx="44">
                  <c:v>8835</c:v>
                </c:pt>
                <c:pt idx="45">
                  <c:v>8775.35</c:v>
                </c:pt>
                <c:pt idx="46">
                  <c:v>8703.7999999999993</c:v>
                </c:pt>
                <c:pt idx="47">
                  <c:v>8553.4699999999993</c:v>
                </c:pt>
                <c:pt idx="48">
                  <c:v>8470</c:v>
                </c:pt>
              </c:numCache>
            </c:numRef>
          </c:xVal>
          <c:yVal>
            <c:numRef>
              <c:f>'Metanol (2)'!$U$4:$U$101</c:f>
              <c:numCache>
                <c:formatCode>General</c:formatCode>
                <c:ptCount val="98"/>
                <c:pt idx="0">
                  <c:v>452</c:v>
                </c:pt>
                <c:pt idx="1">
                  <c:v>454</c:v>
                </c:pt>
                <c:pt idx="2">
                  <c:v>456</c:v>
                </c:pt>
                <c:pt idx="3">
                  <c:v>458</c:v>
                </c:pt>
                <c:pt idx="4">
                  <c:v>460</c:v>
                </c:pt>
                <c:pt idx="5">
                  <c:v>462</c:v>
                </c:pt>
                <c:pt idx="6">
                  <c:v>464</c:v>
                </c:pt>
                <c:pt idx="7">
                  <c:v>466</c:v>
                </c:pt>
                <c:pt idx="8">
                  <c:v>468</c:v>
                </c:pt>
                <c:pt idx="9">
                  <c:v>470</c:v>
                </c:pt>
                <c:pt idx="10">
                  <c:v>472</c:v>
                </c:pt>
                <c:pt idx="11">
                  <c:v>474</c:v>
                </c:pt>
                <c:pt idx="12">
                  <c:v>476</c:v>
                </c:pt>
                <c:pt idx="13">
                  <c:v>478</c:v>
                </c:pt>
                <c:pt idx="14">
                  <c:v>480</c:v>
                </c:pt>
                <c:pt idx="15">
                  <c:v>482</c:v>
                </c:pt>
                <c:pt idx="16">
                  <c:v>484</c:v>
                </c:pt>
                <c:pt idx="17">
                  <c:v>486</c:v>
                </c:pt>
                <c:pt idx="18">
                  <c:v>488</c:v>
                </c:pt>
                <c:pt idx="19">
                  <c:v>490</c:v>
                </c:pt>
                <c:pt idx="20">
                  <c:v>492</c:v>
                </c:pt>
                <c:pt idx="21">
                  <c:v>494</c:v>
                </c:pt>
                <c:pt idx="22">
                  <c:v>496</c:v>
                </c:pt>
                <c:pt idx="23">
                  <c:v>498</c:v>
                </c:pt>
                <c:pt idx="24">
                  <c:v>500</c:v>
                </c:pt>
                <c:pt idx="25">
                  <c:v>502</c:v>
                </c:pt>
                <c:pt idx="26">
                  <c:v>504</c:v>
                </c:pt>
                <c:pt idx="27">
                  <c:v>506</c:v>
                </c:pt>
                <c:pt idx="28">
                  <c:v>508</c:v>
                </c:pt>
                <c:pt idx="29">
                  <c:v>510</c:v>
                </c:pt>
                <c:pt idx="30">
                  <c:v>512</c:v>
                </c:pt>
                <c:pt idx="31">
                  <c:v>512.1</c:v>
                </c:pt>
                <c:pt idx="32">
                  <c:v>512.20000000000005</c:v>
                </c:pt>
                <c:pt idx="33">
                  <c:v>512.29999999999995</c:v>
                </c:pt>
                <c:pt idx="34">
                  <c:v>512.4</c:v>
                </c:pt>
                <c:pt idx="35">
                  <c:v>512.5</c:v>
                </c:pt>
                <c:pt idx="36">
                  <c:v>512.6</c:v>
                </c:pt>
                <c:pt idx="37">
                  <c:v>512.70000000000005</c:v>
                </c:pt>
                <c:pt idx="38">
                  <c:v>512.79999999999995</c:v>
                </c:pt>
                <c:pt idx="39">
                  <c:v>512.9</c:v>
                </c:pt>
                <c:pt idx="40">
                  <c:v>513</c:v>
                </c:pt>
                <c:pt idx="41">
                  <c:v>513.1</c:v>
                </c:pt>
                <c:pt idx="42">
                  <c:v>513.11</c:v>
                </c:pt>
                <c:pt idx="43">
                  <c:v>513.12</c:v>
                </c:pt>
                <c:pt idx="44">
                  <c:v>513.13</c:v>
                </c:pt>
                <c:pt idx="45">
                  <c:v>513.14</c:v>
                </c:pt>
                <c:pt idx="46">
                  <c:v>513.15</c:v>
                </c:pt>
                <c:pt idx="47">
                  <c:v>513.16</c:v>
                </c:pt>
                <c:pt idx="48">
                  <c:v>513.16999999999996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E-4E56-B168-2A7C80CDBBF5}"/>
            </c:ext>
          </c:extLst>
        </c:ser>
        <c:ser>
          <c:idx val="1"/>
          <c:order val="7"/>
          <c:tx>
            <c:strRef>
              <c:f>'Metanol (2)'!$U$1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'Metanol (2)'!$V$4:$V$101</c:f>
              <c:numCache>
                <c:formatCode>General</c:formatCode>
                <c:ptCount val="98"/>
                <c:pt idx="0">
                  <c:v>1074.4100000000001</c:v>
                </c:pt>
                <c:pt idx="1">
                  <c:v>1125.22</c:v>
                </c:pt>
                <c:pt idx="2">
                  <c:v>1178.3900000000001</c:v>
                </c:pt>
                <c:pt idx="3">
                  <c:v>1234.04</c:v>
                </c:pt>
                <c:pt idx="4">
                  <c:v>1292.33</c:v>
                </c:pt>
                <c:pt idx="5">
                  <c:v>1353.43</c:v>
                </c:pt>
                <c:pt idx="6">
                  <c:v>1417.52</c:v>
                </c:pt>
                <c:pt idx="7">
                  <c:v>1484.82</c:v>
                </c:pt>
                <c:pt idx="8">
                  <c:v>1555.55</c:v>
                </c:pt>
                <c:pt idx="9">
                  <c:v>1629.98</c:v>
                </c:pt>
                <c:pt idx="10">
                  <c:v>1708.39</c:v>
                </c:pt>
                <c:pt idx="11">
                  <c:v>1791.13</c:v>
                </c:pt>
                <c:pt idx="12">
                  <c:v>1878.58</c:v>
                </c:pt>
                <c:pt idx="13">
                  <c:v>1971.16</c:v>
                </c:pt>
                <c:pt idx="14">
                  <c:v>2069.38</c:v>
                </c:pt>
                <c:pt idx="15">
                  <c:v>2173.8200000000002</c:v>
                </c:pt>
                <c:pt idx="16">
                  <c:v>2285.1799999999998</c:v>
                </c:pt>
                <c:pt idx="17">
                  <c:v>2404.2800000000002</c:v>
                </c:pt>
                <c:pt idx="18">
                  <c:v>2532.09</c:v>
                </c:pt>
                <c:pt idx="19">
                  <c:v>2669.82</c:v>
                </c:pt>
                <c:pt idx="20">
                  <c:v>2818.95</c:v>
                </c:pt>
                <c:pt idx="21">
                  <c:v>2981.36</c:v>
                </c:pt>
                <c:pt idx="22">
                  <c:v>3159.47</c:v>
                </c:pt>
                <c:pt idx="23">
                  <c:v>3356.5</c:v>
                </c:pt>
                <c:pt idx="24">
                  <c:v>3576.88</c:v>
                </c:pt>
                <c:pt idx="25">
                  <c:v>3827.01</c:v>
                </c:pt>
                <c:pt idx="26">
                  <c:v>4116.7</c:v>
                </c:pt>
                <c:pt idx="27">
                  <c:v>4462.3100000000004</c:v>
                </c:pt>
                <c:pt idx="28">
                  <c:v>4894.83</c:v>
                </c:pt>
                <c:pt idx="29">
                  <c:v>5486.4</c:v>
                </c:pt>
                <c:pt idx="30">
                  <c:v>6497.26</c:v>
                </c:pt>
                <c:pt idx="31">
                  <c:v>6575.34</c:v>
                </c:pt>
                <c:pt idx="32">
                  <c:v>6658.52</c:v>
                </c:pt>
                <c:pt idx="33">
                  <c:v>6747.54</c:v>
                </c:pt>
                <c:pt idx="34">
                  <c:v>6844.07</c:v>
                </c:pt>
                <c:pt idx="35">
                  <c:v>6948.66</c:v>
                </c:pt>
                <c:pt idx="36">
                  <c:v>7064.09</c:v>
                </c:pt>
                <c:pt idx="37">
                  <c:v>7192.57</c:v>
                </c:pt>
                <c:pt idx="38">
                  <c:v>7338.27</c:v>
                </c:pt>
                <c:pt idx="39">
                  <c:v>7509.29</c:v>
                </c:pt>
                <c:pt idx="40">
                  <c:v>7722.62</c:v>
                </c:pt>
                <c:pt idx="41">
                  <c:v>8021.74</c:v>
                </c:pt>
                <c:pt idx="42">
                  <c:v>8065.65</c:v>
                </c:pt>
                <c:pt idx="43">
                  <c:v>8106.96</c:v>
                </c:pt>
                <c:pt idx="44">
                  <c:v>8150.13</c:v>
                </c:pt>
                <c:pt idx="45">
                  <c:v>8200.42</c:v>
                </c:pt>
                <c:pt idx="46">
                  <c:v>8304.18</c:v>
                </c:pt>
                <c:pt idx="47">
                  <c:v>8414.11</c:v>
                </c:pt>
                <c:pt idx="48">
                  <c:v>8470</c:v>
                </c:pt>
              </c:numCache>
            </c:numRef>
          </c:xVal>
          <c:yVal>
            <c:numRef>
              <c:f>'Metanol (2)'!$U$4:$U$101</c:f>
              <c:numCache>
                <c:formatCode>General</c:formatCode>
                <c:ptCount val="98"/>
                <c:pt idx="0">
                  <c:v>452</c:v>
                </c:pt>
                <c:pt idx="1">
                  <c:v>454</c:v>
                </c:pt>
                <c:pt idx="2">
                  <c:v>456</c:v>
                </c:pt>
                <c:pt idx="3">
                  <c:v>458</c:v>
                </c:pt>
                <c:pt idx="4">
                  <c:v>460</c:v>
                </c:pt>
                <c:pt idx="5">
                  <c:v>462</c:v>
                </c:pt>
                <c:pt idx="6">
                  <c:v>464</c:v>
                </c:pt>
                <c:pt idx="7">
                  <c:v>466</c:v>
                </c:pt>
                <c:pt idx="8">
                  <c:v>468</c:v>
                </c:pt>
                <c:pt idx="9">
                  <c:v>470</c:v>
                </c:pt>
                <c:pt idx="10">
                  <c:v>472</c:v>
                </c:pt>
                <c:pt idx="11">
                  <c:v>474</c:v>
                </c:pt>
                <c:pt idx="12">
                  <c:v>476</c:v>
                </c:pt>
                <c:pt idx="13">
                  <c:v>478</c:v>
                </c:pt>
                <c:pt idx="14">
                  <c:v>480</c:v>
                </c:pt>
                <c:pt idx="15">
                  <c:v>482</c:v>
                </c:pt>
                <c:pt idx="16">
                  <c:v>484</c:v>
                </c:pt>
                <c:pt idx="17">
                  <c:v>486</c:v>
                </c:pt>
                <c:pt idx="18">
                  <c:v>488</c:v>
                </c:pt>
                <c:pt idx="19">
                  <c:v>490</c:v>
                </c:pt>
                <c:pt idx="20">
                  <c:v>492</c:v>
                </c:pt>
                <c:pt idx="21">
                  <c:v>494</c:v>
                </c:pt>
                <c:pt idx="22">
                  <c:v>496</c:v>
                </c:pt>
                <c:pt idx="23">
                  <c:v>498</c:v>
                </c:pt>
                <c:pt idx="24">
                  <c:v>500</c:v>
                </c:pt>
                <c:pt idx="25">
                  <c:v>502</c:v>
                </c:pt>
                <c:pt idx="26">
                  <c:v>504</c:v>
                </c:pt>
                <c:pt idx="27">
                  <c:v>506</c:v>
                </c:pt>
                <c:pt idx="28">
                  <c:v>508</c:v>
                </c:pt>
                <c:pt idx="29">
                  <c:v>510</c:v>
                </c:pt>
                <c:pt idx="30">
                  <c:v>512</c:v>
                </c:pt>
                <c:pt idx="31">
                  <c:v>512.1</c:v>
                </c:pt>
                <c:pt idx="32">
                  <c:v>512.20000000000005</c:v>
                </c:pt>
                <c:pt idx="33">
                  <c:v>512.29999999999995</c:v>
                </c:pt>
                <c:pt idx="34">
                  <c:v>512.4</c:v>
                </c:pt>
                <c:pt idx="35">
                  <c:v>512.5</c:v>
                </c:pt>
                <c:pt idx="36">
                  <c:v>512.6</c:v>
                </c:pt>
                <c:pt idx="37">
                  <c:v>512.70000000000005</c:v>
                </c:pt>
                <c:pt idx="38">
                  <c:v>512.79999999999995</c:v>
                </c:pt>
                <c:pt idx="39">
                  <c:v>512.9</c:v>
                </c:pt>
                <c:pt idx="40">
                  <c:v>513</c:v>
                </c:pt>
                <c:pt idx="41">
                  <c:v>513.1</c:v>
                </c:pt>
                <c:pt idx="42">
                  <c:v>513.11</c:v>
                </c:pt>
                <c:pt idx="43">
                  <c:v>513.12</c:v>
                </c:pt>
                <c:pt idx="44">
                  <c:v>513.13</c:v>
                </c:pt>
                <c:pt idx="45">
                  <c:v>513.14</c:v>
                </c:pt>
                <c:pt idx="46">
                  <c:v>513.15</c:v>
                </c:pt>
                <c:pt idx="47">
                  <c:v>513.16</c:v>
                </c:pt>
                <c:pt idx="48">
                  <c:v>513.16999999999996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E-4E56-B168-2A7C80CD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scatterChart>
        <c:scatterStyle val="smoothMarker"/>
        <c:varyColors val="0"/>
        <c:ser>
          <c:idx val="2"/>
          <c:order val="0"/>
          <c:tx>
            <c:strRef>
              <c:f>'Metanol (2)'!$A$1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'Metanol (2)'!$B$4:$B$72</c:f>
              <c:numCache>
                <c:formatCode>General</c:formatCode>
                <c:ptCount val="69"/>
                <c:pt idx="0">
                  <c:v>24535.529900000001</c:v>
                </c:pt>
                <c:pt idx="1">
                  <c:v>24353.801159999999</c:v>
                </c:pt>
                <c:pt idx="2">
                  <c:v>24210.192080000001</c:v>
                </c:pt>
                <c:pt idx="3">
                  <c:v>24067.246449999999</c:v>
                </c:pt>
                <c:pt idx="4">
                  <c:v>23923.41401</c:v>
                </c:pt>
                <c:pt idx="5">
                  <c:v>23779.645479999999</c:v>
                </c:pt>
                <c:pt idx="6">
                  <c:v>23603.94399</c:v>
                </c:pt>
                <c:pt idx="7">
                  <c:v>23449.700150000001</c:v>
                </c:pt>
                <c:pt idx="8">
                  <c:v>23312.714390000001</c:v>
                </c:pt>
                <c:pt idx="9">
                  <c:v>23176.946650000002</c:v>
                </c:pt>
                <c:pt idx="10">
                  <c:v>22991.565119999999</c:v>
                </c:pt>
                <c:pt idx="11">
                  <c:v>22843.122200000002</c:v>
                </c:pt>
                <c:pt idx="12">
                  <c:v>22656.94455</c:v>
                </c:pt>
                <c:pt idx="13">
                  <c:v>22506.410090000001</c:v>
                </c:pt>
                <c:pt idx="14">
                  <c:v>22341.822909999999</c:v>
                </c:pt>
                <c:pt idx="15">
                  <c:v>22161.39558</c:v>
                </c:pt>
                <c:pt idx="16">
                  <c:v>21983.324420000001</c:v>
                </c:pt>
                <c:pt idx="17">
                  <c:v>21803.58971</c:v>
                </c:pt>
                <c:pt idx="18">
                  <c:v>21600.424599999998</c:v>
                </c:pt>
                <c:pt idx="19">
                  <c:v>21404.714960000001</c:v>
                </c:pt>
                <c:pt idx="20">
                  <c:v>21213.371050000002</c:v>
                </c:pt>
                <c:pt idx="21">
                  <c:v>21010.80906</c:v>
                </c:pt>
                <c:pt idx="22">
                  <c:v>20808.590639999999</c:v>
                </c:pt>
                <c:pt idx="23">
                  <c:v>20580.97884</c:v>
                </c:pt>
                <c:pt idx="24">
                  <c:v>20356.211179999998</c:v>
                </c:pt>
                <c:pt idx="25">
                  <c:v>20113.933010000001</c:v>
                </c:pt>
                <c:pt idx="26">
                  <c:v>19862.352149999999</c:v>
                </c:pt>
                <c:pt idx="27">
                  <c:v>19610.971239999999</c:v>
                </c:pt>
                <c:pt idx="28">
                  <c:v>19359.489369999999</c:v>
                </c:pt>
                <c:pt idx="29">
                  <c:v>19071.923889999998</c:v>
                </c:pt>
                <c:pt idx="30">
                  <c:v>18784.63378</c:v>
                </c:pt>
                <c:pt idx="31">
                  <c:v>18461.33973</c:v>
                </c:pt>
                <c:pt idx="32">
                  <c:v>18173.881219999999</c:v>
                </c:pt>
                <c:pt idx="33">
                  <c:v>17742.32504</c:v>
                </c:pt>
                <c:pt idx="34">
                  <c:v>17385.331119999999</c:v>
                </c:pt>
                <c:pt idx="35">
                  <c:v>16951.451550000002</c:v>
                </c:pt>
                <c:pt idx="36">
                  <c:v>16518.76281</c:v>
                </c:pt>
                <c:pt idx="37">
                  <c:v>16055.745220000001</c:v>
                </c:pt>
                <c:pt idx="38">
                  <c:v>15511.787490000001</c:v>
                </c:pt>
                <c:pt idx="39">
                  <c:v>14865.36515</c:v>
                </c:pt>
                <c:pt idx="40">
                  <c:v>14076.60138</c:v>
                </c:pt>
                <c:pt idx="41">
                  <c:v>13110.62465</c:v>
                </c:pt>
                <c:pt idx="42">
                  <c:v>11665.35471</c:v>
                </c:pt>
              </c:numCache>
            </c:numRef>
          </c:xVal>
          <c:yVal>
            <c:numRef>
              <c:f>'Metanol (2)'!$A$4:$A$72</c:f>
              <c:numCache>
                <c:formatCode>General</c:formatCode>
                <c:ptCount val="69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AE-4E56-B168-2A7C80CDBBF5}"/>
            </c:ext>
          </c:extLst>
        </c:ser>
        <c:ser>
          <c:idx val="3"/>
          <c:order val="1"/>
          <c:tx>
            <c:strRef>
              <c:f>'Metanol (2)'!$A$1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'Metanol (2)'!$C$3:$C$63</c:f>
              <c:numCache>
                <c:formatCode>General</c:formatCode>
                <c:ptCount val="61"/>
                <c:pt idx="0">
                  <c:v>8600</c:v>
                </c:pt>
                <c:pt idx="1">
                  <c:v>168.47381999999999</c:v>
                </c:pt>
                <c:pt idx="2">
                  <c:v>167.9153</c:v>
                </c:pt>
                <c:pt idx="3">
                  <c:v>167.24484000000001</c:v>
                </c:pt>
                <c:pt idx="4">
                  <c:v>166.50005999999999</c:v>
                </c:pt>
                <c:pt idx="5">
                  <c:v>165.72577000000001</c:v>
                </c:pt>
                <c:pt idx="6">
                  <c:v>170.81182000000001</c:v>
                </c:pt>
                <c:pt idx="7">
                  <c:v>170.99270000000001</c:v>
                </c:pt>
                <c:pt idx="8">
                  <c:v>171.88775999999999</c:v>
                </c:pt>
                <c:pt idx="9">
                  <c:v>172.12726000000001</c:v>
                </c:pt>
                <c:pt idx="10">
                  <c:v>172.17211</c:v>
                </c:pt>
                <c:pt idx="11">
                  <c:v>191.43701999999999</c:v>
                </c:pt>
                <c:pt idx="12">
                  <c:v>191.14169000000001</c:v>
                </c:pt>
                <c:pt idx="13">
                  <c:v>209.01093</c:v>
                </c:pt>
                <c:pt idx="14">
                  <c:v>209.36600000000001</c:v>
                </c:pt>
                <c:pt idx="15">
                  <c:v>205.59877</c:v>
                </c:pt>
                <c:pt idx="16">
                  <c:v>221.86457999999999</c:v>
                </c:pt>
                <c:pt idx="17">
                  <c:v>241.86375000000001</c:v>
                </c:pt>
                <c:pt idx="18">
                  <c:v>234.68645000000001</c:v>
                </c:pt>
                <c:pt idx="19">
                  <c:v>320.46802000000002</c:v>
                </c:pt>
                <c:pt idx="20">
                  <c:v>308.51972999999998</c:v>
                </c:pt>
                <c:pt idx="21">
                  <c:v>393.81313999999998</c:v>
                </c:pt>
                <c:pt idx="22">
                  <c:v>377.17786999999998</c:v>
                </c:pt>
                <c:pt idx="23">
                  <c:v>464.66890999999998</c:v>
                </c:pt>
                <c:pt idx="24">
                  <c:v>493.14553999999998</c:v>
                </c:pt>
                <c:pt idx="25">
                  <c:v>531.38942999999995</c:v>
                </c:pt>
                <c:pt idx="26">
                  <c:v>599.15908000000002</c:v>
                </c:pt>
                <c:pt idx="27">
                  <c:v>673.17546000000004</c:v>
                </c:pt>
                <c:pt idx="28">
                  <c:v>744.41598999999997</c:v>
                </c:pt>
                <c:pt idx="29">
                  <c:v>817.15583000000004</c:v>
                </c:pt>
                <c:pt idx="30">
                  <c:v>957.78758000000005</c:v>
                </c:pt>
                <c:pt idx="31">
                  <c:v>1033.4006899999999</c:v>
                </c:pt>
                <c:pt idx="32">
                  <c:v>1175.8956700000001</c:v>
                </c:pt>
                <c:pt idx="33">
                  <c:v>1320.35833</c:v>
                </c:pt>
                <c:pt idx="34">
                  <c:v>1393.59357</c:v>
                </c:pt>
                <c:pt idx="35">
                  <c:v>1537.3017299999999</c:v>
                </c:pt>
                <c:pt idx="36">
                  <c:v>1714.9674399999999</c:v>
                </c:pt>
                <c:pt idx="37">
                  <c:v>1925.1319599999999</c:v>
                </c:pt>
                <c:pt idx="38">
                  <c:v>2182.57078</c:v>
                </c:pt>
                <c:pt idx="39">
                  <c:v>2510.90967</c:v>
                </c:pt>
                <c:pt idx="40">
                  <c:v>2934.26649</c:v>
                </c:pt>
                <c:pt idx="41">
                  <c:v>3439.0872399999998</c:v>
                </c:pt>
                <c:pt idx="42">
                  <c:v>4158.4829600000003</c:v>
                </c:pt>
                <c:pt idx="43">
                  <c:v>5198.8613599999999</c:v>
                </c:pt>
              </c:numCache>
            </c:numRef>
          </c:xVal>
          <c:yVal>
            <c:numRef>
              <c:f>'Metanol (2)'!$A$3:$A$72</c:f>
              <c:numCache>
                <c:formatCode>General</c:formatCode>
                <c:ptCount val="70"/>
                <c:pt idx="0">
                  <c:v>512.6</c:v>
                </c:pt>
                <c:pt idx="1">
                  <c:v>300</c:v>
                </c:pt>
                <c:pt idx="2">
                  <c:v>305</c:v>
                </c:pt>
                <c:pt idx="3">
                  <c:v>310</c:v>
                </c:pt>
                <c:pt idx="4">
                  <c:v>315</c:v>
                </c:pt>
                <c:pt idx="5">
                  <c:v>320</c:v>
                </c:pt>
                <c:pt idx="6">
                  <c:v>325</c:v>
                </c:pt>
                <c:pt idx="7">
                  <c:v>330</c:v>
                </c:pt>
                <c:pt idx="8">
                  <c:v>335</c:v>
                </c:pt>
                <c:pt idx="9">
                  <c:v>340</c:v>
                </c:pt>
                <c:pt idx="10">
                  <c:v>345</c:v>
                </c:pt>
                <c:pt idx="11">
                  <c:v>350</c:v>
                </c:pt>
                <c:pt idx="12">
                  <c:v>355</c:v>
                </c:pt>
                <c:pt idx="13">
                  <c:v>360</c:v>
                </c:pt>
                <c:pt idx="14">
                  <c:v>365</c:v>
                </c:pt>
                <c:pt idx="15">
                  <c:v>370</c:v>
                </c:pt>
                <c:pt idx="16">
                  <c:v>375</c:v>
                </c:pt>
                <c:pt idx="17">
                  <c:v>380</c:v>
                </c:pt>
                <c:pt idx="18">
                  <c:v>385</c:v>
                </c:pt>
                <c:pt idx="19">
                  <c:v>390</c:v>
                </c:pt>
                <c:pt idx="20">
                  <c:v>395</c:v>
                </c:pt>
                <c:pt idx="21">
                  <c:v>400</c:v>
                </c:pt>
                <c:pt idx="22">
                  <c:v>405</c:v>
                </c:pt>
                <c:pt idx="23">
                  <c:v>410</c:v>
                </c:pt>
                <c:pt idx="24">
                  <c:v>415</c:v>
                </c:pt>
                <c:pt idx="25">
                  <c:v>420</c:v>
                </c:pt>
                <c:pt idx="26">
                  <c:v>425</c:v>
                </c:pt>
                <c:pt idx="27">
                  <c:v>430</c:v>
                </c:pt>
                <c:pt idx="28">
                  <c:v>435</c:v>
                </c:pt>
                <c:pt idx="29">
                  <c:v>440</c:v>
                </c:pt>
                <c:pt idx="30">
                  <c:v>445</c:v>
                </c:pt>
                <c:pt idx="31">
                  <c:v>450</c:v>
                </c:pt>
                <c:pt idx="32">
                  <c:v>455</c:v>
                </c:pt>
                <c:pt idx="33">
                  <c:v>460</c:v>
                </c:pt>
                <c:pt idx="34">
                  <c:v>465</c:v>
                </c:pt>
                <c:pt idx="35">
                  <c:v>470</c:v>
                </c:pt>
                <c:pt idx="36">
                  <c:v>475</c:v>
                </c:pt>
                <c:pt idx="37">
                  <c:v>480</c:v>
                </c:pt>
                <c:pt idx="38">
                  <c:v>485</c:v>
                </c:pt>
                <c:pt idx="39">
                  <c:v>490</c:v>
                </c:pt>
                <c:pt idx="40">
                  <c:v>495</c:v>
                </c:pt>
                <c:pt idx="41">
                  <c:v>500</c:v>
                </c:pt>
                <c:pt idx="42">
                  <c:v>505</c:v>
                </c:pt>
                <c:pt idx="43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AE-4E56-B168-2A7C80CDBBF5}"/>
            </c:ext>
          </c:extLst>
        </c:ser>
        <c:ser>
          <c:idx val="4"/>
          <c:order val="2"/>
          <c:tx>
            <c:strRef>
              <c:f>'Metanol (2)'!$E$1</c:f>
              <c:strCache>
                <c:ptCount val="1"/>
                <c:pt idx="0">
                  <c:v>6.0E-10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'Metanol (2)'!$F$3:$F$500</c:f>
              <c:numCache>
                <c:formatCode>General</c:formatCode>
                <c:ptCount val="498"/>
                <c:pt idx="0">
                  <c:v>2101.0700000000002</c:v>
                </c:pt>
                <c:pt idx="1">
                  <c:v>2209.46</c:v>
                </c:pt>
                <c:pt idx="2">
                  <c:v>2325.34</c:v>
                </c:pt>
                <c:pt idx="3">
                  <c:v>2449.66</c:v>
                </c:pt>
                <c:pt idx="4">
                  <c:v>2583.5300000000002</c:v>
                </c:pt>
                <c:pt idx="5">
                  <c:v>2728.34</c:v>
                </c:pt>
                <c:pt idx="6">
                  <c:v>2885.81</c:v>
                </c:pt>
                <c:pt idx="7">
                  <c:v>3058.14</c:v>
                </c:pt>
                <c:pt idx="8">
                  <c:v>3248.2</c:v>
                </c:pt>
                <c:pt idx="9">
                  <c:v>3459.81</c:v>
                </c:pt>
                <c:pt idx="10">
                  <c:v>3698.32</c:v>
                </c:pt>
                <c:pt idx="11">
                  <c:v>3971.5</c:v>
                </c:pt>
                <c:pt idx="12">
                  <c:v>4291.29</c:v>
                </c:pt>
                <c:pt idx="13">
                  <c:v>4677.59</c:v>
                </c:pt>
                <c:pt idx="14">
                  <c:v>5166.8900000000003</c:v>
                </c:pt>
                <c:pt idx="15">
                  <c:v>5835.72</c:v>
                </c:pt>
                <c:pt idx="16">
                  <c:v>6875.8</c:v>
                </c:pt>
              </c:numCache>
            </c:numRef>
          </c:xVal>
          <c:yVal>
            <c:numRef>
              <c:f>'Metanol (2)'!$E$3:$E$500</c:f>
              <c:numCache>
                <c:formatCode>0.00</c:formatCode>
                <c:ptCount val="498"/>
                <c:pt idx="0">
                  <c:v>480</c:v>
                </c:pt>
                <c:pt idx="1">
                  <c:v>482</c:v>
                </c:pt>
                <c:pt idx="2">
                  <c:v>484</c:v>
                </c:pt>
                <c:pt idx="3">
                  <c:v>486</c:v>
                </c:pt>
                <c:pt idx="4">
                  <c:v>488</c:v>
                </c:pt>
                <c:pt idx="5">
                  <c:v>490</c:v>
                </c:pt>
                <c:pt idx="6">
                  <c:v>492</c:v>
                </c:pt>
                <c:pt idx="7">
                  <c:v>494</c:v>
                </c:pt>
                <c:pt idx="8">
                  <c:v>496</c:v>
                </c:pt>
                <c:pt idx="9">
                  <c:v>498</c:v>
                </c:pt>
                <c:pt idx="10">
                  <c:v>500</c:v>
                </c:pt>
                <c:pt idx="11">
                  <c:v>502</c:v>
                </c:pt>
                <c:pt idx="12">
                  <c:v>504</c:v>
                </c:pt>
                <c:pt idx="13">
                  <c:v>506</c:v>
                </c:pt>
                <c:pt idx="14">
                  <c:v>508</c:v>
                </c:pt>
                <c:pt idx="15">
                  <c:v>510</c:v>
                </c:pt>
                <c:pt idx="16">
                  <c:v>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AE-4E56-B168-2A7C80CDBBF5}"/>
            </c:ext>
          </c:extLst>
        </c:ser>
        <c:ser>
          <c:idx val="5"/>
          <c:order val="3"/>
          <c:tx>
            <c:strRef>
              <c:f>'Metanol (2)'!$E$1</c:f>
              <c:strCache>
                <c:ptCount val="1"/>
                <c:pt idx="0">
                  <c:v>6.0E-10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'Metanol (2)'!$G$3:$G$500</c:f>
              <c:numCache>
                <c:formatCode>General</c:formatCode>
                <c:ptCount val="498"/>
                <c:pt idx="0">
                  <c:v>15979.6</c:v>
                </c:pt>
                <c:pt idx="1">
                  <c:v>15785.4</c:v>
                </c:pt>
                <c:pt idx="2">
                  <c:v>15584.2</c:v>
                </c:pt>
                <c:pt idx="3">
                  <c:v>15375.3</c:v>
                </c:pt>
                <c:pt idx="4">
                  <c:v>15157.7</c:v>
                </c:pt>
                <c:pt idx="5">
                  <c:v>14930.6</c:v>
                </c:pt>
                <c:pt idx="6">
                  <c:v>14692.6</c:v>
                </c:pt>
                <c:pt idx="7">
                  <c:v>14442.1</c:v>
                </c:pt>
                <c:pt idx="8">
                  <c:v>14177.1</c:v>
                </c:pt>
                <c:pt idx="9">
                  <c:v>13895.1</c:v>
                </c:pt>
                <c:pt idx="10">
                  <c:v>13592.4</c:v>
                </c:pt>
                <c:pt idx="11">
                  <c:v>13264.1</c:v>
                </c:pt>
                <c:pt idx="12">
                  <c:v>12902.7</c:v>
                </c:pt>
                <c:pt idx="13">
                  <c:v>12496.6</c:v>
                </c:pt>
                <c:pt idx="14">
                  <c:v>12025.5</c:v>
                </c:pt>
                <c:pt idx="15">
                  <c:v>11446.8</c:v>
                </c:pt>
                <c:pt idx="16">
                  <c:v>10639.8</c:v>
                </c:pt>
              </c:numCache>
            </c:numRef>
          </c:xVal>
          <c:yVal>
            <c:numRef>
              <c:f>'Metanol (2)'!$E$3:$E$500</c:f>
              <c:numCache>
                <c:formatCode>0.00</c:formatCode>
                <c:ptCount val="498"/>
                <c:pt idx="0">
                  <c:v>480</c:v>
                </c:pt>
                <c:pt idx="1">
                  <c:v>482</c:v>
                </c:pt>
                <c:pt idx="2">
                  <c:v>484</c:v>
                </c:pt>
                <c:pt idx="3">
                  <c:v>486</c:v>
                </c:pt>
                <c:pt idx="4">
                  <c:v>488</c:v>
                </c:pt>
                <c:pt idx="5">
                  <c:v>490</c:v>
                </c:pt>
                <c:pt idx="6">
                  <c:v>492</c:v>
                </c:pt>
                <c:pt idx="7">
                  <c:v>494</c:v>
                </c:pt>
                <c:pt idx="8">
                  <c:v>496</c:v>
                </c:pt>
                <c:pt idx="9">
                  <c:v>498</c:v>
                </c:pt>
                <c:pt idx="10">
                  <c:v>500</c:v>
                </c:pt>
                <c:pt idx="11">
                  <c:v>502</c:v>
                </c:pt>
                <c:pt idx="12">
                  <c:v>504</c:v>
                </c:pt>
                <c:pt idx="13">
                  <c:v>506</c:v>
                </c:pt>
                <c:pt idx="14">
                  <c:v>508</c:v>
                </c:pt>
                <c:pt idx="15">
                  <c:v>510</c:v>
                </c:pt>
                <c:pt idx="16">
                  <c:v>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AE-4E56-B168-2A7C80CDBBF5}"/>
            </c:ext>
          </c:extLst>
        </c:ser>
        <c:ser>
          <c:idx val="6"/>
          <c:order val="4"/>
          <c:tx>
            <c:strRef>
              <c:f>'Metanol (2)'!$I$1</c:f>
              <c:strCache>
                <c:ptCount val="1"/>
                <c:pt idx="0">
                  <c:v>5.5E-10 / phi 1.0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'Metanol (2)'!$J$3:$J$200</c:f>
              <c:numCache>
                <c:formatCode>General</c:formatCode>
                <c:ptCount val="198"/>
                <c:pt idx="0">
                  <c:v>1029.22</c:v>
                </c:pt>
                <c:pt idx="1">
                  <c:v>1078.24</c:v>
                </c:pt>
                <c:pt idx="2">
                  <c:v>1129.53</c:v>
                </c:pt>
                <c:pt idx="3">
                  <c:v>1183.23</c:v>
                </c:pt>
                <c:pt idx="4">
                  <c:v>1239.48</c:v>
                </c:pt>
                <c:pt idx="5">
                  <c:v>1298.44</c:v>
                </c:pt>
                <c:pt idx="6">
                  <c:v>1360.3</c:v>
                </c:pt>
                <c:pt idx="7">
                  <c:v>1425.25</c:v>
                </c:pt>
                <c:pt idx="8">
                  <c:v>1493.53</c:v>
                </c:pt>
                <c:pt idx="9">
                  <c:v>1565.38</c:v>
                </c:pt>
                <c:pt idx="10">
                  <c:v>1641.09</c:v>
                </c:pt>
                <c:pt idx="11">
                  <c:v>1720.98</c:v>
                </c:pt>
                <c:pt idx="12">
                  <c:v>1805.41</c:v>
                </c:pt>
                <c:pt idx="13">
                  <c:v>1894.81</c:v>
                </c:pt>
                <c:pt idx="14">
                  <c:v>1989.67</c:v>
                </c:pt>
                <c:pt idx="15">
                  <c:v>2090.5500000000002</c:v>
                </c:pt>
                <c:pt idx="16">
                  <c:v>2198.13</c:v>
                </c:pt>
                <c:pt idx="17">
                  <c:v>2313.19</c:v>
                </c:pt>
                <c:pt idx="18">
                  <c:v>2436.71</c:v>
                </c:pt>
                <c:pt idx="19">
                  <c:v>2569.86</c:v>
                </c:pt>
                <c:pt idx="20">
                  <c:v>2714.08</c:v>
                </c:pt>
                <c:pt idx="21">
                  <c:v>2871.23</c:v>
                </c:pt>
                <c:pt idx="22">
                  <c:v>3043.69</c:v>
                </c:pt>
                <c:pt idx="23">
                  <c:v>3234.64</c:v>
                </c:pt>
                <c:pt idx="24">
                  <c:v>3448.51</c:v>
                </c:pt>
                <c:pt idx="25">
                  <c:v>3691.73</c:v>
                </c:pt>
                <c:pt idx="26">
                  <c:v>3974.27</c:v>
                </c:pt>
                <c:pt idx="27">
                  <c:v>4313.17</c:v>
                </c:pt>
                <c:pt idx="28">
                  <c:v>4742.0200000000004</c:v>
                </c:pt>
                <c:pt idx="29">
                  <c:v>5346.56</c:v>
                </c:pt>
                <c:pt idx="30">
                  <c:v>6563.39</c:v>
                </c:pt>
                <c:pt idx="31">
                  <c:v>6686.04</c:v>
                </c:pt>
                <c:pt idx="32">
                  <c:v>6828.85</c:v>
                </c:pt>
                <c:pt idx="33">
                  <c:v>7000.65</c:v>
                </c:pt>
                <c:pt idx="34">
                  <c:v>7220.71</c:v>
                </c:pt>
                <c:pt idx="35">
                  <c:v>7537.89</c:v>
                </c:pt>
                <c:pt idx="36">
                  <c:v>7577.01</c:v>
                </c:pt>
                <c:pt idx="37">
                  <c:v>7624.06</c:v>
                </c:pt>
                <c:pt idx="38">
                  <c:v>7676.07</c:v>
                </c:pt>
                <c:pt idx="39">
                  <c:v>7732.95</c:v>
                </c:pt>
                <c:pt idx="40">
                  <c:v>7787.82</c:v>
                </c:pt>
                <c:pt idx="41">
                  <c:v>7863.38</c:v>
                </c:pt>
                <c:pt idx="42">
                  <c:v>7967.18</c:v>
                </c:pt>
                <c:pt idx="43">
                  <c:v>8203.92</c:v>
                </c:pt>
              </c:numCache>
            </c:numRef>
          </c:xVal>
          <c:yVal>
            <c:numRef>
              <c:f>'Metanol (2)'!$I$3:$I$198</c:f>
              <c:numCache>
                <c:formatCode>General</c:formatCode>
                <c:ptCount val="19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510</c:v>
                </c:pt>
                <c:pt idx="31">
                  <c:v>510.1</c:v>
                </c:pt>
                <c:pt idx="32">
                  <c:v>510.2</c:v>
                </c:pt>
                <c:pt idx="33">
                  <c:v>510.3</c:v>
                </c:pt>
                <c:pt idx="34">
                  <c:v>510.4</c:v>
                </c:pt>
                <c:pt idx="35">
                  <c:v>510.5</c:v>
                </c:pt>
                <c:pt idx="36">
                  <c:v>510.51</c:v>
                </c:pt>
                <c:pt idx="37">
                  <c:v>510.52</c:v>
                </c:pt>
                <c:pt idx="38">
                  <c:v>510.53</c:v>
                </c:pt>
                <c:pt idx="39">
                  <c:v>510.54</c:v>
                </c:pt>
                <c:pt idx="40">
                  <c:v>510.55</c:v>
                </c:pt>
                <c:pt idx="41">
                  <c:v>510.56</c:v>
                </c:pt>
                <c:pt idx="42">
                  <c:v>510.57</c:v>
                </c:pt>
                <c:pt idx="43">
                  <c:v>510.58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AE-4E56-B168-2A7C80CDBBF5}"/>
            </c:ext>
          </c:extLst>
        </c:ser>
        <c:ser>
          <c:idx val="7"/>
          <c:order val="5"/>
          <c:tx>
            <c:strRef>
              <c:f>'Metanol (2)'!$I$1</c:f>
              <c:strCache>
                <c:ptCount val="1"/>
                <c:pt idx="0">
                  <c:v>5.5E-10 / phi 1.0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'Metanol (2)'!$K$3:$K$200</c:f>
              <c:numCache>
                <c:formatCode>General</c:formatCode>
                <c:ptCount val="198"/>
                <c:pt idx="0">
                  <c:v>18276.599999999999</c:v>
                </c:pt>
                <c:pt idx="1">
                  <c:v>18141.8</c:v>
                </c:pt>
                <c:pt idx="2">
                  <c:v>18004.2</c:v>
                </c:pt>
                <c:pt idx="3">
                  <c:v>17863.599999999999</c:v>
                </c:pt>
                <c:pt idx="4">
                  <c:v>17720</c:v>
                </c:pt>
                <c:pt idx="5">
                  <c:v>17573.099999999999</c:v>
                </c:pt>
                <c:pt idx="6">
                  <c:v>17422.7</c:v>
                </c:pt>
                <c:pt idx="7">
                  <c:v>17268.7</c:v>
                </c:pt>
                <c:pt idx="8">
                  <c:v>17110.7</c:v>
                </c:pt>
                <c:pt idx="9">
                  <c:v>16948.7</c:v>
                </c:pt>
                <c:pt idx="10">
                  <c:v>16782.2</c:v>
                </c:pt>
                <c:pt idx="11">
                  <c:v>16610.900000000001</c:v>
                </c:pt>
                <c:pt idx="12">
                  <c:v>16434.5</c:v>
                </c:pt>
                <c:pt idx="13">
                  <c:v>16252.5</c:v>
                </c:pt>
                <c:pt idx="14">
                  <c:v>16064.6</c:v>
                </c:pt>
                <c:pt idx="15">
                  <c:v>15870</c:v>
                </c:pt>
                <c:pt idx="16">
                  <c:v>15668.1</c:v>
                </c:pt>
                <c:pt idx="17">
                  <c:v>15458.2</c:v>
                </c:pt>
                <c:pt idx="18">
                  <c:v>15239.3</c:v>
                </c:pt>
                <c:pt idx="19">
                  <c:v>15010.3</c:v>
                </c:pt>
                <c:pt idx="20">
                  <c:v>14769.6</c:v>
                </c:pt>
                <c:pt idx="21">
                  <c:v>14515.6</c:v>
                </c:pt>
                <c:pt idx="22">
                  <c:v>14245.7</c:v>
                </c:pt>
                <c:pt idx="23">
                  <c:v>13956.9</c:v>
                </c:pt>
                <c:pt idx="24">
                  <c:v>13644.7</c:v>
                </c:pt>
                <c:pt idx="25">
                  <c:v>13302.7</c:v>
                </c:pt>
                <c:pt idx="26">
                  <c:v>12920.7</c:v>
                </c:pt>
                <c:pt idx="27">
                  <c:v>12481.3</c:v>
                </c:pt>
                <c:pt idx="28">
                  <c:v>11951.2</c:v>
                </c:pt>
                <c:pt idx="29">
                  <c:v>11243.9</c:v>
                </c:pt>
                <c:pt idx="30">
                  <c:v>9936.27</c:v>
                </c:pt>
                <c:pt idx="31">
                  <c:v>9809.89</c:v>
                </c:pt>
                <c:pt idx="32">
                  <c:v>9667.74</c:v>
                </c:pt>
                <c:pt idx="33">
                  <c:v>9496.7900000000009</c:v>
                </c:pt>
                <c:pt idx="34">
                  <c:v>9275.85</c:v>
                </c:pt>
                <c:pt idx="35">
                  <c:v>8969.7900000000009</c:v>
                </c:pt>
                <c:pt idx="36">
                  <c:v>8930.35</c:v>
                </c:pt>
                <c:pt idx="37">
                  <c:v>8878.67</c:v>
                </c:pt>
                <c:pt idx="38">
                  <c:v>8844.9</c:v>
                </c:pt>
                <c:pt idx="39">
                  <c:v>8782.19</c:v>
                </c:pt>
                <c:pt idx="40">
                  <c:v>8719.7999999999993</c:v>
                </c:pt>
                <c:pt idx="41">
                  <c:v>8644.7800000000007</c:v>
                </c:pt>
                <c:pt idx="42">
                  <c:v>8558.83</c:v>
                </c:pt>
                <c:pt idx="43">
                  <c:v>8310.59</c:v>
                </c:pt>
              </c:numCache>
            </c:numRef>
          </c:xVal>
          <c:yVal>
            <c:numRef>
              <c:f>'Metanol (2)'!$I$3:$I$198</c:f>
              <c:numCache>
                <c:formatCode>General</c:formatCode>
                <c:ptCount val="19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510</c:v>
                </c:pt>
                <c:pt idx="31">
                  <c:v>510.1</c:v>
                </c:pt>
                <c:pt idx="32">
                  <c:v>510.2</c:v>
                </c:pt>
                <c:pt idx="33">
                  <c:v>510.3</c:v>
                </c:pt>
                <c:pt idx="34">
                  <c:v>510.4</c:v>
                </c:pt>
                <c:pt idx="35">
                  <c:v>510.5</c:v>
                </c:pt>
                <c:pt idx="36">
                  <c:v>510.51</c:v>
                </c:pt>
                <c:pt idx="37">
                  <c:v>510.52</c:v>
                </c:pt>
                <c:pt idx="38">
                  <c:v>510.53</c:v>
                </c:pt>
                <c:pt idx="39">
                  <c:v>510.54</c:v>
                </c:pt>
                <c:pt idx="40">
                  <c:v>510.55</c:v>
                </c:pt>
                <c:pt idx="41">
                  <c:v>510.56</c:v>
                </c:pt>
                <c:pt idx="42">
                  <c:v>510.57</c:v>
                </c:pt>
                <c:pt idx="43">
                  <c:v>510.58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AE-4E56-B168-2A7C80CDBBF5}"/>
            </c:ext>
          </c:extLst>
        </c:ser>
        <c:ser>
          <c:idx val="8"/>
          <c:order val="8"/>
          <c:tx>
            <c:strRef>
              <c:f>'Metanol (2)'!$M$1:$P$1</c:f>
              <c:strCache>
                <c:ptCount val="1"/>
                <c:pt idx="0">
                  <c:v>5E-10 / phi 1.0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'Metanol (2)'!$N$3:$N$198</c:f>
              <c:numCache>
                <c:formatCode>General</c:formatCode>
                <c:ptCount val="196"/>
                <c:pt idx="0">
                  <c:v>1030.69</c:v>
                </c:pt>
                <c:pt idx="1">
                  <c:v>1080.1400000000001</c:v>
                </c:pt>
                <c:pt idx="2">
                  <c:v>1131.9100000000001</c:v>
                </c:pt>
                <c:pt idx="3">
                  <c:v>1186.1400000000001</c:v>
                </c:pt>
                <c:pt idx="4">
                  <c:v>1243.01</c:v>
                </c:pt>
                <c:pt idx="5">
                  <c:v>1302.68</c:v>
                </c:pt>
                <c:pt idx="6">
                  <c:v>1365.35</c:v>
                </c:pt>
                <c:pt idx="7">
                  <c:v>1431.23</c:v>
                </c:pt>
                <c:pt idx="8">
                  <c:v>1500.57</c:v>
                </c:pt>
                <c:pt idx="9">
                  <c:v>1573.64</c:v>
                </c:pt>
                <c:pt idx="10">
                  <c:v>1650.76</c:v>
                </c:pt>
                <c:pt idx="11">
                  <c:v>1732.28</c:v>
                </c:pt>
                <c:pt idx="12">
                  <c:v>1818.62</c:v>
                </c:pt>
                <c:pt idx="13">
                  <c:v>1910.26</c:v>
                </c:pt>
                <c:pt idx="14">
                  <c:v>2007.75</c:v>
                </c:pt>
                <c:pt idx="15">
                  <c:v>2111.7600000000002</c:v>
                </c:pt>
                <c:pt idx="16">
                  <c:v>2223.08</c:v>
                </c:pt>
                <c:pt idx="17">
                  <c:v>2342.66</c:v>
                </c:pt>
                <c:pt idx="18">
                  <c:v>2471.6799999999998</c:v>
                </c:pt>
                <c:pt idx="19">
                  <c:v>2611.58</c:v>
                </c:pt>
                <c:pt idx="20">
                  <c:v>2764.2</c:v>
                </c:pt>
                <c:pt idx="21">
                  <c:v>2931.9</c:v>
                </c:pt>
                <c:pt idx="22">
                  <c:v>3117.81</c:v>
                </c:pt>
                <c:pt idx="23">
                  <c:v>3326.13</c:v>
                </c:pt>
                <c:pt idx="24">
                  <c:v>3562.64</c:v>
                </c:pt>
                <c:pt idx="25">
                  <c:v>3835.35</c:v>
                </c:pt>
                <c:pt idx="26">
                  <c:v>4155.18</c:v>
                </c:pt>
                <c:pt idx="27">
                  <c:v>4539.63</c:v>
                </c:pt>
                <c:pt idx="28">
                  <c:v>5034.46</c:v>
                </c:pt>
                <c:pt idx="29">
                  <c:v>5851.37</c:v>
                </c:pt>
                <c:pt idx="30">
                  <c:v>5920.07</c:v>
                </c:pt>
                <c:pt idx="31">
                  <c:v>5996.58</c:v>
                </c:pt>
                <c:pt idx="32">
                  <c:v>6084.5</c:v>
                </c:pt>
                <c:pt idx="33">
                  <c:v>6190.75</c:v>
                </c:pt>
                <c:pt idx="34">
                  <c:v>6333.33</c:v>
                </c:pt>
                <c:pt idx="35">
                  <c:v>6351.89</c:v>
                </c:pt>
                <c:pt idx="36">
                  <c:v>6371.68</c:v>
                </c:pt>
                <c:pt idx="37">
                  <c:v>6392.15</c:v>
                </c:pt>
                <c:pt idx="38">
                  <c:v>6414.52</c:v>
                </c:pt>
                <c:pt idx="39">
                  <c:v>6439.78</c:v>
                </c:pt>
                <c:pt idx="40">
                  <c:v>6472.56</c:v>
                </c:pt>
                <c:pt idx="41">
                  <c:v>6508.73</c:v>
                </c:pt>
                <c:pt idx="42">
                  <c:v>6547.7</c:v>
                </c:pt>
                <c:pt idx="43">
                  <c:v>6658.44</c:v>
                </c:pt>
              </c:numCache>
            </c:numRef>
          </c:xVal>
          <c:yVal>
            <c:numRef>
              <c:f>'Metanol (2)'!$M$3:$M$198</c:f>
              <c:numCache>
                <c:formatCode>General</c:formatCode>
                <c:ptCount val="19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508.1</c:v>
                </c:pt>
                <c:pt idx="31">
                  <c:v>508.2</c:v>
                </c:pt>
                <c:pt idx="32">
                  <c:v>508.3</c:v>
                </c:pt>
                <c:pt idx="33">
                  <c:v>508.4</c:v>
                </c:pt>
                <c:pt idx="34">
                  <c:v>508.5</c:v>
                </c:pt>
                <c:pt idx="35">
                  <c:v>508.51</c:v>
                </c:pt>
                <c:pt idx="36">
                  <c:v>508.52</c:v>
                </c:pt>
                <c:pt idx="37">
                  <c:v>508.53</c:v>
                </c:pt>
                <c:pt idx="38">
                  <c:v>508.54</c:v>
                </c:pt>
                <c:pt idx="39">
                  <c:v>508.55</c:v>
                </c:pt>
                <c:pt idx="40">
                  <c:v>508.56</c:v>
                </c:pt>
                <c:pt idx="41">
                  <c:v>508.57</c:v>
                </c:pt>
                <c:pt idx="42">
                  <c:v>508.58</c:v>
                </c:pt>
                <c:pt idx="43">
                  <c:v>508.59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CAE-4E56-B168-2A7C80CDBBF5}"/>
            </c:ext>
          </c:extLst>
        </c:ser>
        <c:ser>
          <c:idx val="9"/>
          <c:order val="9"/>
          <c:tx>
            <c:strRef>
              <c:f>'Metanol (2)'!$M$1:$P$1</c:f>
              <c:strCache>
                <c:ptCount val="1"/>
                <c:pt idx="0">
                  <c:v>5E-10 / phi 1.0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'Metanol (2)'!$O$3:$O$198</c:f>
              <c:numCache>
                <c:formatCode>General</c:formatCode>
                <c:ptCount val="196"/>
                <c:pt idx="0">
                  <c:v>18098</c:v>
                </c:pt>
                <c:pt idx="1">
                  <c:v>17955.5</c:v>
                </c:pt>
                <c:pt idx="2">
                  <c:v>17809.599999999999</c:v>
                </c:pt>
                <c:pt idx="3">
                  <c:v>17660.099999999999</c:v>
                </c:pt>
                <c:pt idx="4">
                  <c:v>17506.8</c:v>
                </c:pt>
                <c:pt idx="5">
                  <c:v>17349.400000000001</c:v>
                </c:pt>
                <c:pt idx="6">
                  <c:v>17187.7</c:v>
                </c:pt>
                <c:pt idx="7">
                  <c:v>17021.3</c:v>
                </c:pt>
                <c:pt idx="8">
                  <c:v>16849.7</c:v>
                </c:pt>
                <c:pt idx="9">
                  <c:v>16672.7</c:v>
                </c:pt>
                <c:pt idx="10">
                  <c:v>16489.599999999999</c:v>
                </c:pt>
                <c:pt idx="11">
                  <c:v>16299.9</c:v>
                </c:pt>
                <c:pt idx="12">
                  <c:v>16102.9</c:v>
                </c:pt>
                <c:pt idx="13">
                  <c:v>15897.8</c:v>
                </c:pt>
                <c:pt idx="14">
                  <c:v>15683.5</c:v>
                </c:pt>
                <c:pt idx="15">
                  <c:v>15458.8</c:v>
                </c:pt>
                <c:pt idx="16">
                  <c:v>15222.1</c:v>
                </c:pt>
                <c:pt idx="17">
                  <c:v>14971.6</c:v>
                </c:pt>
                <c:pt idx="18">
                  <c:v>14704.5</c:v>
                </c:pt>
                <c:pt idx="19">
                  <c:v>14417.5</c:v>
                </c:pt>
                <c:pt idx="20">
                  <c:v>14105.5</c:v>
                </c:pt>
                <c:pt idx="21">
                  <c:v>13761.5</c:v>
                </c:pt>
                <c:pt idx="22">
                  <c:v>13374.5</c:v>
                </c:pt>
                <c:pt idx="23">
                  <c:v>12926.6</c:v>
                </c:pt>
                <c:pt idx="24">
                  <c:v>12387.1</c:v>
                </c:pt>
                <c:pt idx="25">
                  <c:v>11704.1</c:v>
                </c:pt>
                <c:pt idx="26">
                  <c:v>10821.8</c:v>
                </c:pt>
                <c:pt idx="27">
                  <c:v>9802.7900000000009</c:v>
                </c:pt>
                <c:pt idx="28">
                  <c:v>8777.06</c:v>
                </c:pt>
                <c:pt idx="29">
                  <c:v>7560.4</c:v>
                </c:pt>
                <c:pt idx="30">
                  <c:v>7474.26</c:v>
                </c:pt>
                <c:pt idx="31">
                  <c:v>7380.31</c:v>
                </c:pt>
                <c:pt idx="32">
                  <c:v>7276.56</c:v>
                </c:pt>
                <c:pt idx="33">
                  <c:v>7153.11</c:v>
                </c:pt>
                <c:pt idx="34">
                  <c:v>6995.38</c:v>
                </c:pt>
                <c:pt idx="35">
                  <c:v>6974.95</c:v>
                </c:pt>
                <c:pt idx="36">
                  <c:v>6950.55</c:v>
                </c:pt>
                <c:pt idx="37">
                  <c:v>6928.32</c:v>
                </c:pt>
                <c:pt idx="38">
                  <c:v>6907.99</c:v>
                </c:pt>
                <c:pt idx="39">
                  <c:v>6876.81</c:v>
                </c:pt>
                <c:pt idx="40">
                  <c:v>6849.33</c:v>
                </c:pt>
                <c:pt idx="41">
                  <c:v>6811.56</c:v>
                </c:pt>
                <c:pt idx="42">
                  <c:v>6767.61</c:v>
                </c:pt>
                <c:pt idx="43">
                  <c:v>6670.37</c:v>
                </c:pt>
              </c:numCache>
            </c:numRef>
          </c:xVal>
          <c:yVal>
            <c:numRef>
              <c:f>'Metanol (2)'!$M$3:$M$198</c:f>
              <c:numCache>
                <c:formatCode>General</c:formatCode>
                <c:ptCount val="19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508.1</c:v>
                </c:pt>
                <c:pt idx="31">
                  <c:v>508.2</c:v>
                </c:pt>
                <c:pt idx="32">
                  <c:v>508.3</c:v>
                </c:pt>
                <c:pt idx="33">
                  <c:v>508.4</c:v>
                </c:pt>
                <c:pt idx="34">
                  <c:v>508.5</c:v>
                </c:pt>
                <c:pt idx="35">
                  <c:v>508.51</c:v>
                </c:pt>
                <c:pt idx="36">
                  <c:v>508.52</c:v>
                </c:pt>
                <c:pt idx="37">
                  <c:v>508.53</c:v>
                </c:pt>
                <c:pt idx="38">
                  <c:v>508.54</c:v>
                </c:pt>
                <c:pt idx="39">
                  <c:v>508.55</c:v>
                </c:pt>
                <c:pt idx="40">
                  <c:v>508.56</c:v>
                </c:pt>
                <c:pt idx="41">
                  <c:v>508.57</c:v>
                </c:pt>
                <c:pt idx="42">
                  <c:v>508.58</c:v>
                </c:pt>
                <c:pt idx="43">
                  <c:v>508.59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CAE-4E56-B168-2A7C80CDBBF5}"/>
            </c:ext>
          </c:extLst>
        </c:ser>
        <c:ser>
          <c:idx val="10"/>
          <c:order val="10"/>
          <c:tx>
            <c:strRef>
              <c:f>'Metanol (2)'!$Q$1:$T$1</c:f>
              <c:strCache>
                <c:ptCount val="1"/>
                <c:pt idx="0">
                  <c:v>5.5E-10 / phi 0.5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'Metanol (2)'!$R$3:$R$500</c:f>
              <c:numCache>
                <c:formatCode>General</c:formatCode>
                <c:ptCount val="498"/>
                <c:pt idx="0">
                  <c:v>1032.6099999999999</c:v>
                </c:pt>
                <c:pt idx="1">
                  <c:v>1082.05</c:v>
                </c:pt>
                <c:pt idx="2">
                  <c:v>1133.82</c:v>
                </c:pt>
                <c:pt idx="3">
                  <c:v>1188.05</c:v>
                </c:pt>
                <c:pt idx="4">
                  <c:v>1244.9000000000001</c:v>
                </c:pt>
                <c:pt idx="5">
                  <c:v>1304.55</c:v>
                </c:pt>
                <c:pt idx="6">
                  <c:v>1367.19</c:v>
                </c:pt>
                <c:pt idx="7">
                  <c:v>1433.03</c:v>
                </c:pt>
                <c:pt idx="8">
                  <c:v>1502.32</c:v>
                </c:pt>
                <c:pt idx="9">
                  <c:v>1575.33</c:v>
                </c:pt>
                <c:pt idx="10">
                  <c:v>1652.37</c:v>
                </c:pt>
                <c:pt idx="11">
                  <c:v>1733.79</c:v>
                </c:pt>
                <c:pt idx="12">
                  <c:v>1820</c:v>
                </c:pt>
                <c:pt idx="13">
                  <c:v>1911.47</c:v>
                </c:pt>
                <c:pt idx="14">
                  <c:v>2008.74</c:v>
                </c:pt>
                <c:pt idx="15">
                  <c:v>2112.48</c:v>
                </c:pt>
                <c:pt idx="16">
                  <c:v>2223.4299999999998</c:v>
                </c:pt>
                <c:pt idx="17">
                  <c:v>2342.5500000000002</c:v>
                </c:pt>
                <c:pt idx="18">
                  <c:v>2470.9499999999998</c:v>
                </c:pt>
                <c:pt idx="19">
                  <c:v>2610.06</c:v>
                </c:pt>
                <c:pt idx="20">
                  <c:v>2761.66</c:v>
                </c:pt>
                <c:pt idx="21">
                  <c:v>2928.09</c:v>
                </c:pt>
                <c:pt idx="22">
                  <c:v>3112.46</c:v>
                </c:pt>
                <c:pt idx="23">
                  <c:v>3319.09</c:v>
                </c:pt>
                <c:pt idx="24">
                  <c:v>3554.32</c:v>
                </c:pt>
                <c:pt idx="25">
                  <c:v>3828.06</c:v>
                </c:pt>
                <c:pt idx="26">
                  <c:v>4157.46</c:v>
                </c:pt>
                <c:pt idx="27">
                  <c:v>4577.24</c:v>
                </c:pt>
                <c:pt idx="28">
                  <c:v>5182.2</c:v>
                </c:pt>
                <c:pt idx="29">
                  <c:v>6698.52</c:v>
                </c:pt>
                <c:pt idx="30">
                  <c:v>7005.77</c:v>
                </c:pt>
                <c:pt idx="31">
                  <c:v>7048.29</c:v>
                </c:pt>
                <c:pt idx="32">
                  <c:v>7105.98</c:v>
                </c:pt>
                <c:pt idx="33">
                  <c:v>7192.34</c:v>
                </c:pt>
                <c:pt idx="34">
                  <c:v>7410.64</c:v>
                </c:pt>
              </c:numCache>
            </c:numRef>
          </c:xVal>
          <c:yVal>
            <c:numRef>
              <c:f>'Metanol (2)'!$Q$3:$Q$500</c:f>
              <c:numCache>
                <c:formatCode>General</c:formatCode>
                <c:ptCount val="498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508.1</c:v>
                </c:pt>
                <c:pt idx="31">
                  <c:v>508.11</c:v>
                </c:pt>
                <c:pt idx="32">
                  <c:v>508.12</c:v>
                </c:pt>
                <c:pt idx="33">
                  <c:v>508.13</c:v>
                </c:pt>
                <c:pt idx="34">
                  <c:v>508.14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CAE-4E56-B168-2A7C80CDBBF5}"/>
            </c:ext>
          </c:extLst>
        </c:ser>
        <c:ser>
          <c:idx val="11"/>
          <c:order val="11"/>
          <c:tx>
            <c:strRef>
              <c:f>'Metanol (2)'!$Q$1:$T$1</c:f>
              <c:strCache>
                <c:ptCount val="1"/>
                <c:pt idx="0">
                  <c:v>5.5E-10 / phi 0.5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'Metanol (2)'!$S$3:$S$200</c:f>
              <c:numCache>
                <c:formatCode>General</c:formatCode>
                <c:ptCount val="198"/>
                <c:pt idx="0">
                  <c:v>18229.2</c:v>
                </c:pt>
                <c:pt idx="1">
                  <c:v>18092.3</c:v>
                </c:pt>
                <c:pt idx="2">
                  <c:v>17952.5</c:v>
                </c:pt>
                <c:pt idx="3">
                  <c:v>17809.599999999999</c:v>
                </c:pt>
                <c:pt idx="4">
                  <c:v>17663.400000000001</c:v>
                </c:pt>
                <c:pt idx="5">
                  <c:v>17513.7</c:v>
                </c:pt>
                <c:pt idx="6">
                  <c:v>17360.3</c:v>
                </c:pt>
                <c:pt idx="7">
                  <c:v>17203.099999999999</c:v>
                </c:pt>
                <c:pt idx="8">
                  <c:v>17041.599999999999</c:v>
                </c:pt>
                <c:pt idx="9">
                  <c:v>16875.7</c:v>
                </c:pt>
                <c:pt idx="10">
                  <c:v>16704.900000000001</c:v>
                </c:pt>
                <c:pt idx="11">
                  <c:v>16529</c:v>
                </c:pt>
                <c:pt idx="12">
                  <c:v>16347.4</c:v>
                </c:pt>
                <c:pt idx="13">
                  <c:v>16159.6</c:v>
                </c:pt>
                <c:pt idx="14">
                  <c:v>15965.1</c:v>
                </c:pt>
                <c:pt idx="15">
                  <c:v>15763.2</c:v>
                </c:pt>
                <c:pt idx="16">
                  <c:v>15553</c:v>
                </c:pt>
                <c:pt idx="17">
                  <c:v>15333.5</c:v>
                </c:pt>
                <c:pt idx="18">
                  <c:v>15103.5</c:v>
                </c:pt>
                <c:pt idx="19">
                  <c:v>14861.4</c:v>
                </c:pt>
                <c:pt idx="20">
                  <c:v>14605.2</c:v>
                </c:pt>
                <c:pt idx="21">
                  <c:v>14332.3</c:v>
                </c:pt>
                <c:pt idx="22">
                  <c:v>14039</c:v>
                </c:pt>
                <c:pt idx="23">
                  <c:v>13720.3</c:v>
                </c:pt>
                <c:pt idx="24">
                  <c:v>13368.6</c:v>
                </c:pt>
                <c:pt idx="25">
                  <c:v>12971.4</c:v>
                </c:pt>
                <c:pt idx="26">
                  <c:v>12506.3</c:v>
                </c:pt>
                <c:pt idx="27">
                  <c:v>11925.1</c:v>
                </c:pt>
                <c:pt idx="28">
                  <c:v>11080.3</c:v>
                </c:pt>
                <c:pt idx="29">
                  <c:v>8393.01</c:v>
                </c:pt>
                <c:pt idx="30">
                  <c:v>7908.75</c:v>
                </c:pt>
                <c:pt idx="31">
                  <c:v>7844.6</c:v>
                </c:pt>
                <c:pt idx="32">
                  <c:v>7769.18</c:v>
                </c:pt>
                <c:pt idx="33">
                  <c:v>7673.91</c:v>
                </c:pt>
                <c:pt idx="34">
                  <c:v>7487.35</c:v>
                </c:pt>
              </c:numCache>
            </c:numRef>
          </c:xVal>
          <c:yVal>
            <c:numRef>
              <c:f>'Metanol (2)'!$Q$3:$Q$200</c:f>
              <c:numCache>
                <c:formatCode>General</c:formatCode>
                <c:ptCount val="198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508.1</c:v>
                </c:pt>
                <c:pt idx="31">
                  <c:v>508.11</c:v>
                </c:pt>
                <c:pt idx="32">
                  <c:v>508.12</c:v>
                </c:pt>
                <c:pt idx="33">
                  <c:v>508.13</c:v>
                </c:pt>
                <c:pt idx="34">
                  <c:v>508.14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CAE-4E56-B168-2A7C80CD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valAx>
        <c:axId val="284735744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6304"/>
        <c:crosses val="autoZero"/>
        <c:crossBetween val="midCat"/>
      </c:valAx>
      <c:valAx>
        <c:axId val="284736304"/>
        <c:scaling>
          <c:orientation val="minMax"/>
          <c:max val="53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57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Propano!$E$1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Propano!$F$3:$F$100</c:f>
              <c:numCache>
                <c:formatCode>General</c:formatCode>
                <c:ptCount val="98"/>
                <c:pt idx="0">
                  <c:v>5000</c:v>
                </c:pt>
                <c:pt idx="1">
                  <c:v>13930.979170000001</c:v>
                </c:pt>
                <c:pt idx="2">
                  <c:v>13822.671410000001</c:v>
                </c:pt>
                <c:pt idx="3">
                  <c:v>13692.807940000001</c:v>
                </c:pt>
                <c:pt idx="4">
                  <c:v>13584.478090000001</c:v>
                </c:pt>
                <c:pt idx="5">
                  <c:v>13454.354310000001</c:v>
                </c:pt>
                <c:pt idx="6">
                  <c:v>13323.62328</c:v>
                </c:pt>
                <c:pt idx="7">
                  <c:v>13193.56221</c:v>
                </c:pt>
                <c:pt idx="8">
                  <c:v>13064.78873</c:v>
                </c:pt>
                <c:pt idx="9">
                  <c:v>12934.85806</c:v>
                </c:pt>
                <c:pt idx="10">
                  <c:v>12848.7178</c:v>
                </c:pt>
                <c:pt idx="11">
                  <c:v>12676.063039999999</c:v>
                </c:pt>
                <c:pt idx="12">
                  <c:v>12545.75476</c:v>
                </c:pt>
                <c:pt idx="13">
                  <c:v>12416.021070000001</c:v>
                </c:pt>
                <c:pt idx="14">
                  <c:v>12240.581270000001</c:v>
                </c:pt>
                <c:pt idx="15">
                  <c:v>12112.41627</c:v>
                </c:pt>
                <c:pt idx="16">
                  <c:v>11961.48164</c:v>
                </c:pt>
                <c:pt idx="17">
                  <c:v>11811.06236</c:v>
                </c:pt>
                <c:pt idx="18">
                  <c:v>11636.145780000001</c:v>
                </c:pt>
                <c:pt idx="19">
                  <c:v>11461.09093</c:v>
                </c:pt>
                <c:pt idx="20">
                  <c:v>11288.35615</c:v>
                </c:pt>
                <c:pt idx="21">
                  <c:v>11114.58302</c:v>
                </c:pt>
                <c:pt idx="22">
                  <c:v>10943.39378</c:v>
                </c:pt>
                <c:pt idx="23">
                  <c:v>10748.86227</c:v>
                </c:pt>
                <c:pt idx="24">
                  <c:v>10553.703100000001</c:v>
                </c:pt>
                <c:pt idx="25">
                  <c:v>10335.007670000001</c:v>
                </c:pt>
                <c:pt idx="26">
                  <c:v>10120.73054</c:v>
                </c:pt>
                <c:pt idx="27">
                  <c:v>9882.2204299999994</c:v>
                </c:pt>
                <c:pt idx="28">
                  <c:v>9642.6799699999992</c:v>
                </c:pt>
                <c:pt idx="29">
                  <c:v>9362.8159099999993</c:v>
                </c:pt>
                <c:pt idx="30">
                  <c:v>9059.5627000000004</c:v>
                </c:pt>
                <c:pt idx="31">
                  <c:v>8732.7759399999995</c:v>
                </c:pt>
                <c:pt idx="32">
                  <c:v>8343.0310000000009</c:v>
                </c:pt>
                <c:pt idx="33">
                  <c:v>7865.9471299999996</c:v>
                </c:pt>
                <c:pt idx="34">
                  <c:v>7198.5832600000003</c:v>
                </c:pt>
              </c:numCache>
            </c:numRef>
          </c:xVal>
          <c:yVal>
            <c:numRef>
              <c:f>Propano!$E$3:$E$100</c:f>
              <c:numCache>
                <c:formatCode>General</c:formatCode>
                <c:ptCount val="98"/>
                <c:pt idx="0">
                  <c:v>369.82499999999999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  <c:pt idx="16">
                  <c:v>275</c:v>
                </c:pt>
                <c:pt idx="17">
                  <c:v>280</c:v>
                </c:pt>
                <c:pt idx="18">
                  <c:v>285</c:v>
                </c:pt>
                <c:pt idx="19">
                  <c:v>290</c:v>
                </c:pt>
                <c:pt idx="20">
                  <c:v>295</c:v>
                </c:pt>
                <c:pt idx="21">
                  <c:v>300</c:v>
                </c:pt>
                <c:pt idx="22">
                  <c:v>305</c:v>
                </c:pt>
                <c:pt idx="23">
                  <c:v>310</c:v>
                </c:pt>
                <c:pt idx="24">
                  <c:v>315</c:v>
                </c:pt>
                <c:pt idx="25">
                  <c:v>320</c:v>
                </c:pt>
                <c:pt idx="26">
                  <c:v>325</c:v>
                </c:pt>
                <c:pt idx="27">
                  <c:v>330</c:v>
                </c:pt>
                <c:pt idx="28">
                  <c:v>335</c:v>
                </c:pt>
                <c:pt idx="29">
                  <c:v>340</c:v>
                </c:pt>
                <c:pt idx="30">
                  <c:v>345</c:v>
                </c:pt>
                <c:pt idx="31">
                  <c:v>350</c:v>
                </c:pt>
                <c:pt idx="32">
                  <c:v>355</c:v>
                </c:pt>
                <c:pt idx="33">
                  <c:v>360</c:v>
                </c:pt>
                <c:pt idx="34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6F-4E41-A9FE-3709B2FF41B6}"/>
            </c:ext>
          </c:extLst>
        </c:ser>
        <c:ser>
          <c:idx val="5"/>
          <c:order val="1"/>
          <c:tx>
            <c:strRef>
              <c:f>Propano!$E$1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Propano!$G$3:$G$100</c:f>
              <c:numCache>
                <c:formatCode>General</c:formatCode>
                <c:ptCount val="98"/>
                <c:pt idx="0">
                  <c:v>5000</c:v>
                </c:pt>
                <c:pt idx="1">
                  <c:v>54.994579999999999</c:v>
                </c:pt>
                <c:pt idx="2">
                  <c:v>55.021639999999998</c:v>
                </c:pt>
                <c:pt idx="3">
                  <c:v>55.048749999999998</c:v>
                </c:pt>
                <c:pt idx="4">
                  <c:v>55.02581</c:v>
                </c:pt>
                <c:pt idx="5">
                  <c:v>75.729820000000004</c:v>
                </c:pt>
                <c:pt idx="6">
                  <c:v>75.802689999999998</c:v>
                </c:pt>
                <c:pt idx="7">
                  <c:v>76.807490000000001</c:v>
                </c:pt>
                <c:pt idx="8">
                  <c:v>76.748220000000003</c:v>
                </c:pt>
                <c:pt idx="9">
                  <c:v>75.337569999999999</c:v>
                </c:pt>
                <c:pt idx="10">
                  <c:v>120.26253</c:v>
                </c:pt>
                <c:pt idx="11">
                  <c:v>119.85977</c:v>
                </c:pt>
                <c:pt idx="12">
                  <c:v>139.74011999999999</c:v>
                </c:pt>
                <c:pt idx="13">
                  <c:v>164.56529</c:v>
                </c:pt>
                <c:pt idx="14">
                  <c:v>186.93020999999999</c:v>
                </c:pt>
                <c:pt idx="15">
                  <c:v>226.42695000000001</c:v>
                </c:pt>
                <c:pt idx="16">
                  <c:v>248.24639999999999</c:v>
                </c:pt>
                <c:pt idx="17">
                  <c:v>293.02323000000001</c:v>
                </c:pt>
                <c:pt idx="18">
                  <c:v>336.50963000000002</c:v>
                </c:pt>
                <c:pt idx="19">
                  <c:v>377.94979000000001</c:v>
                </c:pt>
                <c:pt idx="20">
                  <c:v>445.50675000000001</c:v>
                </c:pt>
                <c:pt idx="21">
                  <c:v>510.79189000000002</c:v>
                </c:pt>
                <c:pt idx="22">
                  <c:v>575.49460999999997</c:v>
                </c:pt>
                <c:pt idx="23">
                  <c:v>639.61847999999998</c:v>
                </c:pt>
                <c:pt idx="24">
                  <c:v>726.21727999999996</c:v>
                </c:pt>
                <c:pt idx="25">
                  <c:v>810.58594000000005</c:v>
                </c:pt>
                <c:pt idx="26">
                  <c:v>920.84028999999998</c:v>
                </c:pt>
                <c:pt idx="27">
                  <c:v>1050.83546</c:v>
                </c:pt>
                <c:pt idx="28">
                  <c:v>1180.9382800000001</c:v>
                </c:pt>
                <c:pt idx="29">
                  <c:v>1334.0904599999999</c:v>
                </c:pt>
                <c:pt idx="30">
                  <c:v>1527.3263999999999</c:v>
                </c:pt>
                <c:pt idx="31">
                  <c:v>1763.3342</c:v>
                </c:pt>
                <c:pt idx="32">
                  <c:v>2027.79988</c:v>
                </c:pt>
                <c:pt idx="33">
                  <c:v>2411.8483700000002</c:v>
                </c:pt>
                <c:pt idx="34">
                  <c:v>2936.6914200000001</c:v>
                </c:pt>
              </c:numCache>
            </c:numRef>
          </c:xVal>
          <c:yVal>
            <c:numRef>
              <c:f>Propano!$E$3:$E$100</c:f>
              <c:numCache>
                <c:formatCode>General</c:formatCode>
                <c:ptCount val="98"/>
                <c:pt idx="0">
                  <c:v>369.82499999999999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  <c:pt idx="16">
                  <c:v>275</c:v>
                </c:pt>
                <c:pt idx="17">
                  <c:v>280</c:v>
                </c:pt>
                <c:pt idx="18">
                  <c:v>285</c:v>
                </c:pt>
                <c:pt idx="19">
                  <c:v>290</c:v>
                </c:pt>
                <c:pt idx="20">
                  <c:v>295</c:v>
                </c:pt>
                <c:pt idx="21">
                  <c:v>300</c:v>
                </c:pt>
                <c:pt idx="22">
                  <c:v>305</c:v>
                </c:pt>
                <c:pt idx="23">
                  <c:v>310</c:v>
                </c:pt>
                <c:pt idx="24">
                  <c:v>315</c:v>
                </c:pt>
                <c:pt idx="25">
                  <c:v>320</c:v>
                </c:pt>
                <c:pt idx="26">
                  <c:v>325</c:v>
                </c:pt>
                <c:pt idx="27">
                  <c:v>330</c:v>
                </c:pt>
                <c:pt idx="28">
                  <c:v>335</c:v>
                </c:pt>
                <c:pt idx="29">
                  <c:v>340</c:v>
                </c:pt>
                <c:pt idx="30">
                  <c:v>345</c:v>
                </c:pt>
                <c:pt idx="31">
                  <c:v>350</c:v>
                </c:pt>
                <c:pt idx="32">
                  <c:v>355</c:v>
                </c:pt>
                <c:pt idx="33">
                  <c:v>360</c:v>
                </c:pt>
                <c:pt idx="34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6F-4E41-A9FE-3709B2FF41B6}"/>
            </c:ext>
          </c:extLst>
        </c:ser>
        <c:ser>
          <c:idx val="6"/>
          <c:order val="2"/>
          <c:tx>
            <c:strRef>
              <c:f>Propano!$I$1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Propano!$J$3:$J$194</c:f>
              <c:numCache>
                <c:formatCode>General</c:formatCode>
                <c:ptCount val="192"/>
                <c:pt idx="0">
                  <c:v>104.28400000000001</c:v>
                </c:pt>
                <c:pt idx="1">
                  <c:v>111.64</c:v>
                </c:pt>
                <c:pt idx="2">
                  <c:v>119.346</c:v>
                </c:pt>
                <c:pt idx="3">
                  <c:v>127.44499999999999</c:v>
                </c:pt>
                <c:pt idx="4">
                  <c:v>135.976</c:v>
                </c:pt>
                <c:pt idx="5">
                  <c:v>144.97399999999999</c:v>
                </c:pt>
                <c:pt idx="6">
                  <c:v>154.42099999999999</c:v>
                </c:pt>
                <c:pt idx="7">
                  <c:v>164.346</c:v>
                </c:pt>
                <c:pt idx="8">
                  <c:v>174.779</c:v>
                </c:pt>
                <c:pt idx="9">
                  <c:v>185.72</c:v>
                </c:pt>
                <c:pt idx="10">
                  <c:v>197.209</c:v>
                </c:pt>
                <c:pt idx="11">
                  <c:v>209.25899999999999</c:v>
                </c:pt>
                <c:pt idx="12">
                  <c:v>221.887</c:v>
                </c:pt>
                <c:pt idx="13">
                  <c:v>235.12299999999999</c:v>
                </c:pt>
                <c:pt idx="14">
                  <c:v>248.994</c:v>
                </c:pt>
                <c:pt idx="15">
                  <c:v>263.52</c:v>
                </c:pt>
                <c:pt idx="16">
                  <c:v>278.73099999999999</c:v>
                </c:pt>
                <c:pt idx="17">
                  <c:v>294.65300000000002</c:v>
                </c:pt>
                <c:pt idx="18">
                  <c:v>311.31900000000002</c:v>
                </c:pt>
                <c:pt idx="19">
                  <c:v>328.75900000000001</c:v>
                </c:pt>
                <c:pt idx="20">
                  <c:v>347.00700000000001</c:v>
                </c:pt>
                <c:pt idx="21">
                  <c:v>366.101</c:v>
                </c:pt>
                <c:pt idx="22">
                  <c:v>386.077</c:v>
                </c:pt>
                <c:pt idx="23">
                  <c:v>406.97699999999998</c:v>
                </c:pt>
                <c:pt idx="24">
                  <c:v>428.84699999999998</c:v>
                </c:pt>
                <c:pt idx="25">
                  <c:v>451.73200000000003</c:v>
                </c:pt>
                <c:pt idx="26">
                  <c:v>475.68200000000002</c:v>
                </c:pt>
                <c:pt idx="27">
                  <c:v>500.755</c:v>
                </c:pt>
                <c:pt idx="28">
                  <c:v>527.00599999999997</c:v>
                </c:pt>
                <c:pt idx="29">
                  <c:v>554.505</c:v>
                </c:pt>
                <c:pt idx="30">
                  <c:v>583.31799999999998</c:v>
                </c:pt>
                <c:pt idx="31">
                  <c:v>613.524</c:v>
                </c:pt>
                <c:pt idx="32">
                  <c:v>645.20699999999999</c:v>
                </c:pt>
                <c:pt idx="33">
                  <c:v>678.45899999999995</c:v>
                </c:pt>
                <c:pt idx="34">
                  <c:v>713.38199999999995</c:v>
                </c:pt>
                <c:pt idx="35">
                  <c:v>750.08699999999999</c:v>
                </c:pt>
                <c:pt idx="36">
                  <c:v>788.702</c:v>
                </c:pt>
                <c:pt idx="37">
                  <c:v>829.36099999999999</c:v>
                </c:pt>
                <c:pt idx="38">
                  <c:v>872.221</c:v>
                </c:pt>
                <c:pt idx="39">
                  <c:v>917.45399999999995</c:v>
                </c:pt>
                <c:pt idx="40">
                  <c:v>965.255</c:v>
                </c:pt>
                <c:pt idx="41">
                  <c:v>1015.84</c:v>
                </c:pt>
                <c:pt idx="42">
                  <c:v>1069.46</c:v>
                </c:pt>
                <c:pt idx="43">
                  <c:v>1126.3900000000001</c:v>
                </c:pt>
                <c:pt idx="44">
                  <c:v>1186.97</c:v>
                </c:pt>
                <c:pt idx="45">
                  <c:v>1251.55</c:v>
                </c:pt>
                <c:pt idx="46">
                  <c:v>1320.56</c:v>
                </c:pt>
                <c:pt idx="47">
                  <c:v>1394.51</c:v>
                </c:pt>
                <c:pt idx="48">
                  <c:v>1473.97</c:v>
                </c:pt>
                <c:pt idx="49">
                  <c:v>1559.62</c:v>
                </c:pt>
                <c:pt idx="50">
                  <c:v>1652.27</c:v>
                </c:pt>
                <c:pt idx="51">
                  <c:v>1752.87</c:v>
                </c:pt>
                <c:pt idx="52">
                  <c:v>1862.56</c:v>
                </c:pt>
                <c:pt idx="53">
                  <c:v>1982.7</c:v>
                </c:pt>
                <c:pt idx="54">
                  <c:v>2114.91</c:v>
                </c:pt>
                <c:pt idx="55">
                  <c:v>2261.13</c:v>
                </c:pt>
                <c:pt idx="56">
                  <c:v>2423.66</c:v>
                </c:pt>
                <c:pt idx="57">
                  <c:v>2605.2800000000002</c:v>
                </c:pt>
                <c:pt idx="58">
                  <c:v>2809.46</c:v>
                </c:pt>
                <c:pt idx="59">
                  <c:v>3040.94</c:v>
                </c:pt>
                <c:pt idx="60">
                  <c:v>3307.42</c:v>
                </c:pt>
                <c:pt idx="61">
                  <c:v>3624.63</c:v>
                </c:pt>
                <c:pt idx="62">
                  <c:v>4037.7</c:v>
                </c:pt>
                <c:pt idx="63">
                  <c:v>4063.05</c:v>
                </c:pt>
                <c:pt idx="64">
                  <c:v>4089.13</c:v>
                </c:pt>
                <c:pt idx="65">
                  <c:v>4115.9799999999996</c:v>
                </c:pt>
                <c:pt idx="66">
                  <c:v>4143.7</c:v>
                </c:pt>
                <c:pt idx="67">
                  <c:v>4172.37</c:v>
                </c:pt>
                <c:pt idx="68">
                  <c:v>4202.1000000000004</c:v>
                </c:pt>
                <c:pt idx="69">
                  <c:v>4233.04</c:v>
                </c:pt>
                <c:pt idx="70">
                  <c:v>4265.34</c:v>
                </c:pt>
                <c:pt idx="71">
                  <c:v>4271.9799999999996</c:v>
                </c:pt>
                <c:pt idx="72">
                  <c:v>4306.2</c:v>
                </c:pt>
                <c:pt idx="73">
                  <c:v>4342.32</c:v>
                </c:pt>
                <c:pt idx="74">
                  <c:v>4380.71</c:v>
                </c:pt>
                <c:pt idx="75">
                  <c:v>4421.8900000000003</c:v>
                </c:pt>
                <c:pt idx="76">
                  <c:v>4466.57</c:v>
                </c:pt>
                <c:pt idx="77">
                  <c:v>4515.8999999999996</c:v>
                </c:pt>
                <c:pt idx="78">
                  <c:v>4571.74</c:v>
                </c:pt>
                <c:pt idx="79">
                  <c:v>4637.75</c:v>
                </c:pt>
                <c:pt idx="80">
                  <c:v>4723.25</c:v>
                </c:pt>
                <c:pt idx="81">
                  <c:v>4937.96</c:v>
                </c:pt>
              </c:numCache>
            </c:numRef>
          </c:xVal>
          <c:yVal>
            <c:numRef>
              <c:f>Propano!$I$3:$I$194</c:f>
              <c:numCache>
                <c:formatCode>General</c:formatCode>
                <c:ptCount val="192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374.1</c:v>
                </c:pt>
                <c:pt idx="64">
                  <c:v>374.2</c:v>
                </c:pt>
                <c:pt idx="65">
                  <c:v>374.3</c:v>
                </c:pt>
                <c:pt idx="66">
                  <c:v>374.4</c:v>
                </c:pt>
                <c:pt idx="67">
                  <c:v>374.5</c:v>
                </c:pt>
                <c:pt idx="68">
                  <c:v>374.6</c:v>
                </c:pt>
                <c:pt idx="69">
                  <c:v>374.7</c:v>
                </c:pt>
                <c:pt idx="70">
                  <c:v>374.8</c:v>
                </c:pt>
                <c:pt idx="71">
                  <c:v>374.82</c:v>
                </c:pt>
                <c:pt idx="72">
                  <c:v>374.92</c:v>
                </c:pt>
                <c:pt idx="73">
                  <c:v>375.02</c:v>
                </c:pt>
                <c:pt idx="74">
                  <c:v>375.12</c:v>
                </c:pt>
                <c:pt idx="75">
                  <c:v>375.22</c:v>
                </c:pt>
                <c:pt idx="76">
                  <c:v>375.32</c:v>
                </c:pt>
                <c:pt idx="77">
                  <c:v>375.42</c:v>
                </c:pt>
                <c:pt idx="78">
                  <c:v>375.52</c:v>
                </c:pt>
                <c:pt idx="79">
                  <c:v>375.62</c:v>
                </c:pt>
                <c:pt idx="80">
                  <c:v>375.72</c:v>
                </c:pt>
                <c:pt idx="81">
                  <c:v>375.82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6F-4E41-A9FE-3709B2FF41B6}"/>
            </c:ext>
          </c:extLst>
        </c:ser>
        <c:ser>
          <c:idx val="7"/>
          <c:order val="3"/>
          <c:tx>
            <c:strRef>
              <c:f>Propano!$I$1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Propano!$K$3:$K$194</c:f>
              <c:numCache>
                <c:formatCode>General</c:formatCode>
                <c:ptCount val="192"/>
                <c:pt idx="0">
                  <c:v>12888.1</c:v>
                </c:pt>
                <c:pt idx="1">
                  <c:v>12828.8</c:v>
                </c:pt>
                <c:pt idx="2">
                  <c:v>12768.9</c:v>
                </c:pt>
                <c:pt idx="3">
                  <c:v>12708.2</c:v>
                </c:pt>
                <c:pt idx="4">
                  <c:v>12646.9</c:v>
                </c:pt>
                <c:pt idx="5">
                  <c:v>12584.8</c:v>
                </c:pt>
                <c:pt idx="6">
                  <c:v>12521.9</c:v>
                </c:pt>
                <c:pt idx="7">
                  <c:v>12458.3</c:v>
                </c:pt>
                <c:pt idx="8">
                  <c:v>12393.8</c:v>
                </c:pt>
                <c:pt idx="9">
                  <c:v>12328.6</c:v>
                </c:pt>
                <c:pt idx="10">
                  <c:v>12262.5</c:v>
                </c:pt>
                <c:pt idx="11">
                  <c:v>12195.6</c:v>
                </c:pt>
                <c:pt idx="12">
                  <c:v>12127.9</c:v>
                </c:pt>
                <c:pt idx="13">
                  <c:v>12059.2</c:v>
                </c:pt>
                <c:pt idx="14">
                  <c:v>11989.6</c:v>
                </c:pt>
                <c:pt idx="15">
                  <c:v>11919.1</c:v>
                </c:pt>
                <c:pt idx="16">
                  <c:v>11847.6</c:v>
                </c:pt>
                <c:pt idx="17">
                  <c:v>11775.2</c:v>
                </c:pt>
                <c:pt idx="18">
                  <c:v>11701.7</c:v>
                </c:pt>
                <c:pt idx="19">
                  <c:v>11627.2</c:v>
                </c:pt>
                <c:pt idx="20">
                  <c:v>11551.6</c:v>
                </c:pt>
                <c:pt idx="21">
                  <c:v>11474.9</c:v>
                </c:pt>
                <c:pt idx="22">
                  <c:v>11397</c:v>
                </c:pt>
                <c:pt idx="23">
                  <c:v>11318</c:v>
                </c:pt>
                <c:pt idx="24">
                  <c:v>11237.7</c:v>
                </c:pt>
                <c:pt idx="25">
                  <c:v>11156.2</c:v>
                </c:pt>
                <c:pt idx="26">
                  <c:v>11073.4</c:v>
                </c:pt>
                <c:pt idx="27">
                  <c:v>10989.3</c:v>
                </c:pt>
                <c:pt idx="28">
                  <c:v>10903.7</c:v>
                </c:pt>
                <c:pt idx="29">
                  <c:v>10816.7</c:v>
                </c:pt>
                <c:pt idx="30">
                  <c:v>10728.2</c:v>
                </c:pt>
                <c:pt idx="31">
                  <c:v>10638.2</c:v>
                </c:pt>
                <c:pt idx="32">
                  <c:v>10546.5</c:v>
                </c:pt>
                <c:pt idx="33">
                  <c:v>10453.1</c:v>
                </c:pt>
                <c:pt idx="34">
                  <c:v>10357.9</c:v>
                </c:pt>
                <c:pt idx="35">
                  <c:v>10260.9</c:v>
                </c:pt>
                <c:pt idx="36">
                  <c:v>10161.9</c:v>
                </c:pt>
                <c:pt idx="37">
                  <c:v>10060.799999999999</c:v>
                </c:pt>
                <c:pt idx="38">
                  <c:v>9957.65</c:v>
                </c:pt>
                <c:pt idx="39">
                  <c:v>9852.19</c:v>
                </c:pt>
                <c:pt idx="40">
                  <c:v>9744.34</c:v>
                </c:pt>
                <c:pt idx="41">
                  <c:v>9633.9599999999991</c:v>
                </c:pt>
                <c:pt idx="42">
                  <c:v>9520.8799999999992</c:v>
                </c:pt>
                <c:pt idx="43">
                  <c:v>9404.93</c:v>
                </c:pt>
                <c:pt idx="44">
                  <c:v>9285.91</c:v>
                </c:pt>
                <c:pt idx="45">
                  <c:v>9163.61</c:v>
                </c:pt>
                <c:pt idx="46">
                  <c:v>9037.77</c:v>
                </c:pt>
                <c:pt idx="47">
                  <c:v>8908.11</c:v>
                </c:pt>
                <c:pt idx="48">
                  <c:v>8774.2900000000009</c:v>
                </c:pt>
                <c:pt idx="49">
                  <c:v>8635.94</c:v>
                </c:pt>
                <c:pt idx="50">
                  <c:v>8492.61</c:v>
                </c:pt>
                <c:pt idx="51">
                  <c:v>8343.77</c:v>
                </c:pt>
                <c:pt idx="52">
                  <c:v>8188.78</c:v>
                </c:pt>
                <c:pt idx="53">
                  <c:v>8026.86</c:v>
                </c:pt>
                <c:pt idx="54">
                  <c:v>7857.06</c:v>
                </c:pt>
                <c:pt idx="55">
                  <c:v>7678.12</c:v>
                </c:pt>
                <c:pt idx="56">
                  <c:v>7488.44</c:v>
                </c:pt>
                <c:pt idx="57">
                  <c:v>7285.79</c:v>
                </c:pt>
                <c:pt idx="58">
                  <c:v>7066.96</c:v>
                </c:pt>
                <c:pt idx="59">
                  <c:v>6826.97</c:v>
                </c:pt>
                <c:pt idx="60">
                  <c:v>6557.23</c:v>
                </c:pt>
                <c:pt idx="61">
                  <c:v>6240.5</c:v>
                </c:pt>
                <c:pt idx="62">
                  <c:v>5829.76</c:v>
                </c:pt>
                <c:pt idx="63">
                  <c:v>5804.53</c:v>
                </c:pt>
                <c:pt idx="64">
                  <c:v>5778.59</c:v>
                </c:pt>
                <c:pt idx="65">
                  <c:v>5751.86</c:v>
                </c:pt>
                <c:pt idx="66">
                  <c:v>5724.27</c:v>
                </c:pt>
                <c:pt idx="67">
                  <c:v>5695.72</c:v>
                </c:pt>
                <c:pt idx="68">
                  <c:v>5666.11</c:v>
                </c:pt>
                <c:pt idx="69">
                  <c:v>5635.3</c:v>
                </c:pt>
                <c:pt idx="70">
                  <c:v>5603.12</c:v>
                </c:pt>
                <c:pt idx="71">
                  <c:v>5596.5</c:v>
                </c:pt>
                <c:pt idx="72">
                  <c:v>5562.4</c:v>
                </c:pt>
                <c:pt idx="73">
                  <c:v>5526.39</c:v>
                </c:pt>
                <c:pt idx="74">
                  <c:v>5488.12</c:v>
                </c:pt>
                <c:pt idx="75">
                  <c:v>5447.05</c:v>
                </c:pt>
                <c:pt idx="76">
                  <c:v>5402.47</c:v>
                </c:pt>
                <c:pt idx="77">
                  <c:v>5353.25</c:v>
                </c:pt>
                <c:pt idx="78">
                  <c:v>5297.51</c:v>
                </c:pt>
                <c:pt idx="79">
                  <c:v>5231.59</c:v>
                </c:pt>
                <c:pt idx="80">
                  <c:v>5146.18</c:v>
                </c:pt>
                <c:pt idx="81">
                  <c:v>4937.97</c:v>
                </c:pt>
              </c:numCache>
            </c:numRef>
          </c:xVal>
          <c:yVal>
            <c:numRef>
              <c:f>Propano!$I$3:$I$194</c:f>
              <c:numCache>
                <c:formatCode>General</c:formatCode>
                <c:ptCount val="192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374.1</c:v>
                </c:pt>
                <c:pt idx="64">
                  <c:v>374.2</c:v>
                </c:pt>
                <c:pt idx="65">
                  <c:v>374.3</c:v>
                </c:pt>
                <c:pt idx="66">
                  <c:v>374.4</c:v>
                </c:pt>
                <c:pt idx="67">
                  <c:v>374.5</c:v>
                </c:pt>
                <c:pt idx="68">
                  <c:v>374.6</c:v>
                </c:pt>
                <c:pt idx="69">
                  <c:v>374.7</c:v>
                </c:pt>
                <c:pt idx="70">
                  <c:v>374.8</c:v>
                </c:pt>
                <c:pt idx="71">
                  <c:v>374.82</c:v>
                </c:pt>
                <c:pt idx="72">
                  <c:v>374.92</c:v>
                </c:pt>
                <c:pt idx="73">
                  <c:v>375.02</c:v>
                </c:pt>
                <c:pt idx="74">
                  <c:v>375.12</c:v>
                </c:pt>
                <c:pt idx="75">
                  <c:v>375.22</c:v>
                </c:pt>
                <c:pt idx="76">
                  <c:v>375.32</c:v>
                </c:pt>
                <c:pt idx="77">
                  <c:v>375.42</c:v>
                </c:pt>
                <c:pt idx="78">
                  <c:v>375.52</c:v>
                </c:pt>
                <c:pt idx="79">
                  <c:v>375.62</c:v>
                </c:pt>
                <c:pt idx="80">
                  <c:v>375.72</c:v>
                </c:pt>
                <c:pt idx="81">
                  <c:v>375.82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C6F-4E41-A9FE-3709B2FF41B6}"/>
            </c:ext>
          </c:extLst>
        </c:ser>
        <c:ser>
          <c:idx val="0"/>
          <c:order val="4"/>
          <c:tx>
            <c:strRef>
              <c:f>Propano!$Q$1</c:f>
              <c:strCache>
                <c:ptCount val="1"/>
                <c:pt idx="0">
                  <c:v>SRK virtual</c:v>
                </c:pt>
              </c:strCache>
            </c:strRef>
          </c:tx>
          <c:spPr>
            <a:ln w="22225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Propano!$R$3:$R$200</c:f>
              <c:numCache>
                <c:formatCode>General</c:formatCode>
                <c:ptCount val="198"/>
                <c:pt idx="0">
                  <c:v>101.67400000000001</c:v>
                </c:pt>
                <c:pt idx="1">
                  <c:v>108.712</c:v>
                </c:pt>
                <c:pt idx="2">
                  <c:v>116.04900000000001</c:v>
                </c:pt>
                <c:pt idx="3">
                  <c:v>123.74</c:v>
                </c:pt>
                <c:pt idx="4">
                  <c:v>131.79499999999999</c:v>
                </c:pt>
                <c:pt idx="5">
                  <c:v>140.28</c:v>
                </c:pt>
                <c:pt idx="6">
                  <c:v>149.15799999999999</c:v>
                </c:pt>
                <c:pt idx="7">
                  <c:v>158.46799999999999</c:v>
                </c:pt>
                <c:pt idx="8">
                  <c:v>168.20099999999999</c:v>
                </c:pt>
                <c:pt idx="9">
                  <c:v>178.4</c:v>
                </c:pt>
                <c:pt idx="10">
                  <c:v>189.059</c:v>
                </c:pt>
                <c:pt idx="11">
                  <c:v>200.19900000000001</c:v>
                </c:pt>
                <c:pt idx="12">
                  <c:v>211.845</c:v>
                </c:pt>
                <c:pt idx="13">
                  <c:v>224.00200000000001</c:v>
                </c:pt>
                <c:pt idx="14">
                  <c:v>236.68899999999999</c:v>
                </c:pt>
                <c:pt idx="15">
                  <c:v>249.93199999999999</c:v>
                </c:pt>
                <c:pt idx="16">
                  <c:v>263.74400000000003</c:v>
                </c:pt>
                <c:pt idx="17">
                  <c:v>278.14499999999998</c:v>
                </c:pt>
                <c:pt idx="18">
                  <c:v>293.15300000000002</c:v>
                </c:pt>
                <c:pt idx="19">
                  <c:v>308.79199999999997</c:v>
                </c:pt>
                <c:pt idx="20">
                  <c:v>325.08199999999999</c:v>
                </c:pt>
                <c:pt idx="21">
                  <c:v>342.048</c:v>
                </c:pt>
                <c:pt idx="22">
                  <c:v>359.71199999999999</c:v>
                </c:pt>
                <c:pt idx="23">
                  <c:v>378.1</c:v>
                </c:pt>
                <c:pt idx="24">
                  <c:v>397.238</c:v>
                </c:pt>
                <c:pt idx="25">
                  <c:v>417.15199999999999</c:v>
                </c:pt>
                <c:pt idx="26">
                  <c:v>437.87099999999998</c:v>
                </c:pt>
                <c:pt idx="27">
                  <c:v>459.428</c:v>
                </c:pt>
                <c:pt idx="28">
                  <c:v>481.85399999999998</c:v>
                </c:pt>
                <c:pt idx="29">
                  <c:v>505.18</c:v>
                </c:pt>
                <c:pt idx="30">
                  <c:v>529.44500000000005</c:v>
                </c:pt>
                <c:pt idx="31">
                  <c:v>554.68600000000004</c:v>
                </c:pt>
                <c:pt idx="32">
                  <c:v>580.94100000000003</c:v>
                </c:pt>
                <c:pt idx="33">
                  <c:v>608.25699999999995</c:v>
                </c:pt>
                <c:pt idx="34">
                  <c:v>636.67600000000004</c:v>
                </c:pt>
                <c:pt idx="35">
                  <c:v>666.24800000000005</c:v>
                </c:pt>
                <c:pt idx="36">
                  <c:v>697.02499999999998</c:v>
                </c:pt>
                <c:pt idx="37">
                  <c:v>729.06200000000001</c:v>
                </c:pt>
                <c:pt idx="38">
                  <c:v>762.42</c:v>
                </c:pt>
                <c:pt idx="39">
                  <c:v>797.16300000000001</c:v>
                </c:pt>
                <c:pt idx="40">
                  <c:v>833.36099999999999</c:v>
                </c:pt>
                <c:pt idx="41">
                  <c:v>871.08900000000006</c:v>
                </c:pt>
                <c:pt idx="42">
                  <c:v>910.43</c:v>
                </c:pt>
                <c:pt idx="43">
                  <c:v>951.47299999999996</c:v>
                </c:pt>
                <c:pt idx="44">
                  <c:v>994.31500000000005</c:v>
                </c:pt>
                <c:pt idx="45">
                  <c:v>1039.06</c:v>
                </c:pt>
                <c:pt idx="46">
                  <c:v>1085.8399999999999</c:v>
                </c:pt>
                <c:pt idx="47">
                  <c:v>1134.77</c:v>
                </c:pt>
                <c:pt idx="48">
                  <c:v>1186</c:v>
                </c:pt>
                <c:pt idx="49">
                  <c:v>1239.69</c:v>
                </c:pt>
                <c:pt idx="50">
                  <c:v>1296.03</c:v>
                </c:pt>
                <c:pt idx="51">
                  <c:v>1355.22</c:v>
                </c:pt>
                <c:pt idx="52">
                  <c:v>1415.64</c:v>
                </c:pt>
                <c:pt idx="53">
                  <c:v>1656.54</c:v>
                </c:pt>
                <c:pt idx="54">
                  <c:v>1659.42</c:v>
                </c:pt>
                <c:pt idx="55">
                  <c:v>1625.71</c:v>
                </c:pt>
                <c:pt idx="56">
                  <c:v>1703.46</c:v>
                </c:pt>
                <c:pt idx="57">
                  <c:v>1786.15</c:v>
                </c:pt>
                <c:pt idx="58">
                  <c:v>1874.4</c:v>
                </c:pt>
                <c:pt idx="59">
                  <c:v>1968.94</c:v>
                </c:pt>
                <c:pt idx="60">
                  <c:v>2070.6999999999998</c:v>
                </c:pt>
                <c:pt idx="61">
                  <c:v>2180.87</c:v>
                </c:pt>
                <c:pt idx="62">
                  <c:v>2301.0100000000002</c:v>
                </c:pt>
                <c:pt idx="63">
                  <c:v>2433.21</c:v>
                </c:pt>
                <c:pt idx="64">
                  <c:v>2580.4699999999998</c:v>
                </c:pt>
                <c:pt idx="65">
                  <c:v>2747.29</c:v>
                </c:pt>
                <c:pt idx="66">
                  <c:v>2941</c:v>
                </c:pt>
                <c:pt idx="67">
                  <c:v>3175.29</c:v>
                </c:pt>
                <c:pt idx="68">
                  <c:v>3482.22</c:v>
                </c:pt>
                <c:pt idx="69">
                  <c:v>4004.33</c:v>
                </c:pt>
                <c:pt idx="70">
                  <c:v>4457</c:v>
                </c:pt>
              </c:numCache>
            </c:numRef>
          </c:xVal>
          <c:yVal>
            <c:numRef>
              <c:f>Propano!$Q$3:$Q$200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376</c:v>
                </c:pt>
                <c:pt idx="64">
                  <c:v>378</c:v>
                </c:pt>
                <c:pt idx="65">
                  <c:v>380</c:v>
                </c:pt>
                <c:pt idx="66">
                  <c:v>382</c:v>
                </c:pt>
                <c:pt idx="67">
                  <c:v>384</c:v>
                </c:pt>
                <c:pt idx="68">
                  <c:v>386</c:v>
                </c:pt>
                <c:pt idx="69">
                  <c:v>388</c:v>
                </c:pt>
                <c:pt idx="70">
                  <c:v>388.5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51-4ECC-926D-12B17D0BB48B}"/>
            </c:ext>
          </c:extLst>
        </c:ser>
        <c:ser>
          <c:idx val="1"/>
          <c:order val="5"/>
          <c:tx>
            <c:strRef>
              <c:f>Propano!$Q$1</c:f>
              <c:strCache>
                <c:ptCount val="1"/>
                <c:pt idx="0">
                  <c:v>SRK virtual</c:v>
                </c:pt>
              </c:strCache>
            </c:strRef>
          </c:tx>
          <c:spPr>
            <a:ln w="22225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Propano!$S$3:$S$200</c:f>
              <c:numCache>
                <c:formatCode>General</c:formatCode>
                <c:ptCount val="198"/>
                <c:pt idx="0">
                  <c:v>12953.8</c:v>
                </c:pt>
                <c:pt idx="1">
                  <c:v>12896.5</c:v>
                </c:pt>
                <c:pt idx="2">
                  <c:v>12838.6</c:v>
                </c:pt>
                <c:pt idx="3">
                  <c:v>12780</c:v>
                </c:pt>
                <c:pt idx="4">
                  <c:v>12720.7</c:v>
                </c:pt>
                <c:pt idx="5">
                  <c:v>12660.8</c:v>
                </c:pt>
                <c:pt idx="6">
                  <c:v>12600.2</c:v>
                </c:pt>
                <c:pt idx="7">
                  <c:v>12538.9</c:v>
                </c:pt>
                <c:pt idx="8">
                  <c:v>12476.9</c:v>
                </c:pt>
                <c:pt idx="9">
                  <c:v>12414.2</c:v>
                </c:pt>
                <c:pt idx="10">
                  <c:v>12350.8</c:v>
                </c:pt>
                <c:pt idx="11">
                  <c:v>12286.6</c:v>
                </c:pt>
                <c:pt idx="12">
                  <c:v>12221.6</c:v>
                </c:pt>
                <c:pt idx="13">
                  <c:v>12155.9</c:v>
                </c:pt>
                <c:pt idx="14">
                  <c:v>12089.3</c:v>
                </c:pt>
                <c:pt idx="15">
                  <c:v>12021.9</c:v>
                </c:pt>
                <c:pt idx="16">
                  <c:v>11953.7</c:v>
                </c:pt>
                <c:pt idx="17">
                  <c:v>11884.6</c:v>
                </c:pt>
                <c:pt idx="18">
                  <c:v>11814.7</c:v>
                </c:pt>
                <c:pt idx="19">
                  <c:v>11743.8</c:v>
                </c:pt>
                <c:pt idx="20">
                  <c:v>11672</c:v>
                </c:pt>
                <c:pt idx="21">
                  <c:v>11599.3</c:v>
                </c:pt>
                <c:pt idx="22">
                  <c:v>11525.6</c:v>
                </c:pt>
                <c:pt idx="23">
                  <c:v>11450.9</c:v>
                </c:pt>
                <c:pt idx="24">
                  <c:v>11375.2</c:v>
                </c:pt>
                <c:pt idx="25">
                  <c:v>11298.4</c:v>
                </c:pt>
                <c:pt idx="26">
                  <c:v>11220.6</c:v>
                </c:pt>
                <c:pt idx="27">
                  <c:v>11141.6</c:v>
                </c:pt>
                <c:pt idx="28">
                  <c:v>11061.5</c:v>
                </c:pt>
                <c:pt idx="29">
                  <c:v>10980.2</c:v>
                </c:pt>
                <c:pt idx="30">
                  <c:v>10897.7</c:v>
                </c:pt>
                <c:pt idx="31">
                  <c:v>10813.9</c:v>
                </c:pt>
                <c:pt idx="32">
                  <c:v>10728.8</c:v>
                </c:pt>
                <c:pt idx="33">
                  <c:v>10642.4</c:v>
                </c:pt>
                <c:pt idx="34">
                  <c:v>10554.6</c:v>
                </c:pt>
                <c:pt idx="35">
                  <c:v>10465.299999999999</c:v>
                </c:pt>
                <c:pt idx="36">
                  <c:v>10374.6</c:v>
                </c:pt>
                <c:pt idx="37">
                  <c:v>10282.299999999999</c:v>
                </c:pt>
                <c:pt idx="38">
                  <c:v>10188.4</c:v>
                </c:pt>
                <c:pt idx="39">
                  <c:v>10092.799999999999</c:v>
                </c:pt>
                <c:pt idx="40">
                  <c:v>9995.44</c:v>
                </c:pt>
                <c:pt idx="41">
                  <c:v>9896.26</c:v>
                </c:pt>
                <c:pt idx="42">
                  <c:v>9795.18</c:v>
                </c:pt>
                <c:pt idx="43">
                  <c:v>9692.08</c:v>
                </c:pt>
                <c:pt idx="44">
                  <c:v>9586.89</c:v>
                </c:pt>
                <c:pt idx="45">
                  <c:v>9479.4699999999993</c:v>
                </c:pt>
                <c:pt idx="46">
                  <c:v>9369.73</c:v>
                </c:pt>
                <c:pt idx="47">
                  <c:v>9257.52</c:v>
                </c:pt>
                <c:pt idx="48">
                  <c:v>9142.69</c:v>
                </c:pt>
                <c:pt idx="49">
                  <c:v>9025.08</c:v>
                </c:pt>
                <c:pt idx="50">
                  <c:v>8904.5</c:v>
                </c:pt>
                <c:pt idx="51">
                  <c:v>8780.76</c:v>
                </c:pt>
                <c:pt idx="52">
                  <c:v>8664.93</c:v>
                </c:pt>
                <c:pt idx="53">
                  <c:v>8694.77</c:v>
                </c:pt>
                <c:pt idx="54">
                  <c:v>8620.92</c:v>
                </c:pt>
                <c:pt idx="55">
                  <c:v>8248.77</c:v>
                </c:pt>
                <c:pt idx="56">
                  <c:v>8104.82</c:v>
                </c:pt>
                <c:pt idx="57">
                  <c:v>7955.58</c:v>
                </c:pt>
                <c:pt idx="58">
                  <c:v>7800.45</c:v>
                </c:pt>
                <c:pt idx="59">
                  <c:v>7638.68</c:v>
                </c:pt>
                <c:pt idx="60">
                  <c:v>7469.34</c:v>
                </c:pt>
                <c:pt idx="61">
                  <c:v>7291.24</c:v>
                </c:pt>
                <c:pt idx="62">
                  <c:v>7102.83</c:v>
                </c:pt>
                <c:pt idx="63">
                  <c:v>6901.99</c:v>
                </c:pt>
                <c:pt idx="64">
                  <c:v>6685.73</c:v>
                </c:pt>
                <c:pt idx="65">
                  <c:v>6449.55</c:v>
                </c:pt>
                <c:pt idx="66">
                  <c:v>6186.11</c:v>
                </c:pt>
                <c:pt idx="67">
                  <c:v>5881.73</c:v>
                </c:pt>
                <c:pt idx="68">
                  <c:v>5504.32</c:v>
                </c:pt>
                <c:pt idx="69">
                  <c:v>4911.37</c:v>
                </c:pt>
                <c:pt idx="70">
                  <c:v>4457</c:v>
                </c:pt>
              </c:numCache>
            </c:numRef>
          </c:xVal>
          <c:yVal>
            <c:numRef>
              <c:f>Propano!$Q$3:$Q$200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376</c:v>
                </c:pt>
                <c:pt idx="64">
                  <c:v>378</c:v>
                </c:pt>
                <c:pt idx="65">
                  <c:v>380</c:v>
                </c:pt>
                <c:pt idx="66">
                  <c:v>382</c:v>
                </c:pt>
                <c:pt idx="67">
                  <c:v>384</c:v>
                </c:pt>
                <c:pt idx="68">
                  <c:v>386</c:v>
                </c:pt>
                <c:pt idx="69">
                  <c:v>388</c:v>
                </c:pt>
                <c:pt idx="70">
                  <c:v>388.5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51-4ECC-926D-12B17D0BB48B}"/>
            </c:ext>
          </c:extLst>
        </c:ser>
        <c:ser>
          <c:idx val="2"/>
          <c:order val="6"/>
          <c:tx>
            <c:strRef>
              <c:f>Propano!$M$1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Propano!$N$3:$N$200</c:f>
              <c:numCache>
                <c:formatCode>General</c:formatCode>
                <c:ptCount val="198"/>
                <c:pt idx="0">
                  <c:v>111.08799999999999</c:v>
                </c:pt>
                <c:pt idx="1">
                  <c:v>119.07</c:v>
                </c:pt>
                <c:pt idx="2">
                  <c:v>127.499</c:v>
                </c:pt>
                <c:pt idx="3">
                  <c:v>136.39599999999999</c:v>
                </c:pt>
                <c:pt idx="4">
                  <c:v>145.761</c:v>
                </c:pt>
                <c:pt idx="5">
                  <c:v>155.60900000000001</c:v>
                </c:pt>
                <c:pt idx="6">
                  <c:v>165.97900000000001</c:v>
                </c:pt>
                <c:pt idx="7">
                  <c:v>176.875</c:v>
                </c:pt>
                <c:pt idx="8">
                  <c:v>188.31800000000001</c:v>
                </c:pt>
                <c:pt idx="9">
                  <c:v>200.33799999999999</c:v>
                </c:pt>
                <c:pt idx="10">
                  <c:v>212.953</c:v>
                </c:pt>
                <c:pt idx="11">
                  <c:v>226.18299999999999</c:v>
                </c:pt>
                <c:pt idx="12">
                  <c:v>240.054</c:v>
                </c:pt>
                <c:pt idx="13">
                  <c:v>254.59100000000001</c:v>
                </c:pt>
                <c:pt idx="14">
                  <c:v>269.822</c:v>
                </c:pt>
                <c:pt idx="15">
                  <c:v>285.77300000000002</c:v>
                </c:pt>
                <c:pt idx="16">
                  <c:v>302.47399999999999</c:v>
                </c:pt>
                <c:pt idx="17">
                  <c:v>319.95400000000001</c:v>
                </c:pt>
                <c:pt idx="18">
                  <c:v>338.24400000000003</c:v>
                </c:pt>
                <c:pt idx="19">
                  <c:v>357.37799999999999</c:v>
                </c:pt>
                <c:pt idx="20">
                  <c:v>377.392</c:v>
                </c:pt>
                <c:pt idx="21">
                  <c:v>398.32400000000001</c:v>
                </c:pt>
                <c:pt idx="22">
                  <c:v>420.21199999999999</c:v>
                </c:pt>
                <c:pt idx="23">
                  <c:v>443.09800000000001</c:v>
                </c:pt>
                <c:pt idx="24">
                  <c:v>467.02800000000002</c:v>
                </c:pt>
                <c:pt idx="25">
                  <c:v>492.04700000000003</c:v>
                </c:pt>
                <c:pt idx="26">
                  <c:v>518.20899999999995</c:v>
                </c:pt>
                <c:pt idx="27">
                  <c:v>545.56500000000005</c:v>
                </c:pt>
                <c:pt idx="28">
                  <c:v>574.17399999999998</c:v>
                </c:pt>
                <c:pt idx="29">
                  <c:v>604.09900000000005</c:v>
                </c:pt>
                <c:pt idx="30">
                  <c:v>635.40599999999995</c:v>
                </c:pt>
                <c:pt idx="31">
                  <c:v>668.17</c:v>
                </c:pt>
                <c:pt idx="32">
                  <c:v>702.46699999999998</c:v>
                </c:pt>
                <c:pt idx="33">
                  <c:v>738.38400000000001</c:v>
                </c:pt>
                <c:pt idx="34">
                  <c:v>776.01300000000003</c:v>
                </c:pt>
                <c:pt idx="35">
                  <c:v>815.45600000000002</c:v>
                </c:pt>
                <c:pt idx="36">
                  <c:v>856.82600000000002</c:v>
                </c:pt>
                <c:pt idx="37">
                  <c:v>900.245</c:v>
                </c:pt>
                <c:pt idx="38">
                  <c:v>945.85</c:v>
                </c:pt>
                <c:pt idx="39">
                  <c:v>993.79300000000001</c:v>
                </c:pt>
                <c:pt idx="40">
                  <c:v>1044.24</c:v>
                </c:pt>
                <c:pt idx="41">
                  <c:v>1097.3900000000001</c:v>
                </c:pt>
                <c:pt idx="42">
                  <c:v>1153.46</c:v>
                </c:pt>
                <c:pt idx="43">
                  <c:v>1212.68</c:v>
                </c:pt>
                <c:pt idx="44">
                  <c:v>1275.3499999999999</c:v>
                </c:pt>
                <c:pt idx="45">
                  <c:v>1341.78</c:v>
                </c:pt>
                <c:pt idx="46">
                  <c:v>1412.36</c:v>
                </c:pt>
                <c:pt idx="47">
                  <c:v>1487.54</c:v>
                </c:pt>
                <c:pt idx="48">
                  <c:v>1567.86</c:v>
                </c:pt>
                <c:pt idx="49">
                  <c:v>1653.97</c:v>
                </c:pt>
                <c:pt idx="50">
                  <c:v>1746.66</c:v>
                </c:pt>
                <c:pt idx="51">
                  <c:v>1846.95</c:v>
                </c:pt>
                <c:pt idx="52">
                  <c:v>1956.14</c:v>
                </c:pt>
                <c:pt idx="53">
                  <c:v>2075.94</c:v>
                </c:pt>
                <c:pt idx="54">
                  <c:v>2208.73</c:v>
                </c:pt>
                <c:pt idx="55">
                  <c:v>2357.91</c:v>
                </c:pt>
                <c:pt idx="56">
                  <c:v>2528.7600000000002</c:v>
                </c:pt>
                <c:pt idx="57">
                  <c:v>2730.21</c:v>
                </c:pt>
                <c:pt idx="58">
                  <c:v>2980.01</c:v>
                </c:pt>
                <c:pt idx="59">
                  <c:v>3325.83</c:v>
                </c:pt>
                <c:pt idx="60">
                  <c:v>4263.88</c:v>
                </c:pt>
              </c:numCache>
            </c:numRef>
          </c:xVal>
          <c:yVal>
            <c:numRef>
              <c:f>Propano!$M$3:$M$200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51-4ECC-926D-12B17D0BB48B}"/>
            </c:ext>
          </c:extLst>
        </c:ser>
        <c:ser>
          <c:idx val="3"/>
          <c:order val="7"/>
          <c:tx>
            <c:strRef>
              <c:f>Propano!$M$1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Propano!$O$3:$O$200</c:f>
              <c:numCache>
                <c:formatCode>General</c:formatCode>
                <c:ptCount val="198"/>
                <c:pt idx="0">
                  <c:v>11941.8</c:v>
                </c:pt>
                <c:pt idx="1">
                  <c:v>11882</c:v>
                </c:pt>
                <c:pt idx="2">
                  <c:v>11821.3</c:v>
                </c:pt>
                <c:pt idx="3">
                  <c:v>11759.9</c:v>
                </c:pt>
                <c:pt idx="4">
                  <c:v>11697.7</c:v>
                </c:pt>
                <c:pt idx="5">
                  <c:v>11634.6</c:v>
                </c:pt>
                <c:pt idx="6">
                  <c:v>11570.6</c:v>
                </c:pt>
                <c:pt idx="7">
                  <c:v>11505.8</c:v>
                </c:pt>
                <c:pt idx="8">
                  <c:v>11440.1</c:v>
                </c:pt>
                <c:pt idx="9">
                  <c:v>11373.5</c:v>
                </c:pt>
                <c:pt idx="10">
                  <c:v>11305.9</c:v>
                </c:pt>
                <c:pt idx="11">
                  <c:v>11237.4</c:v>
                </c:pt>
                <c:pt idx="12">
                  <c:v>11167.9</c:v>
                </c:pt>
                <c:pt idx="13">
                  <c:v>11097.4</c:v>
                </c:pt>
                <c:pt idx="14">
                  <c:v>11025.8</c:v>
                </c:pt>
                <c:pt idx="15">
                  <c:v>10953.1</c:v>
                </c:pt>
                <c:pt idx="16">
                  <c:v>10879.4</c:v>
                </c:pt>
                <c:pt idx="17">
                  <c:v>10804.5</c:v>
                </c:pt>
                <c:pt idx="18">
                  <c:v>10728.5</c:v>
                </c:pt>
                <c:pt idx="19">
                  <c:v>10651.2</c:v>
                </c:pt>
                <c:pt idx="20">
                  <c:v>10572.7</c:v>
                </c:pt>
                <c:pt idx="21">
                  <c:v>10492.9</c:v>
                </c:pt>
                <c:pt idx="22">
                  <c:v>10411.799999999999</c:v>
                </c:pt>
                <c:pt idx="23">
                  <c:v>10329.4</c:v>
                </c:pt>
                <c:pt idx="24">
                  <c:v>10245.5</c:v>
                </c:pt>
                <c:pt idx="25">
                  <c:v>10160.200000000001</c:v>
                </c:pt>
                <c:pt idx="26">
                  <c:v>10073.4</c:v>
                </c:pt>
                <c:pt idx="27">
                  <c:v>9984.9699999999993</c:v>
                </c:pt>
                <c:pt idx="28">
                  <c:v>9894.93</c:v>
                </c:pt>
                <c:pt idx="29">
                  <c:v>9803.2000000000007</c:v>
                </c:pt>
                <c:pt idx="30">
                  <c:v>9709.7099999999991</c:v>
                </c:pt>
                <c:pt idx="31">
                  <c:v>9614.3799999999992</c:v>
                </c:pt>
                <c:pt idx="32">
                  <c:v>9517.1200000000008</c:v>
                </c:pt>
                <c:pt idx="33">
                  <c:v>9417.86</c:v>
                </c:pt>
                <c:pt idx="34">
                  <c:v>9316.49</c:v>
                </c:pt>
                <c:pt idx="35">
                  <c:v>9212.91</c:v>
                </c:pt>
                <c:pt idx="36">
                  <c:v>9107</c:v>
                </c:pt>
                <c:pt idx="37">
                  <c:v>8998.64</c:v>
                </c:pt>
                <c:pt idx="38">
                  <c:v>8887.69</c:v>
                </c:pt>
                <c:pt idx="39">
                  <c:v>8773.99</c:v>
                </c:pt>
                <c:pt idx="40">
                  <c:v>8657.36</c:v>
                </c:pt>
                <c:pt idx="41">
                  <c:v>8537.6200000000008</c:v>
                </c:pt>
                <c:pt idx="42">
                  <c:v>8414.5499999999993</c:v>
                </c:pt>
                <c:pt idx="43">
                  <c:v>8287.8799999999992</c:v>
                </c:pt>
                <c:pt idx="44">
                  <c:v>8157.35</c:v>
                </c:pt>
                <c:pt idx="45">
                  <c:v>8022.61</c:v>
                </c:pt>
                <c:pt idx="46">
                  <c:v>7883.29</c:v>
                </c:pt>
                <c:pt idx="47">
                  <c:v>7738.92</c:v>
                </c:pt>
                <c:pt idx="48">
                  <c:v>7588.97</c:v>
                </c:pt>
                <c:pt idx="49">
                  <c:v>7432.78</c:v>
                </c:pt>
                <c:pt idx="50">
                  <c:v>7269.54</c:v>
                </c:pt>
                <c:pt idx="51">
                  <c:v>7098.24</c:v>
                </c:pt>
                <c:pt idx="52">
                  <c:v>6917.59</c:v>
                </c:pt>
                <c:pt idx="53">
                  <c:v>6725.84</c:v>
                </c:pt>
                <c:pt idx="54">
                  <c:v>6520.63</c:v>
                </c:pt>
                <c:pt idx="55">
                  <c:v>6298.55</c:v>
                </c:pt>
                <c:pt idx="56">
                  <c:v>6054.31</c:v>
                </c:pt>
                <c:pt idx="57">
                  <c:v>5778.98</c:v>
                </c:pt>
                <c:pt idx="58">
                  <c:v>5454.8</c:v>
                </c:pt>
                <c:pt idx="59">
                  <c:v>5034.09</c:v>
                </c:pt>
                <c:pt idx="60">
                  <c:v>4263.6499999999996</c:v>
                </c:pt>
              </c:numCache>
            </c:numRef>
          </c:xVal>
          <c:yVal>
            <c:numRef>
              <c:f>Propano!$M$3:$M$200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51-4ECC-926D-12B17D0BB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27696"/>
        <c:axId val="281428256"/>
      </c:scatterChart>
      <c:valAx>
        <c:axId val="2814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428256"/>
        <c:crosses val="autoZero"/>
        <c:crossBetween val="midCat"/>
      </c:valAx>
      <c:valAx>
        <c:axId val="2814282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42769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Octano!$U$1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Octano!$W$4:$W$101</c:f>
              <c:numCache>
                <c:formatCode>General</c:formatCode>
                <c:ptCount val="98"/>
              </c:numCache>
            </c:numRef>
          </c:xVal>
          <c:yVal>
            <c:numRef>
              <c:f>Octano!$U$4:$U$101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7"/>
          <c:tx>
            <c:strRef>
              <c:f>Octano!$U$1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Octano!$V$4:$V$101</c:f>
              <c:numCache>
                <c:formatCode>General</c:formatCode>
                <c:ptCount val="98"/>
              </c:numCache>
            </c:numRef>
          </c:xVal>
          <c:yVal>
            <c:numRef>
              <c:f>Octano!$U$4:$U$101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5792"/>
        <c:axId val="179656352"/>
      </c:scatterChart>
      <c:scatterChart>
        <c:scatterStyle val="smoothMarker"/>
        <c:varyColors val="0"/>
        <c:ser>
          <c:idx val="2"/>
          <c:order val="0"/>
          <c:tx>
            <c:strRef>
              <c:f>Octano!$A$1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Octano!$B$4:$B$63</c:f>
              <c:numCache>
                <c:formatCode>General</c:formatCode>
                <c:ptCount val="60"/>
                <c:pt idx="0">
                  <c:v>5340.7510599999996</c:v>
                </c:pt>
                <c:pt idx="1">
                  <c:v>5297.67677</c:v>
                </c:pt>
                <c:pt idx="2">
                  <c:v>5255.1563999999998</c:v>
                </c:pt>
                <c:pt idx="3">
                  <c:v>5212.0831500000004</c:v>
                </c:pt>
                <c:pt idx="4">
                  <c:v>5169.3145100000002</c:v>
                </c:pt>
                <c:pt idx="5">
                  <c:v>5126.4248799999996</c:v>
                </c:pt>
                <c:pt idx="6">
                  <c:v>5083.7232400000003</c:v>
                </c:pt>
                <c:pt idx="7">
                  <c:v>5039.5337</c:v>
                </c:pt>
                <c:pt idx="8">
                  <c:v>4990.5361899999998</c:v>
                </c:pt>
                <c:pt idx="9">
                  <c:v>4946.2516299999997</c:v>
                </c:pt>
                <c:pt idx="10">
                  <c:v>4894.9027500000002</c:v>
                </c:pt>
                <c:pt idx="11">
                  <c:v>4851.1814899999999</c:v>
                </c:pt>
                <c:pt idx="12">
                  <c:v>4798.6970700000002</c:v>
                </c:pt>
                <c:pt idx="13">
                  <c:v>4749.2248399999999</c:v>
                </c:pt>
                <c:pt idx="14">
                  <c:v>4695.7553600000001</c:v>
                </c:pt>
                <c:pt idx="15">
                  <c:v>4628.1130000000003</c:v>
                </c:pt>
                <c:pt idx="16">
                  <c:v>4569.0191500000001</c:v>
                </c:pt>
                <c:pt idx="17">
                  <c:v>4509.0220399999998</c:v>
                </c:pt>
                <c:pt idx="18">
                  <c:v>4448.96119</c:v>
                </c:pt>
                <c:pt idx="19">
                  <c:v>4389.0054399999999</c:v>
                </c:pt>
                <c:pt idx="20">
                  <c:v>4321.8629600000004</c:v>
                </c:pt>
                <c:pt idx="21">
                  <c:v>4260.3065200000001</c:v>
                </c:pt>
                <c:pt idx="22">
                  <c:v>4191.7861000000003</c:v>
                </c:pt>
                <c:pt idx="23">
                  <c:v>4114.5220600000002</c:v>
                </c:pt>
                <c:pt idx="24">
                  <c:v>4037.4333700000002</c:v>
                </c:pt>
                <c:pt idx="25">
                  <c:v>3951.5921600000001</c:v>
                </c:pt>
                <c:pt idx="26">
                  <c:v>3865.6876000000002</c:v>
                </c:pt>
                <c:pt idx="27">
                  <c:v>3763.1167799999998</c:v>
                </c:pt>
                <c:pt idx="28">
                  <c:v>3653.9834300000002</c:v>
                </c:pt>
                <c:pt idx="29">
                  <c:v>3539.52844</c:v>
                </c:pt>
                <c:pt idx="30">
                  <c:v>3392.05528</c:v>
                </c:pt>
                <c:pt idx="31">
                  <c:v>3231.3025299999999</c:v>
                </c:pt>
                <c:pt idx="32">
                  <c:v>3025.2346699999998</c:v>
                </c:pt>
                <c:pt idx="33">
                  <c:v>2731.8235399999999</c:v>
                </c:pt>
                <c:pt idx="34">
                  <c:v>2646.63796</c:v>
                </c:pt>
                <c:pt idx="35">
                  <c:v>2551.31088</c:v>
                </c:pt>
                <c:pt idx="36">
                  <c:v>2430.9643299999998</c:v>
                </c:pt>
                <c:pt idx="37">
                  <c:v>2255.4833899999999</c:v>
                </c:pt>
              </c:numCache>
            </c:numRef>
          </c:xVal>
          <c:yVal>
            <c:numRef>
              <c:f>Octano!$A$4:$A$63</c:f>
              <c:numCache>
                <c:formatCode>General</c:formatCode>
                <c:ptCount val="60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1"/>
          <c:tx>
            <c:strRef>
              <c:f>Octano!$A$1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Octano!$C$3:$C$63</c:f>
              <c:numCache>
                <c:formatCode>General</c:formatCode>
                <c:ptCount val="61"/>
                <c:pt idx="0">
                  <c:v>2056.4</c:v>
                </c:pt>
                <c:pt idx="1">
                  <c:v>67.283779999999993</c:v>
                </c:pt>
                <c:pt idx="2">
                  <c:v>67.175319999999999</c:v>
                </c:pt>
                <c:pt idx="3">
                  <c:v>66.779619999999994</c:v>
                </c:pt>
                <c:pt idx="4">
                  <c:v>84.850560000000002</c:v>
                </c:pt>
                <c:pt idx="5">
                  <c:v>84.293120000000002</c:v>
                </c:pt>
                <c:pt idx="6">
                  <c:v>92.900409999999994</c:v>
                </c:pt>
                <c:pt idx="7">
                  <c:v>102.07038</c:v>
                </c:pt>
                <c:pt idx="8">
                  <c:v>109.99511</c:v>
                </c:pt>
                <c:pt idx="9">
                  <c:v>119.34751</c:v>
                </c:pt>
                <c:pt idx="10">
                  <c:v>127.20141</c:v>
                </c:pt>
                <c:pt idx="11">
                  <c:v>134.94508999999999</c:v>
                </c:pt>
                <c:pt idx="12">
                  <c:v>153.97352000000001</c:v>
                </c:pt>
                <c:pt idx="13">
                  <c:v>161.49710999999999</c:v>
                </c:pt>
                <c:pt idx="14">
                  <c:v>176.77859000000001</c:v>
                </c:pt>
                <c:pt idx="15">
                  <c:v>193.74042</c:v>
                </c:pt>
                <c:pt idx="16">
                  <c:v>186.48509000000001</c:v>
                </c:pt>
                <c:pt idx="17">
                  <c:v>210.67209</c:v>
                </c:pt>
                <c:pt idx="18">
                  <c:v>230.01456999999999</c:v>
                </c:pt>
                <c:pt idx="19">
                  <c:v>247.18825000000001</c:v>
                </c:pt>
                <c:pt idx="20">
                  <c:v>273.02192000000002</c:v>
                </c:pt>
                <c:pt idx="21">
                  <c:v>298.6216</c:v>
                </c:pt>
                <c:pt idx="22">
                  <c:v>324.38857999999999</c:v>
                </c:pt>
                <c:pt idx="23">
                  <c:v>358.72203999999999</c:v>
                </c:pt>
                <c:pt idx="24">
                  <c:v>393.04473999999999</c:v>
                </c:pt>
                <c:pt idx="25">
                  <c:v>433.94020999999998</c:v>
                </c:pt>
                <c:pt idx="26">
                  <c:v>472.24383</c:v>
                </c:pt>
                <c:pt idx="27">
                  <c:v>521.90434000000005</c:v>
                </c:pt>
                <c:pt idx="28">
                  <c:v>575.29416000000003</c:v>
                </c:pt>
                <c:pt idx="29">
                  <c:v>645.19503999999995</c:v>
                </c:pt>
                <c:pt idx="30">
                  <c:v>724.73317999999995</c:v>
                </c:pt>
                <c:pt idx="31">
                  <c:v>812.26637000000005</c:v>
                </c:pt>
                <c:pt idx="32">
                  <c:v>934.34024999999997</c:v>
                </c:pt>
                <c:pt idx="33">
                  <c:v>1091.5494900000001</c:v>
                </c:pt>
                <c:pt idx="34">
                  <c:v>1335.3926200000001</c:v>
                </c:pt>
                <c:pt idx="35">
                  <c:v>1403.12158</c:v>
                </c:pt>
                <c:pt idx="36">
                  <c:v>1488.31368</c:v>
                </c:pt>
                <c:pt idx="37">
                  <c:v>1591.10779</c:v>
                </c:pt>
                <c:pt idx="38">
                  <c:v>1749.0506700000001</c:v>
                </c:pt>
              </c:numCache>
            </c:numRef>
          </c:xVal>
          <c:yVal>
            <c:numRef>
              <c:f>Octano!$A$3:$A$63</c:f>
              <c:numCache>
                <c:formatCode>General</c:formatCode>
                <c:ptCount val="61"/>
                <c:pt idx="0">
                  <c:v>569.32000000000005</c:v>
                </c:pt>
                <c:pt idx="1">
                  <c:v>400</c:v>
                </c:pt>
                <c:pt idx="2">
                  <c:v>405</c:v>
                </c:pt>
                <c:pt idx="3">
                  <c:v>410</c:v>
                </c:pt>
                <c:pt idx="4">
                  <c:v>415</c:v>
                </c:pt>
                <c:pt idx="5">
                  <c:v>420</c:v>
                </c:pt>
                <c:pt idx="6">
                  <c:v>425</c:v>
                </c:pt>
                <c:pt idx="7">
                  <c:v>430</c:v>
                </c:pt>
                <c:pt idx="8">
                  <c:v>435</c:v>
                </c:pt>
                <c:pt idx="9">
                  <c:v>440</c:v>
                </c:pt>
                <c:pt idx="10">
                  <c:v>445</c:v>
                </c:pt>
                <c:pt idx="11">
                  <c:v>450</c:v>
                </c:pt>
                <c:pt idx="12">
                  <c:v>455</c:v>
                </c:pt>
                <c:pt idx="13">
                  <c:v>460</c:v>
                </c:pt>
                <c:pt idx="14">
                  <c:v>465</c:v>
                </c:pt>
                <c:pt idx="15">
                  <c:v>470</c:v>
                </c:pt>
                <c:pt idx="16">
                  <c:v>475</c:v>
                </c:pt>
                <c:pt idx="17">
                  <c:v>480</c:v>
                </c:pt>
                <c:pt idx="18">
                  <c:v>485</c:v>
                </c:pt>
                <c:pt idx="19">
                  <c:v>490</c:v>
                </c:pt>
                <c:pt idx="20">
                  <c:v>495</c:v>
                </c:pt>
                <c:pt idx="21">
                  <c:v>500</c:v>
                </c:pt>
                <c:pt idx="22">
                  <c:v>505</c:v>
                </c:pt>
                <c:pt idx="23">
                  <c:v>510</c:v>
                </c:pt>
                <c:pt idx="24">
                  <c:v>515</c:v>
                </c:pt>
                <c:pt idx="25">
                  <c:v>520</c:v>
                </c:pt>
                <c:pt idx="26">
                  <c:v>525</c:v>
                </c:pt>
                <c:pt idx="27">
                  <c:v>530</c:v>
                </c:pt>
                <c:pt idx="28">
                  <c:v>535</c:v>
                </c:pt>
                <c:pt idx="29">
                  <c:v>540</c:v>
                </c:pt>
                <c:pt idx="30">
                  <c:v>545</c:v>
                </c:pt>
                <c:pt idx="31">
                  <c:v>550</c:v>
                </c:pt>
                <c:pt idx="32">
                  <c:v>555</c:v>
                </c:pt>
                <c:pt idx="33">
                  <c:v>560</c:v>
                </c:pt>
                <c:pt idx="34">
                  <c:v>565</c:v>
                </c:pt>
                <c:pt idx="35">
                  <c:v>566</c:v>
                </c:pt>
                <c:pt idx="36">
                  <c:v>567</c:v>
                </c:pt>
                <c:pt idx="37">
                  <c:v>568</c:v>
                </c:pt>
                <c:pt idx="38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2"/>
          <c:tx>
            <c:strRef>
              <c:f>Octano!$E$1</c:f>
              <c:strCache>
                <c:ptCount val="1"/>
                <c:pt idx="0">
                  <c:v>SRK+RG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Octano!$F$3:$F$241</c:f>
              <c:numCache>
                <c:formatCode>General</c:formatCode>
                <c:ptCount val="239"/>
                <c:pt idx="0">
                  <c:v>31.2515</c:v>
                </c:pt>
                <c:pt idx="1">
                  <c:v>32.947899999999997</c:v>
                </c:pt>
                <c:pt idx="2">
                  <c:v>34.662399999999998</c:v>
                </c:pt>
                <c:pt idx="3">
                  <c:v>36.407699999999998</c:v>
                </c:pt>
                <c:pt idx="4">
                  <c:v>38.225099999999998</c:v>
                </c:pt>
                <c:pt idx="5">
                  <c:v>40.132199999999997</c:v>
                </c:pt>
                <c:pt idx="6">
                  <c:v>42.149299999999997</c:v>
                </c:pt>
                <c:pt idx="7">
                  <c:v>44.264899999999997</c:v>
                </c:pt>
                <c:pt idx="8">
                  <c:v>46.448099999999997</c:v>
                </c:pt>
                <c:pt idx="9">
                  <c:v>48.709600000000002</c:v>
                </c:pt>
                <c:pt idx="10">
                  <c:v>51.057600000000001</c:v>
                </c:pt>
                <c:pt idx="11">
                  <c:v>53.491500000000002</c:v>
                </c:pt>
                <c:pt idx="12">
                  <c:v>56.0261</c:v>
                </c:pt>
                <c:pt idx="13">
                  <c:v>58.663899999999998</c:v>
                </c:pt>
                <c:pt idx="14">
                  <c:v>61.394599999999997</c:v>
                </c:pt>
                <c:pt idx="15">
                  <c:v>64.233099999999993</c:v>
                </c:pt>
                <c:pt idx="16">
                  <c:v>67.174199999999999</c:v>
                </c:pt>
                <c:pt idx="17">
                  <c:v>70.226500000000001</c:v>
                </c:pt>
                <c:pt idx="18">
                  <c:v>73.394300000000001</c:v>
                </c:pt>
                <c:pt idx="19">
                  <c:v>76.676000000000002</c:v>
                </c:pt>
                <c:pt idx="20">
                  <c:v>80.081800000000001</c:v>
                </c:pt>
                <c:pt idx="21">
                  <c:v>83.608699999999999</c:v>
                </c:pt>
                <c:pt idx="22">
                  <c:v>87.267499999999998</c:v>
                </c:pt>
                <c:pt idx="23">
                  <c:v>91.056100000000001</c:v>
                </c:pt>
                <c:pt idx="24">
                  <c:v>94.983500000000006</c:v>
                </c:pt>
                <c:pt idx="25">
                  <c:v>99.051699999999997</c:v>
                </c:pt>
                <c:pt idx="26">
                  <c:v>103.265</c:v>
                </c:pt>
                <c:pt idx="27">
                  <c:v>107.631</c:v>
                </c:pt>
                <c:pt idx="28">
                  <c:v>112.15</c:v>
                </c:pt>
                <c:pt idx="29">
                  <c:v>116.831</c:v>
                </c:pt>
                <c:pt idx="30">
                  <c:v>121.679</c:v>
                </c:pt>
                <c:pt idx="31">
                  <c:v>126.69799999999999</c:v>
                </c:pt>
                <c:pt idx="32">
                  <c:v>131.89400000000001</c:v>
                </c:pt>
                <c:pt idx="33">
                  <c:v>137.27500000000001</c:v>
                </c:pt>
                <c:pt idx="34">
                  <c:v>142.84700000000001</c:v>
                </c:pt>
                <c:pt idx="35">
                  <c:v>148.61500000000001</c:v>
                </c:pt>
                <c:pt idx="36">
                  <c:v>154.58699999999999</c:v>
                </c:pt>
                <c:pt idx="37">
                  <c:v>160.77099999999999</c:v>
                </c:pt>
                <c:pt idx="38">
                  <c:v>167.17400000000001</c:v>
                </c:pt>
                <c:pt idx="39">
                  <c:v>173.80600000000001</c:v>
                </c:pt>
                <c:pt idx="40">
                  <c:v>180.673</c:v>
                </c:pt>
                <c:pt idx="41">
                  <c:v>187.78700000000001</c:v>
                </c:pt>
                <c:pt idx="42">
                  <c:v>195.15600000000001</c:v>
                </c:pt>
                <c:pt idx="43">
                  <c:v>202.792</c:v>
                </c:pt>
                <c:pt idx="44">
                  <c:v>210.70400000000001</c:v>
                </c:pt>
                <c:pt idx="45">
                  <c:v>218.905</c:v>
                </c:pt>
                <c:pt idx="46">
                  <c:v>227.40799999999999</c:v>
                </c:pt>
                <c:pt idx="47">
                  <c:v>236.226</c:v>
                </c:pt>
                <c:pt idx="48">
                  <c:v>245.37299999999999</c:v>
                </c:pt>
                <c:pt idx="49">
                  <c:v>254.86500000000001</c:v>
                </c:pt>
                <c:pt idx="50">
                  <c:v>264.71800000000002</c:v>
                </c:pt>
                <c:pt idx="51">
                  <c:v>274.95100000000002</c:v>
                </c:pt>
                <c:pt idx="52">
                  <c:v>285.58199999999999</c:v>
                </c:pt>
                <c:pt idx="53">
                  <c:v>296.63400000000001</c:v>
                </c:pt>
                <c:pt idx="54">
                  <c:v>308.12799999999999</c:v>
                </c:pt>
                <c:pt idx="55">
                  <c:v>320.089</c:v>
                </c:pt>
                <c:pt idx="56">
                  <c:v>332.54500000000002</c:v>
                </c:pt>
                <c:pt idx="57">
                  <c:v>345.524</c:v>
                </c:pt>
                <c:pt idx="58">
                  <c:v>359.06</c:v>
                </c:pt>
                <c:pt idx="59">
                  <c:v>373.18700000000001</c:v>
                </c:pt>
                <c:pt idx="60">
                  <c:v>387.94600000000003</c:v>
                </c:pt>
                <c:pt idx="61">
                  <c:v>403.37900000000002</c:v>
                </c:pt>
                <c:pt idx="62">
                  <c:v>419.53399999999999</c:v>
                </c:pt>
                <c:pt idx="63">
                  <c:v>436.46600000000001</c:v>
                </c:pt>
                <c:pt idx="64">
                  <c:v>454.233</c:v>
                </c:pt>
                <c:pt idx="65">
                  <c:v>472.904</c:v>
                </c:pt>
                <c:pt idx="66">
                  <c:v>492.55500000000001</c:v>
                </c:pt>
                <c:pt idx="67">
                  <c:v>513.27099999999996</c:v>
                </c:pt>
                <c:pt idx="68">
                  <c:v>535.15</c:v>
                </c:pt>
                <c:pt idx="69">
                  <c:v>558.30499999999995</c:v>
                </c:pt>
                <c:pt idx="70">
                  <c:v>582.86599999999999</c:v>
                </c:pt>
                <c:pt idx="71">
                  <c:v>608.98099999999999</c:v>
                </c:pt>
                <c:pt idx="72">
                  <c:v>636.827</c:v>
                </c:pt>
                <c:pt idx="73">
                  <c:v>666.61</c:v>
                </c:pt>
                <c:pt idx="74">
                  <c:v>698.572</c:v>
                </c:pt>
                <c:pt idx="75">
                  <c:v>733.00599999999997</c:v>
                </c:pt>
                <c:pt idx="76">
                  <c:v>770.26300000000003</c:v>
                </c:pt>
                <c:pt idx="77">
                  <c:v>810.76499999999999</c:v>
                </c:pt>
                <c:pt idx="78">
                  <c:v>855.03099999999995</c:v>
                </c:pt>
                <c:pt idx="79">
                  <c:v>903.69399999999996</c:v>
                </c:pt>
                <c:pt idx="80">
                  <c:v>957.53099999999995</c:v>
                </c:pt>
                <c:pt idx="81">
                  <c:v>1017.49</c:v>
                </c:pt>
                <c:pt idx="82">
                  <c:v>1084.72</c:v>
                </c:pt>
                <c:pt idx="83">
                  <c:v>1160.6099999999999</c:v>
                </c:pt>
                <c:pt idx="84">
                  <c:v>1246.83</c:v>
                </c:pt>
                <c:pt idx="85">
                  <c:v>1345.56</c:v>
                </c:pt>
                <c:pt idx="86">
                  <c:v>1460.29</c:v>
                </c:pt>
                <c:pt idx="87">
                  <c:v>1598.66</c:v>
                </c:pt>
                <c:pt idx="88">
                  <c:v>1787.66</c:v>
                </c:pt>
                <c:pt idx="89">
                  <c:v>1800.1</c:v>
                </c:pt>
                <c:pt idx="90">
                  <c:v>1810.45</c:v>
                </c:pt>
                <c:pt idx="91">
                  <c:v>1823.95</c:v>
                </c:pt>
                <c:pt idx="92">
                  <c:v>1838.17</c:v>
                </c:pt>
                <c:pt idx="93">
                  <c:v>1853.26</c:v>
                </c:pt>
                <c:pt idx="94">
                  <c:v>1869.4</c:v>
                </c:pt>
                <c:pt idx="95">
                  <c:v>1886.88</c:v>
                </c:pt>
                <c:pt idx="96">
                  <c:v>1906.13</c:v>
                </c:pt>
                <c:pt idx="97">
                  <c:v>1927.86</c:v>
                </c:pt>
                <c:pt idx="98">
                  <c:v>1953.45</c:v>
                </c:pt>
                <c:pt idx="99">
                  <c:v>1986.4</c:v>
                </c:pt>
                <c:pt idx="100">
                  <c:v>1994.7</c:v>
                </c:pt>
                <c:pt idx="101">
                  <c:v>1999.21</c:v>
                </c:pt>
                <c:pt idx="102">
                  <c:v>2004.03</c:v>
                </c:pt>
                <c:pt idx="103">
                  <c:v>2009.25</c:v>
                </c:pt>
                <c:pt idx="104">
                  <c:v>2014.95</c:v>
                </c:pt>
                <c:pt idx="105">
                  <c:v>2021.34</c:v>
                </c:pt>
                <c:pt idx="106">
                  <c:v>2028.73</c:v>
                </c:pt>
                <c:pt idx="107">
                  <c:v>2037.86</c:v>
                </c:pt>
                <c:pt idx="108">
                  <c:v>2067.34</c:v>
                </c:pt>
                <c:pt idx="109">
                  <c:v>2067.34</c:v>
                </c:pt>
              </c:numCache>
            </c:numRef>
          </c:xVal>
          <c:yVal>
            <c:numRef>
              <c:f>Octano!$E$3:$E$241</c:f>
              <c:numCache>
                <c:formatCode>General</c:formatCode>
                <c:ptCount val="239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576.1</c:v>
                </c:pt>
                <c:pt idx="90">
                  <c:v>576.17999999999995</c:v>
                </c:pt>
                <c:pt idx="91">
                  <c:v>576.28</c:v>
                </c:pt>
                <c:pt idx="92">
                  <c:v>576.38</c:v>
                </c:pt>
                <c:pt idx="93">
                  <c:v>576.48</c:v>
                </c:pt>
                <c:pt idx="94">
                  <c:v>576.58000000000004</c:v>
                </c:pt>
                <c:pt idx="95">
                  <c:v>576.67999999999995</c:v>
                </c:pt>
                <c:pt idx="96">
                  <c:v>576.78</c:v>
                </c:pt>
                <c:pt idx="97">
                  <c:v>576.88</c:v>
                </c:pt>
                <c:pt idx="98">
                  <c:v>576.98</c:v>
                </c:pt>
                <c:pt idx="99">
                  <c:v>577.08000000000004</c:v>
                </c:pt>
                <c:pt idx="100">
                  <c:v>577.1</c:v>
                </c:pt>
                <c:pt idx="101">
                  <c:v>577.11</c:v>
                </c:pt>
                <c:pt idx="102">
                  <c:v>577.12</c:v>
                </c:pt>
                <c:pt idx="103">
                  <c:v>577.13</c:v>
                </c:pt>
                <c:pt idx="104">
                  <c:v>577.14</c:v>
                </c:pt>
                <c:pt idx="105">
                  <c:v>577.15</c:v>
                </c:pt>
                <c:pt idx="106">
                  <c:v>577.16</c:v>
                </c:pt>
                <c:pt idx="107">
                  <c:v>577.16999999999996</c:v>
                </c:pt>
                <c:pt idx="108">
                  <c:v>577.17999999999995</c:v>
                </c:pt>
                <c:pt idx="109">
                  <c:v>577.17999999999995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3"/>
          <c:tx>
            <c:strRef>
              <c:f>Octano!$E$1</c:f>
              <c:strCache>
                <c:ptCount val="1"/>
                <c:pt idx="0">
                  <c:v>SRK+RG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Octano!$G$3:$G$241</c:f>
              <c:numCache>
                <c:formatCode>General</c:formatCode>
                <c:ptCount val="239"/>
                <c:pt idx="0">
                  <c:v>5406.02</c:v>
                </c:pt>
                <c:pt idx="1">
                  <c:v>5389.62</c:v>
                </c:pt>
                <c:pt idx="2">
                  <c:v>5373.08</c:v>
                </c:pt>
                <c:pt idx="3">
                  <c:v>5356.38</c:v>
                </c:pt>
                <c:pt idx="4">
                  <c:v>5339.53</c:v>
                </c:pt>
                <c:pt idx="5">
                  <c:v>5322.51</c:v>
                </c:pt>
                <c:pt idx="6">
                  <c:v>5305.34</c:v>
                </c:pt>
                <c:pt idx="7">
                  <c:v>5288</c:v>
                </c:pt>
                <c:pt idx="8">
                  <c:v>5270.49</c:v>
                </c:pt>
                <c:pt idx="9">
                  <c:v>5252.82</c:v>
                </c:pt>
                <c:pt idx="10">
                  <c:v>5234.97</c:v>
                </c:pt>
                <c:pt idx="11">
                  <c:v>5216.95</c:v>
                </c:pt>
                <c:pt idx="12">
                  <c:v>5198.75</c:v>
                </c:pt>
                <c:pt idx="13">
                  <c:v>5180.3599999999997</c:v>
                </c:pt>
                <c:pt idx="14">
                  <c:v>5161.8</c:v>
                </c:pt>
                <c:pt idx="15">
                  <c:v>5143.04</c:v>
                </c:pt>
                <c:pt idx="16">
                  <c:v>5124.1000000000004</c:v>
                </c:pt>
                <c:pt idx="17">
                  <c:v>5104.96</c:v>
                </c:pt>
                <c:pt idx="18">
                  <c:v>5085.63</c:v>
                </c:pt>
                <c:pt idx="19">
                  <c:v>5066.09</c:v>
                </c:pt>
                <c:pt idx="20">
                  <c:v>5046.3500000000004</c:v>
                </c:pt>
                <c:pt idx="21">
                  <c:v>5026.3999999999996</c:v>
                </c:pt>
                <c:pt idx="22">
                  <c:v>5006.2299999999996</c:v>
                </c:pt>
                <c:pt idx="23">
                  <c:v>4985.8500000000004</c:v>
                </c:pt>
                <c:pt idx="24">
                  <c:v>4965.25</c:v>
                </c:pt>
                <c:pt idx="25">
                  <c:v>4944.42</c:v>
                </c:pt>
                <c:pt idx="26">
                  <c:v>4923.3599999999997</c:v>
                </c:pt>
                <c:pt idx="27">
                  <c:v>4902.0600000000004</c:v>
                </c:pt>
                <c:pt idx="28">
                  <c:v>4880.53</c:v>
                </c:pt>
                <c:pt idx="29">
                  <c:v>4858.75</c:v>
                </c:pt>
                <c:pt idx="30">
                  <c:v>4836.71</c:v>
                </c:pt>
                <c:pt idx="31">
                  <c:v>4814.42</c:v>
                </c:pt>
                <c:pt idx="32">
                  <c:v>4791.87</c:v>
                </c:pt>
                <c:pt idx="33">
                  <c:v>4769.05</c:v>
                </c:pt>
                <c:pt idx="34">
                  <c:v>4745.96</c:v>
                </c:pt>
                <c:pt idx="35">
                  <c:v>4722.58</c:v>
                </c:pt>
                <c:pt idx="36">
                  <c:v>4698.92</c:v>
                </c:pt>
                <c:pt idx="37">
                  <c:v>4674.96</c:v>
                </c:pt>
                <c:pt idx="38">
                  <c:v>4650.6899999999996</c:v>
                </c:pt>
                <c:pt idx="39">
                  <c:v>4626.12</c:v>
                </c:pt>
                <c:pt idx="40">
                  <c:v>4601.2299999999996</c:v>
                </c:pt>
                <c:pt idx="41">
                  <c:v>4576.01</c:v>
                </c:pt>
                <c:pt idx="42">
                  <c:v>4550.45</c:v>
                </c:pt>
                <c:pt idx="43">
                  <c:v>4524.54</c:v>
                </c:pt>
                <c:pt idx="44">
                  <c:v>4498.29</c:v>
                </c:pt>
                <c:pt idx="45">
                  <c:v>4471.66</c:v>
                </c:pt>
                <c:pt idx="46">
                  <c:v>4444.6499999999996</c:v>
                </c:pt>
                <c:pt idx="47">
                  <c:v>4417.26</c:v>
                </c:pt>
                <c:pt idx="48">
                  <c:v>4389.46</c:v>
                </c:pt>
                <c:pt idx="49">
                  <c:v>4361.25</c:v>
                </c:pt>
                <c:pt idx="50">
                  <c:v>4332.6099999999997</c:v>
                </c:pt>
                <c:pt idx="51">
                  <c:v>4303.5200000000004</c:v>
                </c:pt>
                <c:pt idx="52">
                  <c:v>4273.9799999999996</c:v>
                </c:pt>
                <c:pt idx="53">
                  <c:v>4243.95</c:v>
                </c:pt>
                <c:pt idx="54">
                  <c:v>4213.4399999999996</c:v>
                </c:pt>
                <c:pt idx="55">
                  <c:v>4182.3999999999996</c:v>
                </c:pt>
                <c:pt idx="56">
                  <c:v>4150.84</c:v>
                </c:pt>
                <c:pt idx="57">
                  <c:v>4118.71</c:v>
                </c:pt>
                <c:pt idx="58">
                  <c:v>4086</c:v>
                </c:pt>
                <c:pt idx="59">
                  <c:v>4052.69</c:v>
                </c:pt>
                <c:pt idx="60">
                  <c:v>4018.74</c:v>
                </c:pt>
                <c:pt idx="61">
                  <c:v>3984.13</c:v>
                </c:pt>
                <c:pt idx="62">
                  <c:v>3948.81</c:v>
                </c:pt>
                <c:pt idx="63">
                  <c:v>3912.76</c:v>
                </c:pt>
                <c:pt idx="64">
                  <c:v>3875.94</c:v>
                </c:pt>
                <c:pt idx="65">
                  <c:v>3838.3</c:v>
                </c:pt>
                <c:pt idx="66">
                  <c:v>3799.79</c:v>
                </c:pt>
                <c:pt idx="67">
                  <c:v>3760.36</c:v>
                </c:pt>
                <c:pt idx="68">
                  <c:v>3719.95</c:v>
                </c:pt>
                <c:pt idx="69">
                  <c:v>3678.49</c:v>
                </c:pt>
                <c:pt idx="70">
                  <c:v>3635.92</c:v>
                </c:pt>
                <c:pt idx="71">
                  <c:v>3592.13</c:v>
                </c:pt>
                <c:pt idx="72">
                  <c:v>3547.05</c:v>
                </c:pt>
                <c:pt idx="73">
                  <c:v>3500.55</c:v>
                </c:pt>
                <c:pt idx="74">
                  <c:v>3452.5</c:v>
                </c:pt>
                <c:pt idx="75">
                  <c:v>3402.77</c:v>
                </c:pt>
                <c:pt idx="76">
                  <c:v>3351.16</c:v>
                </c:pt>
                <c:pt idx="77">
                  <c:v>3297.47</c:v>
                </c:pt>
                <c:pt idx="78">
                  <c:v>3241.45</c:v>
                </c:pt>
                <c:pt idx="79">
                  <c:v>3182.78</c:v>
                </c:pt>
                <c:pt idx="80">
                  <c:v>3121.05</c:v>
                </c:pt>
                <c:pt idx="81">
                  <c:v>3055.78</c:v>
                </c:pt>
                <c:pt idx="82">
                  <c:v>2986.27</c:v>
                </c:pt>
                <c:pt idx="83">
                  <c:v>2911.59</c:v>
                </c:pt>
                <c:pt idx="84">
                  <c:v>2830.36</c:v>
                </c:pt>
                <c:pt idx="85">
                  <c:v>2740.38</c:v>
                </c:pt>
                <c:pt idx="86">
                  <c:v>2637.66</c:v>
                </c:pt>
                <c:pt idx="87">
                  <c:v>2513.6</c:v>
                </c:pt>
                <c:pt idx="88">
                  <c:v>2339.96</c:v>
                </c:pt>
                <c:pt idx="89">
                  <c:v>2328.29</c:v>
                </c:pt>
                <c:pt idx="90">
                  <c:v>2318.56</c:v>
                </c:pt>
                <c:pt idx="91">
                  <c:v>2305.83</c:v>
                </c:pt>
                <c:pt idx="92">
                  <c:v>2292.38</c:v>
                </c:pt>
                <c:pt idx="93">
                  <c:v>2278.0700000000002</c:v>
                </c:pt>
                <c:pt idx="94">
                  <c:v>2262.69</c:v>
                </c:pt>
                <c:pt idx="95">
                  <c:v>2245.9699999999998</c:v>
                </c:pt>
                <c:pt idx="96">
                  <c:v>2227.4899999999998</c:v>
                </c:pt>
                <c:pt idx="97">
                  <c:v>2206.5300000000002</c:v>
                </c:pt>
                <c:pt idx="98">
                  <c:v>2181.71</c:v>
                </c:pt>
                <c:pt idx="99">
                  <c:v>2149.5100000000002</c:v>
                </c:pt>
                <c:pt idx="100">
                  <c:v>2141.37</c:v>
                </c:pt>
                <c:pt idx="101">
                  <c:v>2136.9299999999998</c:v>
                </c:pt>
                <c:pt idx="102">
                  <c:v>2132.1799999999998</c:v>
                </c:pt>
                <c:pt idx="103">
                  <c:v>2127.0500000000002</c:v>
                </c:pt>
                <c:pt idx="104">
                  <c:v>2121.42</c:v>
                </c:pt>
                <c:pt idx="105">
                  <c:v>2115.11</c:v>
                </c:pt>
                <c:pt idx="106">
                  <c:v>2107.79</c:v>
                </c:pt>
                <c:pt idx="107">
                  <c:v>2098.7399999999998</c:v>
                </c:pt>
                <c:pt idx="108">
                  <c:v>2067.35</c:v>
                </c:pt>
                <c:pt idx="109">
                  <c:v>2067.36</c:v>
                </c:pt>
              </c:numCache>
            </c:numRef>
          </c:xVal>
          <c:yVal>
            <c:numRef>
              <c:f>Octano!$E$3:$E$241</c:f>
              <c:numCache>
                <c:formatCode>General</c:formatCode>
                <c:ptCount val="239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576.1</c:v>
                </c:pt>
                <c:pt idx="90">
                  <c:v>576.17999999999995</c:v>
                </c:pt>
                <c:pt idx="91">
                  <c:v>576.28</c:v>
                </c:pt>
                <c:pt idx="92">
                  <c:v>576.38</c:v>
                </c:pt>
                <c:pt idx="93">
                  <c:v>576.48</c:v>
                </c:pt>
                <c:pt idx="94">
                  <c:v>576.58000000000004</c:v>
                </c:pt>
                <c:pt idx="95">
                  <c:v>576.67999999999995</c:v>
                </c:pt>
                <c:pt idx="96">
                  <c:v>576.78</c:v>
                </c:pt>
                <c:pt idx="97">
                  <c:v>576.88</c:v>
                </c:pt>
                <c:pt idx="98">
                  <c:v>576.98</c:v>
                </c:pt>
                <c:pt idx="99">
                  <c:v>577.08000000000004</c:v>
                </c:pt>
                <c:pt idx="100">
                  <c:v>577.1</c:v>
                </c:pt>
                <c:pt idx="101">
                  <c:v>577.11</c:v>
                </c:pt>
                <c:pt idx="102">
                  <c:v>577.12</c:v>
                </c:pt>
                <c:pt idx="103">
                  <c:v>577.13</c:v>
                </c:pt>
                <c:pt idx="104">
                  <c:v>577.14</c:v>
                </c:pt>
                <c:pt idx="105">
                  <c:v>577.15</c:v>
                </c:pt>
                <c:pt idx="106">
                  <c:v>577.16</c:v>
                </c:pt>
                <c:pt idx="107">
                  <c:v>577.16999999999996</c:v>
                </c:pt>
                <c:pt idx="108">
                  <c:v>577.17999999999995</c:v>
                </c:pt>
                <c:pt idx="109">
                  <c:v>577.17999999999995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4"/>
          <c:tx>
            <c:strRef>
              <c:f>Octano!$I$1</c:f>
              <c:strCache>
                <c:ptCount val="1"/>
                <c:pt idx="0">
                  <c:v>SRK</c:v>
                </c:pt>
              </c:strCache>
            </c:strRef>
          </c:tx>
          <c:spPr>
            <a:ln w="25400">
              <a:solidFill>
                <a:schemeClr val="accent4">
                  <a:lumMod val="75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Octano!$J$3:$J$200</c:f>
              <c:numCache>
                <c:formatCode>General</c:formatCode>
                <c:ptCount val="198"/>
                <c:pt idx="0">
                  <c:v>32.962800000000001</c:v>
                </c:pt>
                <c:pt idx="1">
                  <c:v>34.7151</c:v>
                </c:pt>
                <c:pt idx="2">
                  <c:v>36.573300000000003</c:v>
                </c:pt>
                <c:pt idx="3">
                  <c:v>38.522100000000002</c:v>
                </c:pt>
                <c:pt idx="4">
                  <c:v>40.536999999999999</c:v>
                </c:pt>
                <c:pt idx="5">
                  <c:v>42.6297</c:v>
                </c:pt>
                <c:pt idx="6">
                  <c:v>44.804000000000002</c:v>
                </c:pt>
                <c:pt idx="7">
                  <c:v>47.064100000000003</c:v>
                </c:pt>
                <c:pt idx="8">
                  <c:v>49.424599999999998</c:v>
                </c:pt>
                <c:pt idx="9">
                  <c:v>51.8752</c:v>
                </c:pt>
                <c:pt idx="10">
                  <c:v>54.4208</c:v>
                </c:pt>
                <c:pt idx="11">
                  <c:v>57.067799999999998</c:v>
                </c:pt>
                <c:pt idx="12">
                  <c:v>59.813499999999998</c:v>
                </c:pt>
                <c:pt idx="13">
                  <c:v>62.669499999999999</c:v>
                </c:pt>
                <c:pt idx="14">
                  <c:v>65.629900000000006</c:v>
                </c:pt>
                <c:pt idx="15">
                  <c:v>68.706100000000006</c:v>
                </c:pt>
                <c:pt idx="16">
                  <c:v>71.894199999999998</c:v>
                </c:pt>
                <c:pt idx="17">
                  <c:v>75.204499999999996</c:v>
                </c:pt>
                <c:pt idx="18">
                  <c:v>78.634799999999998</c:v>
                </c:pt>
                <c:pt idx="19">
                  <c:v>82.193299999999994</c:v>
                </c:pt>
                <c:pt idx="20">
                  <c:v>85.881799999999998</c:v>
                </c:pt>
                <c:pt idx="21">
                  <c:v>89.703400000000002</c:v>
                </c:pt>
                <c:pt idx="22">
                  <c:v>93.665199999999999</c:v>
                </c:pt>
                <c:pt idx="23">
                  <c:v>97.768799999999999</c:v>
                </c:pt>
                <c:pt idx="24">
                  <c:v>102.01900000000001</c:v>
                </c:pt>
                <c:pt idx="25">
                  <c:v>106.423</c:v>
                </c:pt>
                <c:pt idx="26">
                  <c:v>110.983</c:v>
                </c:pt>
                <c:pt idx="27">
                  <c:v>115.70399999999999</c:v>
                </c:pt>
                <c:pt idx="28">
                  <c:v>120.592</c:v>
                </c:pt>
                <c:pt idx="29">
                  <c:v>125.652</c:v>
                </c:pt>
                <c:pt idx="30">
                  <c:v>130.89099999999999</c:v>
                </c:pt>
                <c:pt idx="31">
                  <c:v>136.31299999999999</c:v>
                </c:pt>
                <c:pt idx="32">
                  <c:v>141.92599999999999</c:v>
                </c:pt>
                <c:pt idx="33">
                  <c:v>147.73400000000001</c:v>
                </c:pt>
                <c:pt idx="34">
                  <c:v>153.745</c:v>
                </c:pt>
                <c:pt idx="35">
                  <c:v>159.96700000000001</c:v>
                </c:pt>
                <c:pt idx="36">
                  <c:v>166.405</c:v>
                </c:pt>
                <c:pt idx="37">
                  <c:v>173.06800000000001</c:v>
                </c:pt>
                <c:pt idx="38">
                  <c:v>179.964</c:v>
                </c:pt>
                <c:pt idx="39">
                  <c:v>187.102</c:v>
                </c:pt>
                <c:pt idx="40">
                  <c:v>194.49</c:v>
                </c:pt>
                <c:pt idx="41">
                  <c:v>202.137</c:v>
                </c:pt>
                <c:pt idx="42">
                  <c:v>210.054</c:v>
                </c:pt>
                <c:pt idx="43">
                  <c:v>218.25</c:v>
                </c:pt>
                <c:pt idx="44">
                  <c:v>226.73699999999999</c:v>
                </c:pt>
                <c:pt idx="45">
                  <c:v>235.52699999999999</c:v>
                </c:pt>
                <c:pt idx="46">
                  <c:v>244.63200000000001</c:v>
                </c:pt>
                <c:pt idx="47">
                  <c:v>254.06399999999999</c:v>
                </c:pt>
                <c:pt idx="48">
                  <c:v>263.83800000000002</c:v>
                </c:pt>
                <c:pt idx="49">
                  <c:v>273.97000000000003</c:v>
                </c:pt>
                <c:pt idx="50">
                  <c:v>284.47300000000001</c:v>
                </c:pt>
                <c:pt idx="51">
                  <c:v>295.36700000000002</c:v>
                </c:pt>
                <c:pt idx="52">
                  <c:v>306.66899999999998</c:v>
                </c:pt>
                <c:pt idx="53">
                  <c:v>318.39800000000002</c:v>
                </c:pt>
                <c:pt idx="54">
                  <c:v>330.57600000000002</c:v>
                </c:pt>
                <c:pt idx="55">
                  <c:v>343.22500000000002</c:v>
                </c:pt>
                <c:pt idx="56">
                  <c:v>356.37</c:v>
                </c:pt>
                <c:pt idx="57">
                  <c:v>370.03800000000001</c:v>
                </c:pt>
                <c:pt idx="58">
                  <c:v>384.25900000000001</c:v>
                </c:pt>
                <c:pt idx="59">
                  <c:v>399.06299999999999</c:v>
                </c:pt>
                <c:pt idx="60">
                  <c:v>414.48599999999999</c:v>
                </c:pt>
                <c:pt idx="61">
                  <c:v>430.56700000000001</c:v>
                </c:pt>
                <c:pt idx="62">
                  <c:v>447.34699999999998</c:v>
                </c:pt>
                <c:pt idx="63">
                  <c:v>464.87299999999999</c:v>
                </c:pt>
                <c:pt idx="64">
                  <c:v>483.19900000000001</c:v>
                </c:pt>
                <c:pt idx="65">
                  <c:v>502.38200000000001</c:v>
                </c:pt>
                <c:pt idx="66">
                  <c:v>522.48900000000003</c:v>
                </c:pt>
                <c:pt idx="67">
                  <c:v>543.59400000000005</c:v>
                </c:pt>
                <c:pt idx="68">
                  <c:v>565.78399999999999</c:v>
                </c:pt>
                <c:pt idx="69">
                  <c:v>589.15700000000004</c:v>
                </c:pt>
                <c:pt idx="70">
                  <c:v>613.82500000000005</c:v>
                </c:pt>
                <c:pt idx="71">
                  <c:v>639.92399999999998</c:v>
                </c:pt>
                <c:pt idx="72">
                  <c:v>667.61099999999999</c:v>
                </c:pt>
                <c:pt idx="73">
                  <c:v>697.07500000000005</c:v>
                </c:pt>
                <c:pt idx="74">
                  <c:v>728.54700000000003</c:v>
                </c:pt>
                <c:pt idx="75">
                  <c:v>762.31399999999996</c:v>
                </c:pt>
                <c:pt idx="76">
                  <c:v>798.73400000000004</c:v>
                </c:pt>
                <c:pt idx="77">
                  <c:v>838.27700000000004</c:v>
                </c:pt>
                <c:pt idx="78">
                  <c:v>881.56700000000001</c:v>
                </c:pt>
                <c:pt idx="79">
                  <c:v>929.47199999999998</c:v>
                </c:pt>
                <c:pt idx="80">
                  <c:v>983.26499999999999</c:v>
                </c:pt>
                <c:pt idx="81">
                  <c:v>1044.95</c:v>
                </c:pt>
                <c:pt idx="82">
                  <c:v>1118.02</c:v>
                </c:pt>
                <c:pt idx="83">
                  <c:v>1209.8</c:v>
                </c:pt>
                <c:pt idx="84">
                  <c:v>1342.72</c:v>
                </c:pt>
                <c:pt idx="85">
                  <c:v>1654.51</c:v>
                </c:pt>
              </c:numCache>
            </c:numRef>
          </c:xVal>
          <c:yVal>
            <c:numRef>
              <c:f>Octano!$I$3:$I$200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5"/>
          <c:tx>
            <c:strRef>
              <c:f>Octano!$I$1</c:f>
              <c:strCache>
                <c:ptCount val="1"/>
                <c:pt idx="0">
                  <c:v>SRK</c:v>
                </c:pt>
              </c:strCache>
            </c:strRef>
          </c:tx>
          <c:spPr>
            <a:ln w="25400">
              <a:solidFill>
                <a:schemeClr val="accent4">
                  <a:lumMod val="75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Octano!$K$3:$K$200</c:f>
              <c:numCache>
                <c:formatCode>General</c:formatCode>
                <c:ptCount val="198"/>
                <c:pt idx="0">
                  <c:v>4637.47</c:v>
                </c:pt>
                <c:pt idx="1">
                  <c:v>4621.95</c:v>
                </c:pt>
                <c:pt idx="2">
                  <c:v>4606.2700000000004</c:v>
                </c:pt>
                <c:pt idx="3">
                  <c:v>4590.42</c:v>
                </c:pt>
                <c:pt idx="4">
                  <c:v>4574.41</c:v>
                </c:pt>
                <c:pt idx="5">
                  <c:v>4558.24</c:v>
                </c:pt>
                <c:pt idx="6">
                  <c:v>4541.8900000000003</c:v>
                </c:pt>
                <c:pt idx="7">
                  <c:v>4525.37</c:v>
                </c:pt>
                <c:pt idx="8">
                  <c:v>4508.68</c:v>
                </c:pt>
                <c:pt idx="9">
                  <c:v>4491.8</c:v>
                </c:pt>
                <c:pt idx="10">
                  <c:v>4474.74</c:v>
                </c:pt>
                <c:pt idx="11">
                  <c:v>4457.5</c:v>
                </c:pt>
                <c:pt idx="12">
                  <c:v>4440.07</c:v>
                </c:pt>
                <c:pt idx="13">
                  <c:v>4422.4399999999996</c:v>
                </c:pt>
                <c:pt idx="14">
                  <c:v>4404.62</c:v>
                </c:pt>
                <c:pt idx="15">
                  <c:v>4386.6000000000004</c:v>
                </c:pt>
                <c:pt idx="16">
                  <c:v>4368.37</c:v>
                </c:pt>
                <c:pt idx="17">
                  <c:v>4349.9399999999996</c:v>
                </c:pt>
                <c:pt idx="18">
                  <c:v>4331.3</c:v>
                </c:pt>
                <c:pt idx="19">
                  <c:v>4312.4399999999996</c:v>
                </c:pt>
                <c:pt idx="20">
                  <c:v>4293.37</c:v>
                </c:pt>
                <c:pt idx="21">
                  <c:v>4274.0600000000004</c:v>
                </c:pt>
                <c:pt idx="22">
                  <c:v>4254.53</c:v>
                </c:pt>
                <c:pt idx="23">
                  <c:v>4234.7700000000004</c:v>
                </c:pt>
                <c:pt idx="24">
                  <c:v>4214.7700000000004</c:v>
                </c:pt>
                <c:pt idx="25">
                  <c:v>4194.53</c:v>
                </c:pt>
                <c:pt idx="26">
                  <c:v>4174.03</c:v>
                </c:pt>
                <c:pt idx="27">
                  <c:v>4153.29</c:v>
                </c:pt>
                <c:pt idx="28">
                  <c:v>4132.28</c:v>
                </c:pt>
                <c:pt idx="29">
                  <c:v>4111.01</c:v>
                </c:pt>
                <c:pt idx="30">
                  <c:v>4089.46</c:v>
                </c:pt>
                <c:pt idx="31">
                  <c:v>4067.64</c:v>
                </c:pt>
                <c:pt idx="32">
                  <c:v>4045.54</c:v>
                </c:pt>
                <c:pt idx="33">
                  <c:v>4023.14</c:v>
                </c:pt>
                <c:pt idx="34">
                  <c:v>4000.44</c:v>
                </c:pt>
                <c:pt idx="35">
                  <c:v>3977.44</c:v>
                </c:pt>
                <c:pt idx="36">
                  <c:v>3954.12</c:v>
                </c:pt>
                <c:pt idx="37">
                  <c:v>3930.48</c:v>
                </c:pt>
                <c:pt idx="38">
                  <c:v>3906.52</c:v>
                </c:pt>
                <c:pt idx="39">
                  <c:v>3882.21</c:v>
                </c:pt>
                <c:pt idx="40">
                  <c:v>3857.55</c:v>
                </c:pt>
                <c:pt idx="41">
                  <c:v>3832.53</c:v>
                </c:pt>
                <c:pt idx="42">
                  <c:v>3807.14</c:v>
                </c:pt>
                <c:pt idx="43">
                  <c:v>3781.37</c:v>
                </c:pt>
                <c:pt idx="44">
                  <c:v>3755.21</c:v>
                </c:pt>
                <c:pt idx="45">
                  <c:v>3728.64</c:v>
                </c:pt>
                <c:pt idx="46">
                  <c:v>3701.65</c:v>
                </c:pt>
                <c:pt idx="47">
                  <c:v>3674.23</c:v>
                </c:pt>
                <c:pt idx="48">
                  <c:v>3646.37</c:v>
                </c:pt>
                <c:pt idx="49">
                  <c:v>3618.04</c:v>
                </c:pt>
                <c:pt idx="50">
                  <c:v>3589.23</c:v>
                </c:pt>
                <c:pt idx="51">
                  <c:v>3559.93</c:v>
                </c:pt>
                <c:pt idx="52">
                  <c:v>3530.11</c:v>
                </c:pt>
                <c:pt idx="53">
                  <c:v>3499.75</c:v>
                </c:pt>
                <c:pt idx="54">
                  <c:v>3468.83</c:v>
                </c:pt>
                <c:pt idx="55">
                  <c:v>3437.34</c:v>
                </c:pt>
                <c:pt idx="56">
                  <c:v>3405.23</c:v>
                </c:pt>
                <c:pt idx="57">
                  <c:v>3372.49</c:v>
                </c:pt>
                <c:pt idx="58">
                  <c:v>3339.08</c:v>
                </c:pt>
                <c:pt idx="59">
                  <c:v>3304.98</c:v>
                </c:pt>
                <c:pt idx="60">
                  <c:v>3270.14</c:v>
                </c:pt>
                <c:pt idx="61">
                  <c:v>3234.53</c:v>
                </c:pt>
                <c:pt idx="62">
                  <c:v>3198.1</c:v>
                </c:pt>
                <c:pt idx="63">
                  <c:v>3160.8</c:v>
                </c:pt>
                <c:pt idx="64">
                  <c:v>3122.59</c:v>
                </c:pt>
                <c:pt idx="65">
                  <c:v>3083.4</c:v>
                </c:pt>
                <c:pt idx="66">
                  <c:v>3043.16</c:v>
                </c:pt>
                <c:pt idx="67">
                  <c:v>3001.8</c:v>
                </c:pt>
                <c:pt idx="68">
                  <c:v>2959.24</c:v>
                </c:pt>
                <c:pt idx="69">
                  <c:v>2915.36</c:v>
                </c:pt>
                <c:pt idx="70">
                  <c:v>2870.07</c:v>
                </c:pt>
                <c:pt idx="71">
                  <c:v>2823.21</c:v>
                </c:pt>
                <c:pt idx="72">
                  <c:v>2774.65</c:v>
                </c:pt>
                <c:pt idx="73">
                  <c:v>2724.17</c:v>
                </c:pt>
                <c:pt idx="74">
                  <c:v>2671.55</c:v>
                </c:pt>
                <c:pt idx="75">
                  <c:v>2616.5100000000002</c:v>
                </c:pt>
                <c:pt idx="76">
                  <c:v>2558.6799999999998</c:v>
                </c:pt>
                <c:pt idx="77">
                  <c:v>2497.6</c:v>
                </c:pt>
                <c:pt idx="78">
                  <c:v>2432.63</c:v>
                </c:pt>
                <c:pt idx="79">
                  <c:v>2362.91</c:v>
                </c:pt>
                <c:pt idx="80">
                  <c:v>2287.16</c:v>
                </c:pt>
                <c:pt idx="81">
                  <c:v>2203.39</c:v>
                </c:pt>
                <c:pt idx="82">
                  <c:v>2108.08</c:v>
                </c:pt>
                <c:pt idx="83">
                  <c:v>1993.92</c:v>
                </c:pt>
                <c:pt idx="84">
                  <c:v>1838.48</c:v>
                </c:pt>
                <c:pt idx="85">
                  <c:v>1654.62</c:v>
                </c:pt>
              </c:numCache>
            </c:numRef>
          </c:xVal>
          <c:yVal>
            <c:numRef>
              <c:f>Octano!$I$3:$I$200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8"/>
          <c:order val="8"/>
          <c:tx>
            <c:v>SRK - virtual</c:v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Octano!$N$3:$N$200</c:f>
              <c:numCache>
                <c:formatCode>General</c:formatCode>
                <c:ptCount val="198"/>
                <c:pt idx="0">
                  <c:v>30.646100000000001</c:v>
                </c:pt>
                <c:pt idx="1">
                  <c:v>32.298499999999997</c:v>
                </c:pt>
                <c:pt idx="2">
                  <c:v>33.967500000000001</c:v>
                </c:pt>
                <c:pt idx="3">
                  <c:v>35.655999999999999</c:v>
                </c:pt>
                <c:pt idx="4">
                  <c:v>37.398000000000003</c:v>
                </c:pt>
                <c:pt idx="5">
                  <c:v>39.216500000000003</c:v>
                </c:pt>
                <c:pt idx="6">
                  <c:v>41.127299999999998</c:v>
                </c:pt>
                <c:pt idx="7">
                  <c:v>43.144599999999997</c:v>
                </c:pt>
                <c:pt idx="8">
                  <c:v>45.230800000000002</c:v>
                </c:pt>
                <c:pt idx="9">
                  <c:v>47.383099999999999</c:v>
                </c:pt>
                <c:pt idx="10">
                  <c:v>49.612099999999998</c:v>
                </c:pt>
                <c:pt idx="11">
                  <c:v>51.918500000000002</c:v>
                </c:pt>
                <c:pt idx="12">
                  <c:v>54.307099999999998</c:v>
                </c:pt>
                <c:pt idx="13">
                  <c:v>56.791899999999998</c:v>
                </c:pt>
                <c:pt idx="14">
                  <c:v>59.363900000000001</c:v>
                </c:pt>
                <c:pt idx="15">
                  <c:v>62.023099999999999</c:v>
                </c:pt>
                <c:pt idx="16">
                  <c:v>64.780299999999997</c:v>
                </c:pt>
                <c:pt idx="17">
                  <c:v>67.628600000000006</c:v>
                </c:pt>
                <c:pt idx="18">
                  <c:v>70.578699999999998</c:v>
                </c:pt>
                <c:pt idx="19">
                  <c:v>73.63</c:v>
                </c:pt>
                <c:pt idx="20">
                  <c:v>76.7834</c:v>
                </c:pt>
                <c:pt idx="21">
                  <c:v>80.046700000000001</c:v>
                </c:pt>
                <c:pt idx="22">
                  <c:v>83.416200000000003</c:v>
                </c:pt>
                <c:pt idx="23">
                  <c:v>86.901899999999998</c:v>
                </c:pt>
                <c:pt idx="24">
                  <c:v>90.499899999999997</c:v>
                </c:pt>
                <c:pt idx="25">
                  <c:v>94.2196</c:v>
                </c:pt>
                <c:pt idx="26">
                  <c:v>98.058999999999997</c:v>
                </c:pt>
                <c:pt idx="27">
                  <c:v>102.02500000000001</c:v>
                </c:pt>
                <c:pt idx="28">
                  <c:v>106.12</c:v>
                </c:pt>
                <c:pt idx="29">
                  <c:v>110.346</c:v>
                </c:pt>
                <c:pt idx="30">
                  <c:v>114.709</c:v>
                </c:pt>
                <c:pt idx="31">
                  <c:v>119.21</c:v>
                </c:pt>
                <c:pt idx="32">
                  <c:v>123.855</c:v>
                </c:pt>
                <c:pt idx="33">
                  <c:v>128.648</c:v>
                </c:pt>
                <c:pt idx="34">
                  <c:v>133.59200000000001</c:v>
                </c:pt>
                <c:pt idx="35">
                  <c:v>138.691</c:v>
                </c:pt>
                <c:pt idx="36">
                  <c:v>143.952</c:v>
                </c:pt>
                <c:pt idx="37">
                  <c:v>149.37700000000001</c:v>
                </c:pt>
                <c:pt idx="38">
                  <c:v>154.97</c:v>
                </c:pt>
                <c:pt idx="39">
                  <c:v>160.739</c:v>
                </c:pt>
                <c:pt idx="40">
                  <c:v>166.68700000000001</c:v>
                </c:pt>
                <c:pt idx="41">
                  <c:v>172.82</c:v>
                </c:pt>
                <c:pt idx="42">
                  <c:v>179.143</c:v>
                </c:pt>
                <c:pt idx="43">
                  <c:v>185.66200000000001</c:v>
                </c:pt>
                <c:pt idx="44">
                  <c:v>192.38300000000001</c:v>
                </c:pt>
                <c:pt idx="45">
                  <c:v>199.31299999999999</c:v>
                </c:pt>
                <c:pt idx="46">
                  <c:v>206.45699999999999</c:v>
                </c:pt>
                <c:pt idx="47">
                  <c:v>213.82300000000001</c:v>
                </c:pt>
                <c:pt idx="48">
                  <c:v>221.417</c:v>
                </c:pt>
                <c:pt idx="49">
                  <c:v>229.24700000000001</c:v>
                </c:pt>
                <c:pt idx="50">
                  <c:v>237.322</c:v>
                </c:pt>
                <c:pt idx="51">
                  <c:v>237.321</c:v>
                </c:pt>
                <c:pt idx="52">
                  <c:v>241.453</c:v>
                </c:pt>
                <c:pt idx="53">
                  <c:v>245.648</c:v>
                </c:pt>
                <c:pt idx="54">
                  <c:v>249.90799999999999</c:v>
                </c:pt>
                <c:pt idx="55">
                  <c:v>254.23500000000001</c:v>
                </c:pt>
                <c:pt idx="56">
                  <c:v>258.62900000000002</c:v>
                </c:pt>
                <c:pt idx="57">
                  <c:v>263.09199999999998</c:v>
                </c:pt>
                <c:pt idx="58">
                  <c:v>267.625</c:v>
                </c:pt>
                <c:pt idx="59">
                  <c:v>272.22899999999998</c:v>
                </c:pt>
                <c:pt idx="60">
                  <c:v>276.90499999999997</c:v>
                </c:pt>
                <c:pt idx="61">
                  <c:v>281.654</c:v>
                </c:pt>
                <c:pt idx="62">
                  <c:v>286.47899999999998</c:v>
                </c:pt>
                <c:pt idx="63">
                  <c:v>291.38</c:v>
                </c:pt>
                <c:pt idx="64">
                  <c:v>296.358</c:v>
                </c:pt>
                <c:pt idx="65">
                  <c:v>301.416</c:v>
                </c:pt>
                <c:pt idx="66">
                  <c:v>306.55500000000001</c:v>
                </c:pt>
                <c:pt idx="67">
                  <c:v>311.77499999999998</c:v>
                </c:pt>
                <c:pt idx="68">
                  <c:v>317.08</c:v>
                </c:pt>
                <c:pt idx="69">
                  <c:v>322.47000000000003</c:v>
                </c:pt>
                <c:pt idx="70">
                  <c:v>327.947</c:v>
                </c:pt>
                <c:pt idx="71">
                  <c:v>333.51299999999998</c:v>
                </c:pt>
                <c:pt idx="72">
                  <c:v>339.16899999999998</c:v>
                </c:pt>
                <c:pt idx="73">
                  <c:v>344.91899999999998</c:v>
                </c:pt>
                <c:pt idx="74">
                  <c:v>350.762</c:v>
                </c:pt>
                <c:pt idx="75">
                  <c:v>356.702</c:v>
                </c:pt>
                <c:pt idx="76">
                  <c:v>362.74</c:v>
                </c:pt>
                <c:pt idx="77">
                  <c:v>368.87900000000002</c:v>
                </c:pt>
                <c:pt idx="78">
                  <c:v>375.12099999999998</c:v>
                </c:pt>
                <c:pt idx="79">
                  <c:v>381.46699999999998</c:v>
                </c:pt>
                <c:pt idx="80">
                  <c:v>387.92099999999999</c:v>
                </c:pt>
                <c:pt idx="81">
                  <c:v>394.48399999999998</c:v>
                </c:pt>
                <c:pt idx="82">
                  <c:v>401.16</c:v>
                </c:pt>
                <c:pt idx="83">
                  <c:v>407.95</c:v>
                </c:pt>
                <c:pt idx="84">
                  <c:v>414.858</c:v>
                </c:pt>
                <c:pt idx="85">
                  <c:v>421.88600000000002</c:v>
                </c:pt>
                <c:pt idx="86">
                  <c:v>429.03800000000001</c:v>
                </c:pt>
                <c:pt idx="87">
                  <c:v>436.315</c:v>
                </c:pt>
                <c:pt idx="88">
                  <c:v>443.72199999999998</c:v>
                </c:pt>
                <c:pt idx="89">
                  <c:v>451.26100000000002</c:v>
                </c:pt>
                <c:pt idx="90">
                  <c:v>458.93599999999998</c:v>
                </c:pt>
                <c:pt idx="91">
                  <c:v>466.75099999999998</c:v>
                </c:pt>
                <c:pt idx="92">
                  <c:v>474.709</c:v>
                </c:pt>
                <c:pt idx="93">
                  <c:v>482.81400000000002</c:v>
                </c:pt>
                <c:pt idx="94">
                  <c:v>491.07</c:v>
                </c:pt>
                <c:pt idx="95">
                  <c:v>499.48099999999999</c:v>
                </c:pt>
                <c:pt idx="96">
                  <c:v>508.05200000000002</c:v>
                </c:pt>
                <c:pt idx="97">
                  <c:v>516.78700000000003</c:v>
                </c:pt>
                <c:pt idx="98">
                  <c:v>525.69100000000003</c:v>
                </c:pt>
                <c:pt idx="99">
                  <c:v>534.77</c:v>
                </c:pt>
                <c:pt idx="100">
                  <c:v>544.02800000000002</c:v>
                </c:pt>
                <c:pt idx="101">
                  <c:v>553.47</c:v>
                </c:pt>
                <c:pt idx="102">
                  <c:v>563.10400000000004</c:v>
                </c:pt>
                <c:pt idx="103">
                  <c:v>572.93499999999995</c:v>
                </c:pt>
                <c:pt idx="104">
                  <c:v>588.86099999999999</c:v>
                </c:pt>
                <c:pt idx="105">
                  <c:v>614.36699999999996</c:v>
                </c:pt>
                <c:pt idx="106">
                  <c:v>625.28899999999999</c:v>
                </c:pt>
                <c:pt idx="107">
                  <c:v>636.45399999999995</c:v>
                </c:pt>
                <c:pt idx="108">
                  <c:v>647.87</c:v>
                </c:pt>
                <c:pt idx="109">
                  <c:v>659.54899999999998</c:v>
                </c:pt>
                <c:pt idx="110">
                  <c:v>671.49900000000002</c:v>
                </c:pt>
                <c:pt idx="111">
                  <c:v>683.73199999999997</c:v>
                </c:pt>
                <c:pt idx="112">
                  <c:v>696.26</c:v>
                </c:pt>
                <c:pt idx="113">
                  <c:v>709.096</c:v>
                </c:pt>
                <c:pt idx="114">
                  <c:v>722.255</c:v>
                </c:pt>
                <c:pt idx="115">
                  <c:v>735.75</c:v>
                </c:pt>
                <c:pt idx="116">
                  <c:v>749.59799999999996</c:v>
                </c:pt>
                <c:pt idx="117">
                  <c:v>763.81600000000003</c:v>
                </c:pt>
                <c:pt idx="118">
                  <c:v>778.42399999999998</c:v>
                </c:pt>
                <c:pt idx="119">
                  <c:v>793.44100000000003</c:v>
                </c:pt>
                <c:pt idx="120">
                  <c:v>808.89</c:v>
                </c:pt>
                <c:pt idx="121">
                  <c:v>824.79700000000003</c:v>
                </c:pt>
                <c:pt idx="122">
                  <c:v>841.18700000000001</c:v>
                </c:pt>
                <c:pt idx="123">
                  <c:v>858.09</c:v>
                </c:pt>
                <c:pt idx="124">
                  <c:v>875.54100000000005</c:v>
                </c:pt>
                <c:pt idx="125">
                  <c:v>893.57399999999996</c:v>
                </c:pt>
                <c:pt idx="126">
                  <c:v>912.23299999999995</c:v>
                </c:pt>
                <c:pt idx="127">
                  <c:v>931.56200000000001</c:v>
                </c:pt>
                <c:pt idx="128">
                  <c:v>951.61400000000003</c:v>
                </c:pt>
                <c:pt idx="129">
                  <c:v>972.44899999999996</c:v>
                </c:pt>
                <c:pt idx="130">
                  <c:v>994.13499999999999</c:v>
                </c:pt>
                <c:pt idx="131">
                  <c:v>1016.75</c:v>
                </c:pt>
                <c:pt idx="132">
                  <c:v>1040.3900000000001</c:v>
                </c:pt>
                <c:pt idx="133">
                  <c:v>1065.1500000000001</c:v>
                </c:pt>
                <c:pt idx="134">
                  <c:v>1091.18</c:v>
                </c:pt>
                <c:pt idx="135">
                  <c:v>1118.6199999999999</c:v>
                </c:pt>
                <c:pt idx="136">
                  <c:v>1147.67</c:v>
                </c:pt>
                <c:pt idx="137">
                  <c:v>1178.57</c:v>
                </c:pt>
                <c:pt idx="138">
                  <c:v>1211.6199999999999</c:v>
                </c:pt>
                <c:pt idx="139">
                  <c:v>1247.22</c:v>
                </c:pt>
                <c:pt idx="140">
                  <c:v>1285.93</c:v>
                </c:pt>
                <c:pt idx="141">
                  <c:v>1328.53</c:v>
                </c:pt>
                <c:pt idx="142">
                  <c:v>1376.2</c:v>
                </c:pt>
                <c:pt idx="143">
                  <c:v>1430.88</c:v>
                </c:pt>
                <c:pt idx="144">
                  <c:v>1496.21</c:v>
                </c:pt>
                <c:pt idx="145">
                  <c:v>1503.58</c:v>
                </c:pt>
                <c:pt idx="146">
                  <c:v>1511.15</c:v>
                </c:pt>
                <c:pt idx="147">
                  <c:v>1518.92</c:v>
                </c:pt>
                <c:pt idx="148">
                  <c:v>1526.91</c:v>
                </c:pt>
                <c:pt idx="149">
                  <c:v>1535.16</c:v>
                </c:pt>
                <c:pt idx="150">
                  <c:v>1543.66</c:v>
                </c:pt>
                <c:pt idx="151">
                  <c:v>1552.46</c:v>
                </c:pt>
                <c:pt idx="152">
                  <c:v>1561.58</c:v>
                </c:pt>
                <c:pt idx="153">
                  <c:v>1571.05</c:v>
                </c:pt>
                <c:pt idx="154">
                  <c:v>1580.92</c:v>
                </c:pt>
                <c:pt idx="155">
                  <c:v>1591.24</c:v>
                </c:pt>
                <c:pt idx="156">
                  <c:v>1602.07</c:v>
                </c:pt>
                <c:pt idx="157">
                  <c:v>1613.49</c:v>
                </c:pt>
                <c:pt idx="158">
                  <c:v>1625.6</c:v>
                </c:pt>
                <c:pt idx="159">
                  <c:v>1638.54</c:v>
                </c:pt>
                <c:pt idx="160">
                  <c:v>1652.48</c:v>
                </c:pt>
                <c:pt idx="161">
                  <c:v>1667.69</c:v>
                </c:pt>
                <c:pt idx="162">
                  <c:v>1684.58</c:v>
                </c:pt>
                <c:pt idx="163">
                  <c:v>1835.38</c:v>
                </c:pt>
              </c:numCache>
            </c:numRef>
          </c:xVal>
          <c:yVal>
            <c:numRef>
              <c:f>Octano!$M$3:$M$200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500</c:v>
                </c:pt>
                <c:pt idx="52">
                  <c:v>501</c:v>
                </c:pt>
                <c:pt idx="53">
                  <c:v>502</c:v>
                </c:pt>
                <c:pt idx="54">
                  <c:v>503</c:v>
                </c:pt>
                <c:pt idx="55">
                  <c:v>504</c:v>
                </c:pt>
                <c:pt idx="56">
                  <c:v>505</c:v>
                </c:pt>
                <c:pt idx="57">
                  <c:v>506</c:v>
                </c:pt>
                <c:pt idx="58">
                  <c:v>507</c:v>
                </c:pt>
                <c:pt idx="59">
                  <c:v>508</c:v>
                </c:pt>
                <c:pt idx="60">
                  <c:v>509</c:v>
                </c:pt>
                <c:pt idx="61">
                  <c:v>510</c:v>
                </c:pt>
                <c:pt idx="62">
                  <c:v>511</c:v>
                </c:pt>
                <c:pt idx="63">
                  <c:v>512</c:v>
                </c:pt>
                <c:pt idx="64">
                  <c:v>513</c:v>
                </c:pt>
                <c:pt idx="65">
                  <c:v>514</c:v>
                </c:pt>
                <c:pt idx="66">
                  <c:v>515</c:v>
                </c:pt>
                <c:pt idx="67">
                  <c:v>516</c:v>
                </c:pt>
                <c:pt idx="68">
                  <c:v>517</c:v>
                </c:pt>
                <c:pt idx="69">
                  <c:v>518</c:v>
                </c:pt>
                <c:pt idx="70">
                  <c:v>519</c:v>
                </c:pt>
                <c:pt idx="71">
                  <c:v>520</c:v>
                </c:pt>
                <c:pt idx="72">
                  <c:v>521</c:v>
                </c:pt>
                <c:pt idx="73">
                  <c:v>522</c:v>
                </c:pt>
                <c:pt idx="74">
                  <c:v>523</c:v>
                </c:pt>
                <c:pt idx="75">
                  <c:v>524</c:v>
                </c:pt>
                <c:pt idx="76">
                  <c:v>525</c:v>
                </c:pt>
                <c:pt idx="77">
                  <c:v>526</c:v>
                </c:pt>
                <c:pt idx="78">
                  <c:v>527</c:v>
                </c:pt>
                <c:pt idx="79">
                  <c:v>528</c:v>
                </c:pt>
                <c:pt idx="80">
                  <c:v>529</c:v>
                </c:pt>
                <c:pt idx="81">
                  <c:v>530</c:v>
                </c:pt>
                <c:pt idx="82">
                  <c:v>531</c:v>
                </c:pt>
                <c:pt idx="83">
                  <c:v>532</c:v>
                </c:pt>
                <c:pt idx="84">
                  <c:v>533</c:v>
                </c:pt>
                <c:pt idx="85">
                  <c:v>534</c:v>
                </c:pt>
                <c:pt idx="86">
                  <c:v>535</c:v>
                </c:pt>
                <c:pt idx="87">
                  <c:v>536</c:v>
                </c:pt>
                <c:pt idx="88">
                  <c:v>537</c:v>
                </c:pt>
                <c:pt idx="89">
                  <c:v>538</c:v>
                </c:pt>
                <c:pt idx="90">
                  <c:v>539</c:v>
                </c:pt>
                <c:pt idx="91">
                  <c:v>540</c:v>
                </c:pt>
                <c:pt idx="92">
                  <c:v>541</c:v>
                </c:pt>
                <c:pt idx="93">
                  <c:v>542</c:v>
                </c:pt>
                <c:pt idx="94">
                  <c:v>543</c:v>
                </c:pt>
                <c:pt idx="95">
                  <c:v>544</c:v>
                </c:pt>
                <c:pt idx="96">
                  <c:v>545</c:v>
                </c:pt>
                <c:pt idx="97">
                  <c:v>546</c:v>
                </c:pt>
                <c:pt idx="98">
                  <c:v>547</c:v>
                </c:pt>
                <c:pt idx="99">
                  <c:v>548</c:v>
                </c:pt>
                <c:pt idx="100">
                  <c:v>549</c:v>
                </c:pt>
                <c:pt idx="101">
                  <c:v>550</c:v>
                </c:pt>
                <c:pt idx="102">
                  <c:v>551</c:v>
                </c:pt>
                <c:pt idx="103">
                  <c:v>552</c:v>
                </c:pt>
                <c:pt idx="104">
                  <c:v>555</c:v>
                </c:pt>
                <c:pt idx="105">
                  <c:v>556</c:v>
                </c:pt>
                <c:pt idx="106">
                  <c:v>557</c:v>
                </c:pt>
                <c:pt idx="107">
                  <c:v>558</c:v>
                </c:pt>
                <c:pt idx="108">
                  <c:v>559</c:v>
                </c:pt>
                <c:pt idx="109">
                  <c:v>560</c:v>
                </c:pt>
                <c:pt idx="110">
                  <c:v>561</c:v>
                </c:pt>
                <c:pt idx="111">
                  <c:v>562</c:v>
                </c:pt>
                <c:pt idx="112">
                  <c:v>563</c:v>
                </c:pt>
                <c:pt idx="113">
                  <c:v>564</c:v>
                </c:pt>
                <c:pt idx="114">
                  <c:v>565</c:v>
                </c:pt>
                <c:pt idx="115">
                  <c:v>566</c:v>
                </c:pt>
                <c:pt idx="116">
                  <c:v>567</c:v>
                </c:pt>
                <c:pt idx="117">
                  <c:v>568</c:v>
                </c:pt>
                <c:pt idx="118">
                  <c:v>569</c:v>
                </c:pt>
                <c:pt idx="119">
                  <c:v>570</c:v>
                </c:pt>
                <c:pt idx="120">
                  <c:v>571</c:v>
                </c:pt>
                <c:pt idx="121">
                  <c:v>572</c:v>
                </c:pt>
                <c:pt idx="122">
                  <c:v>573</c:v>
                </c:pt>
                <c:pt idx="123">
                  <c:v>574</c:v>
                </c:pt>
                <c:pt idx="124">
                  <c:v>575</c:v>
                </c:pt>
                <c:pt idx="125">
                  <c:v>576</c:v>
                </c:pt>
                <c:pt idx="126">
                  <c:v>577</c:v>
                </c:pt>
                <c:pt idx="127">
                  <c:v>578</c:v>
                </c:pt>
                <c:pt idx="128">
                  <c:v>579</c:v>
                </c:pt>
                <c:pt idx="129">
                  <c:v>580</c:v>
                </c:pt>
                <c:pt idx="130">
                  <c:v>581</c:v>
                </c:pt>
                <c:pt idx="131">
                  <c:v>582</c:v>
                </c:pt>
                <c:pt idx="132">
                  <c:v>583</c:v>
                </c:pt>
                <c:pt idx="133">
                  <c:v>584</c:v>
                </c:pt>
                <c:pt idx="134">
                  <c:v>585</c:v>
                </c:pt>
                <c:pt idx="135">
                  <c:v>586</c:v>
                </c:pt>
                <c:pt idx="136">
                  <c:v>587</c:v>
                </c:pt>
                <c:pt idx="137">
                  <c:v>588</c:v>
                </c:pt>
                <c:pt idx="138">
                  <c:v>589</c:v>
                </c:pt>
                <c:pt idx="139">
                  <c:v>590</c:v>
                </c:pt>
                <c:pt idx="140">
                  <c:v>591</c:v>
                </c:pt>
                <c:pt idx="141">
                  <c:v>592</c:v>
                </c:pt>
                <c:pt idx="142">
                  <c:v>593</c:v>
                </c:pt>
                <c:pt idx="143">
                  <c:v>594</c:v>
                </c:pt>
                <c:pt idx="144">
                  <c:v>595</c:v>
                </c:pt>
                <c:pt idx="145">
                  <c:v>595.1</c:v>
                </c:pt>
                <c:pt idx="146">
                  <c:v>595.20000000000005</c:v>
                </c:pt>
                <c:pt idx="147">
                  <c:v>595.29999999999995</c:v>
                </c:pt>
                <c:pt idx="148">
                  <c:v>595.4</c:v>
                </c:pt>
                <c:pt idx="149">
                  <c:v>595.5</c:v>
                </c:pt>
                <c:pt idx="150">
                  <c:v>595.6</c:v>
                </c:pt>
                <c:pt idx="151">
                  <c:v>595.70000000000005</c:v>
                </c:pt>
                <c:pt idx="152">
                  <c:v>595.79999999999995</c:v>
                </c:pt>
                <c:pt idx="153">
                  <c:v>595.9</c:v>
                </c:pt>
                <c:pt idx="154">
                  <c:v>596</c:v>
                </c:pt>
                <c:pt idx="155">
                  <c:v>596.1</c:v>
                </c:pt>
                <c:pt idx="156">
                  <c:v>596.20000000000005</c:v>
                </c:pt>
                <c:pt idx="157">
                  <c:v>596.29999999999995</c:v>
                </c:pt>
                <c:pt idx="158">
                  <c:v>596.4</c:v>
                </c:pt>
                <c:pt idx="159">
                  <c:v>596.5</c:v>
                </c:pt>
                <c:pt idx="160">
                  <c:v>596.6</c:v>
                </c:pt>
                <c:pt idx="161">
                  <c:v>596.70000000000005</c:v>
                </c:pt>
                <c:pt idx="162">
                  <c:v>596.79999999999995</c:v>
                </c:pt>
                <c:pt idx="163">
                  <c:v>596.9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2-4A9F-BFC1-5CD9CC584337}"/>
            </c:ext>
          </c:extLst>
        </c:ser>
        <c:ser>
          <c:idx val="9"/>
          <c:order val="9"/>
          <c:tx>
            <c:v>SRk - virtual</c:v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Octano!$O$3:$O$200</c:f>
              <c:numCache>
                <c:formatCode>General</c:formatCode>
                <c:ptCount val="198"/>
                <c:pt idx="0">
                  <c:v>5433.65</c:v>
                </c:pt>
                <c:pt idx="1">
                  <c:v>5417.82</c:v>
                </c:pt>
                <c:pt idx="2">
                  <c:v>5401.86</c:v>
                </c:pt>
                <c:pt idx="3">
                  <c:v>5385.76</c:v>
                </c:pt>
                <c:pt idx="4">
                  <c:v>5369.51</c:v>
                </c:pt>
                <c:pt idx="5">
                  <c:v>5353.12</c:v>
                </c:pt>
                <c:pt idx="6">
                  <c:v>5336.58</c:v>
                </c:pt>
                <c:pt idx="7">
                  <c:v>5319.9</c:v>
                </c:pt>
                <c:pt idx="8">
                  <c:v>5303.06</c:v>
                </c:pt>
                <c:pt idx="9">
                  <c:v>5286.07</c:v>
                </c:pt>
                <c:pt idx="10">
                  <c:v>5268.93</c:v>
                </c:pt>
                <c:pt idx="11">
                  <c:v>5251.63</c:v>
                </c:pt>
                <c:pt idx="12">
                  <c:v>5234.16</c:v>
                </c:pt>
                <c:pt idx="13">
                  <c:v>5216.54</c:v>
                </c:pt>
                <c:pt idx="14">
                  <c:v>5198.75</c:v>
                </c:pt>
                <c:pt idx="15">
                  <c:v>5180.8</c:v>
                </c:pt>
                <c:pt idx="16">
                  <c:v>5162.67</c:v>
                </c:pt>
                <c:pt idx="17">
                  <c:v>5144.37</c:v>
                </c:pt>
                <c:pt idx="18">
                  <c:v>5125.8999999999996</c:v>
                </c:pt>
                <c:pt idx="19">
                  <c:v>5107.25</c:v>
                </c:pt>
                <c:pt idx="20">
                  <c:v>5088.41</c:v>
                </c:pt>
                <c:pt idx="21">
                  <c:v>5069.3999999999996</c:v>
                </c:pt>
                <c:pt idx="22">
                  <c:v>5050.2</c:v>
                </c:pt>
                <c:pt idx="23">
                  <c:v>5030.8</c:v>
                </c:pt>
                <c:pt idx="24">
                  <c:v>5011.22</c:v>
                </c:pt>
                <c:pt idx="25">
                  <c:v>4991.43</c:v>
                </c:pt>
                <c:pt idx="26">
                  <c:v>4971.45</c:v>
                </c:pt>
                <c:pt idx="27">
                  <c:v>4951.26</c:v>
                </c:pt>
                <c:pt idx="28">
                  <c:v>4930.87</c:v>
                </c:pt>
                <c:pt idx="29">
                  <c:v>4910.26</c:v>
                </c:pt>
                <c:pt idx="30">
                  <c:v>4889.4399999999996</c:v>
                </c:pt>
                <c:pt idx="31">
                  <c:v>4868.3999999999996</c:v>
                </c:pt>
                <c:pt idx="32">
                  <c:v>4847.1400000000003</c:v>
                </c:pt>
                <c:pt idx="33">
                  <c:v>4825.6499999999996</c:v>
                </c:pt>
                <c:pt idx="34">
                  <c:v>4803.93</c:v>
                </c:pt>
                <c:pt idx="35">
                  <c:v>4781.97</c:v>
                </c:pt>
                <c:pt idx="36">
                  <c:v>4759.7700000000004</c:v>
                </c:pt>
                <c:pt idx="37">
                  <c:v>4737.33</c:v>
                </c:pt>
                <c:pt idx="38">
                  <c:v>4714.63</c:v>
                </c:pt>
                <c:pt idx="39">
                  <c:v>4691.68</c:v>
                </c:pt>
                <c:pt idx="40">
                  <c:v>4668.47</c:v>
                </c:pt>
                <c:pt idx="41">
                  <c:v>4644.99</c:v>
                </c:pt>
                <c:pt idx="42">
                  <c:v>4621.24</c:v>
                </c:pt>
                <c:pt idx="43">
                  <c:v>4597.2</c:v>
                </c:pt>
                <c:pt idx="44">
                  <c:v>4572.88</c:v>
                </c:pt>
                <c:pt idx="45">
                  <c:v>4548.2700000000004</c:v>
                </c:pt>
                <c:pt idx="46">
                  <c:v>4523.3599999999997</c:v>
                </c:pt>
                <c:pt idx="47">
                  <c:v>4498.1400000000003</c:v>
                </c:pt>
                <c:pt idx="48">
                  <c:v>4472.6099999999997</c:v>
                </c:pt>
                <c:pt idx="49">
                  <c:v>4446.76</c:v>
                </c:pt>
                <c:pt idx="50">
                  <c:v>4420.57</c:v>
                </c:pt>
                <c:pt idx="51">
                  <c:v>4420.57</c:v>
                </c:pt>
                <c:pt idx="52">
                  <c:v>4407.3599999999997</c:v>
                </c:pt>
                <c:pt idx="53">
                  <c:v>4394.05</c:v>
                </c:pt>
                <c:pt idx="54">
                  <c:v>4380.66</c:v>
                </c:pt>
                <c:pt idx="55">
                  <c:v>4367.18</c:v>
                </c:pt>
                <c:pt idx="56">
                  <c:v>4353.6099999999997</c:v>
                </c:pt>
                <c:pt idx="57">
                  <c:v>4339.95</c:v>
                </c:pt>
                <c:pt idx="58">
                  <c:v>4326.2</c:v>
                </c:pt>
                <c:pt idx="59">
                  <c:v>4312.3599999999997</c:v>
                </c:pt>
                <c:pt idx="60">
                  <c:v>4298.42</c:v>
                </c:pt>
                <c:pt idx="61">
                  <c:v>4284.38</c:v>
                </c:pt>
                <c:pt idx="62">
                  <c:v>4270.25</c:v>
                </c:pt>
                <c:pt idx="63">
                  <c:v>4256.0200000000004</c:v>
                </c:pt>
                <c:pt idx="64">
                  <c:v>4241.6899999999996</c:v>
                </c:pt>
                <c:pt idx="65">
                  <c:v>4227.26</c:v>
                </c:pt>
                <c:pt idx="66">
                  <c:v>4212.72</c:v>
                </c:pt>
                <c:pt idx="67">
                  <c:v>4198.08</c:v>
                </c:pt>
                <c:pt idx="68">
                  <c:v>4183.33</c:v>
                </c:pt>
                <c:pt idx="69">
                  <c:v>4168.4799999999996</c:v>
                </c:pt>
                <c:pt idx="70">
                  <c:v>4153.51</c:v>
                </c:pt>
                <c:pt idx="71">
                  <c:v>4138.43</c:v>
                </c:pt>
                <c:pt idx="72">
                  <c:v>4123.24</c:v>
                </c:pt>
                <c:pt idx="73">
                  <c:v>4107.93</c:v>
                </c:pt>
                <c:pt idx="74">
                  <c:v>4092.51</c:v>
                </c:pt>
                <c:pt idx="75">
                  <c:v>4076.97</c:v>
                </c:pt>
                <c:pt idx="76">
                  <c:v>4061.3</c:v>
                </c:pt>
                <c:pt idx="77">
                  <c:v>4045.51</c:v>
                </c:pt>
                <c:pt idx="78">
                  <c:v>4029.59</c:v>
                </c:pt>
                <c:pt idx="79">
                  <c:v>4013.55</c:v>
                </c:pt>
                <c:pt idx="80">
                  <c:v>3997.38</c:v>
                </c:pt>
                <c:pt idx="81">
                  <c:v>3981.07</c:v>
                </c:pt>
                <c:pt idx="82">
                  <c:v>3964.62</c:v>
                </c:pt>
                <c:pt idx="83">
                  <c:v>3948.04</c:v>
                </c:pt>
                <c:pt idx="84">
                  <c:v>3931.31</c:v>
                </c:pt>
                <c:pt idx="85">
                  <c:v>3914.45</c:v>
                </c:pt>
                <c:pt idx="86">
                  <c:v>3897.43</c:v>
                </c:pt>
                <c:pt idx="87">
                  <c:v>3880.26</c:v>
                </c:pt>
                <c:pt idx="88">
                  <c:v>3862.94</c:v>
                </c:pt>
                <c:pt idx="89">
                  <c:v>3845.47</c:v>
                </c:pt>
                <c:pt idx="90">
                  <c:v>3827.83</c:v>
                </c:pt>
                <c:pt idx="91">
                  <c:v>3810.03</c:v>
                </c:pt>
                <c:pt idx="92">
                  <c:v>3792.06</c:v>
                </c:pt>
                <c:pt idx="93">
                  <c:v>3773.92</c:v>
                </c:pt>
                <c:pt idx="94">
                  <c:v>3755.6</c:v>
                </c:pt>
                <c:pt idx="95">
                  <c:v>3737.11</c:v>
                </c:pt>
                <c:pt idx="96">
                  <c:v>3718.42</c:v>
                </c:pt>
                <c:pt idx="97">
                  <c:v>3699.55</c:v>
                </c:pt>
                <c:pt idx="98">
                  <c:v>3680.49</c:v>
                </c:pt>
                <c:pt idx="99">
                  <c:v>3661.22</c:v>
                </c:pt>
                <c:pt idx="100">
                  <c:v>3641.76</c:v>
                </c:pt>
                <c:pt idx="101">
                  <c:v>3622.08</c:v>
                </c:pt>
                <c:pt idx="102">
                  <c:v>3602.18</c:v>
                </c:pt>
                <c:pt idx="103">
                  <c:v>3582.06</c:v>
                </c:pt>
                <c:pt idx="104">
                  <c:v>3508.55</c:v>
                </c:pt>
                <c:pt idx="105">
                  <c:v>3499.22</c:v>
                </c:pt>
                <c:pt idx="106">
                  <c:v>3477.88</c:v>
                </c:pt>
                <c:pt idx="107">
                  <c:v>3456.27</c:v>
                </c:pt>
                <c:pt idx="108">
                  <c:v>3434.39</c:v>
                </c:pt>
                <c:pt idx="109">
                  <c:v>3412.21</c:v>
                </c:pt>
                <c:pt idx="110">
                  <c:v>3389.74</c:v>
                </c:pt>
                <c:pt idx="111">
                  <c:v>3366.96</c:v>
                </c:pt>
                <c:pt idx="112">
                  <c:v>3343.85</c:v>
                </c:pt>
                <c:pt idx="113">
                  <c:v>3320.42</c:v>
                </c:pt>
                <c:pt idx="114">
                  <c:v>3296.63</c:v>
                </c:pt>
                <c:pt idx="115">
                  <c:v>3272.48</c:v>
                </c:pt>
                <c:pt idx="116">
                  <c:v>3247.95</c:v>
                </c:pt>
                <c:pt idx="117">
                  <c:v>3223.02</c:v>
                </c:pt>
                <c:pt idx="118">
                  <c:v>3197.67</c:v>
                </c:pt>
                <c:pt idx="119">
                  <c:v>3171.89</c:v>
                </c:pt>
                <c:pt idx="120">
                  <c:v>3145.65</c:v>
                </c:pt>
                <c:pt idx="121">
                  <c:v>3118.92</c:v>
                </c:pt>
                <c:pt idx="122">
                  <c:v>3091.68</c:v>
                </c:pt>
                <c:pt idx="123">
                  <c:v>3063.9</c:v>
                </c:pt>
                <c:pt idx="124">
                  <c:v>3035.55</c:v>
                </c:pt>
                <c:pt idx="125">
                  <c:v>3006.58</c:v>
                </c:pt>
                <c:pt idx="126">
                  <c:v>2976.96</c:v>
                </c:pt>
                <c:pt idx="127">
                  <c:v>2946.64</c:v>
                </c:pt>
                <c:pt idx="128">
                  <c:v>2915.57</c:v>
                </c:pt>
                <c:pt idx="129">
                  <c:v>2883.69</c:v>
                </c:pt>
                <c:pt idx="130">
                  <c:v>2850.93</c:v>
                </c:pt>
                <c:pt idx="131">
                  <c:v>2817.21</c:v>
                </c:pt>
                <c:pt idx="132">
                  <c:v>2782.45</c:v>
                </c:pt>
                <c:pt idx="133">
                  <c:v>2746.52</c:v>
                </c:pt>
                <c:pt idx="134">
                  <c:v>2709.3</c:v>
                </c:pt>
                <c:pt idx="135">
                  <c:v>2670.64</c:v>
                </c:pt>
                <c:pt idx="136">
                  <c:v>2630.34</c:v>
                </c:pt>
                <c:pt idx="137">
                  <c:v>2588.17</c:v>
                </c:pt>
                <c:pt idx="138">
                  <c:v>2543.81</c:v>
                </c:pt>
                <c:pt idx="139">
                  <c:v>2496.87</c:v>
                </c:pt>
                <c:pt idx="140">
                  <c:v>2446.79</c:v>
                </c:pt>
                <c:pt idx="141">
                  <c:v>2392.79</c:v>
                </c:pt>
                <c:pt idx="142">
                  <c:v>2333.6999999999998</c:v>
                </c:pt>
                <c:pt idx="143">
                  <c:v>2267.56</c:v>
                </c:pt>
                <c:pt idx="144">
                  <c:v>2190.7399999999998</c:v>
                </c:pt>
                <c:pt idx="145">
                  <c:v>2182.2199999999998</c:v>
                </c:pt>
                <c:pt idx="146">
                  <c:v>2173.5</c:v>
                </c:pt>
                <c:pt idx="147">
                  <c:v>2164.58</c:v>
                </c:pt>
                <c:pt idx="148">
                  <c:v>2155.4299999999998</c:v>
                </c:pt>
                <c:pt idx="149">
                  <c:v>2146.04</c:v>
                </c:pt>
                <c:pt idx="150">
                  <c:v>2136.38</c:v>
                </c:pt>
                <c:pt idx="151">
                  <c:v>2126.4299999999998</c:v>
                </c:pt>
                <c:pt idx="152">
                  <c:v>2116.16</c:v>
                </c:pt>
                <c:pt idx="153">
                  <c:v>2105.5300000000002</c:v>
                </c:pt>
                <c:pt idx="154">
                  <c:v>2094.5100000000002</c:v>
                </c:pt>
                <c:pt idx="155">
                  <c:v>2083.0300000000002</c:v>
                </c:pt>
                <c:pt idx="156">
                  <c:v>2071.0500000000002</c:v>
                </c:pt>
                <c:pt idx="157">
                  <c:v>2058.48</c:v>
                </c:pt>
                <c:pt idx="158">
                  <c:v>2045.21</c:v>
                </c:pt>
                <c:pt idx="159">
                  <c:v>2031.13</c:v>
                </c:pt>
                <c:pt idx="160">
                  <c:v>2016.03</c:v>
                </c:pt>
                <c:pt idx="161">
                  <c:v>1999.66</c:v>
                </c:pt>
                <c:pt idx="162">
                  <c:v>1981.61</c:v>
                </c:pt>
                <c:pt idx="163">
                  <c:v>1835.38</c:v>
                </c:pt>
              </c:numCache>
            </c:numRef>
          </c:xVal>
          <c:yVal>
            <c:numRef>
              <c:f>Octano!$M$3:$M$200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500</c:v>
                </c:pt>
                <c:pt idx="52">
                  <c:v>501</c:v>
                </c:pt>
                <c:pt idx="53">
                  <c:v>502</c:v>
                </c:pt>
                <c:pt idx="54">
                  <c:v>503</c:v>
                </c:pt>
                <c:pt idx="55">
                  <c:v>504</c:v>
                </c:pt>
                <c:pt idx="56">
                  <c:v>505</c:v>
                </c:pt>
                <c:pt idx="57">
                  <c:v>506</c:v>
                </c:pt>
                <c:pt idx="58">
                  <c:v>507</c:v>
                </c:pt>
                <c:pt idx="59">
                  <c:v>508</c:v>
                </c:pt>
                <c:pt idx="60">
                  <c:v>509</c:v>
                </c:pt>
                <c:pt idx="61">
                  <c:v>510</c:v>
                </c:pt>
                <c:pt idx="62">
                  <c:v>511</c:v>
                </c:pt>
                <c:pt idx="63">
                  <c:v>512</c:v>
                </c:pt>
                <c:pt idx="64">
                  <c:v>513</c:v>
                </c:pt>
                <c:pt idx="65">
                  <c:v>514</c:v>
                </c:pt>
                <c:pt idx="66">
                  <c:v>515</c:v>
                </c:pt>
                <c:pt idx="67">
                  <c:v>516</c:v>
                </c:pt>
                <c:pt idx="68">
                  <c:v>517</c:v>
                </c:pt>
                <c:pt idx="69">
                  <c:v>518</c:v>
                </c:pt>
                <c:pt idx="70">
                  <c:v>519</c:v>
                </c:pt>
                <c:pt idx="71">
                  <c:v>520</c:v>
                </c:pt>
                <c:pt idx="72">
                  <c:v>521</c:v>
                </c:pt>
                <c:pt idx="73">
                  <c:v>522</c:v>
                </c:pt>
                <c:pt idx="74">
                  <c:v>523</c:v>
                </c:pt>
                <c:pt idx="75">
                  <c:v>524</c:v>
                </c:pt>
                <c:pt idx="76">
                  <c:v>525</c:v>
                </c:pt>
                <c:pt idx="77">
                  <c:v>526</c:v>
                </c:pt>
                <c:pt idx="78">
                  <c:v>527</c:v>
                </c:pt>
                <c:pt idx="79">
                  <c:v>528</c:v>
                </c:pt>
                <c:pt idx="80">
                  <c:v>529</c:v>
                </c:pt>
                <c:pt idx="81">
                  <c:v>530</c:v>
                </c:pt>
                <c:pt idx="82">
                  <c:v>531</c:v>
                </c:pt>
                <c:pt idx="83">
                  <c:v>532</c:v>
                </c:pt>
                <c:pt idx="84">
                  <c:v>533</c:v>
                </c:pt>
                <c:pt idx="85">
                  <c:v>534</c:v>
                </c:pt>
                <c:pt idx="86">
                  <c:v>535</c:v>
                </c:pt>
                <c:pt idx="87">
                  <c:v>536</c:v>
                </c:pt>
                <c:pt idx="88">
                  <c:v>537</c:v>
                </c:pt>
                <c:pt idx="89">
                  <c:v>538</c:v>
                </c:pt>
                <c:pt idx="90">
                  <c:v>539</c:v>
                </c:pt>
                <c:pt idx="91">
                  <c:v>540</c:v>
                </c:pt>
                <c:pt idx="92">
                  <c:v>541</c:v>
                </c:pt>
                <c:pt idx="93">
                  <c:v>542</c:v>
                </c:pt>
                <c:pt idx="94">
                  <c:v>543</c:v>
                </c:pt>
                <c:pt idx="95">
                  <c:v>544</c:v>
                </c:pt>
                <c:pt idx="96">
                  <c:v>545</c:v>
                </c:pt>
                <c:pt idx="97">
                  <c:v>546</c:v>
                </c:pt>
                <c:pt idx="98">
                  <c:v>547</c:v>
                </c:pt>
                <c:pt idx="99">
                  <c:v>548</c:v>
                </c:pt>
                <c:pt idx="100">
                  <c:v>549</c:v>
                </c:pt>
                <c:pt idx="101">
                  <c:v>550</c:v>
                </c:pt>
                <c:pt idx="102">
                  <c:v>551</c:v>
                </c:pt>
                <c:pt idx="103">
                  <c:v>552</c:v>
                </c:pt>
                <c:pt idx="104">
                  <c:v>555</c:v>
                </c:pt>
                <c:pt idx="105">
                  <c:v>556</c:v>
                </c:pt>
                <c:pt idx="106">
                  <c:v>557</c:v>
                </c:pt>
                <c:pt idx="107">
                  <c:v>558</c:v>
                </c:pt>
                <c:pt idx="108">
                  <c:v>559</c:v>
                </c:pt>
                <c:pt idx="109">
                  <c:v>560</c:v>
                </c:pt>
                <c:pt idx="110">
                  <c:v>561</c:v>
                </c:pt>
                <c:pt idx="111">
                  <c:v>562</c:v>
                </c:pt>
                <c:pt idx="112">
                  <c:v>563</c:v>
                </c:pt>
                <c:pt idx="113">
                  <c:v>564</c:v>
                </c:pt>
                <c:pt idx="114">
                  <c:v>565</c:v>
                </c:pt>
                <c:pt idx="115">
                  <c:v>566</c:v>
                </c:pt>
                <c:pt idx="116">
                  <c:v>567</c:v>
                </c:pt>
                <c:pt idx="117">
                  <c:v>568</c:v>
                </c:pt>
                <c:pt idx="118">
                  <c:v>569</c:v>
                </c:pt>
                <c:pt idx="119">
                  <c:v>570</c:v>
                </c:pt>
                <c:pt idx="120">
                  <c:v>571</c:v>
                </c:pt>
                <c:pt idx="121">
                  <c:v>572</c:v>
                </c:pt>
                <c:pt idx="122">
                  <c:v>573</c:v>
                </c:pt>
                <c:pt idx="123">
                  <c:v>574</c:v>
                </c:pt>
                <c:pt idx="124">
                  <c:v>575</c:v>
                </c:pt>
                <c:pt idx="125">
                  <c:v>576</c:v>
                </c:pt>
                <c:pt idx="126">
                  <c:v>577</c:v>
                </c:pt>
                <c:pt idx="127">
                  <c:v>578</c:v>
                </c:pt>
                <c:pt idx="128">
                  <c:v>579</c:v>
                </c:pt>
                <c:pt idx="129">
                  <c:v>580</c:v>
                </c:pt>
                <c:pt idx="130">
                  <c:v>581</c:v>
                </c:pt>
                <c:pt idx="131">
                  <c:v>582</c:v>
                </c:pt>
                <c:pt idx="132">
                  <c:v>583</c:v>
                </c:pt>
                <c:pt idx="133">
                  <c:v>584</c:v>
                </c:pt>
                <c:pt idx="134">
                  <c:v>585</c:v>
                </c:pt>
                <c:pt idx="135">
                  <c:v>586</c:v>
                </c:pt>
                <c:pt idx="136">
                  <c:v>587</c:v>
                </c:pt>
                <c:pt idx="137">
                  <c:v>588</c:v>
                </c:pt>
                <c:pt idx="138">
                  <c:v>589</c:v>
                </c:pt>
                <c:pt idx="139">
                  <c:v>590</c:v>
                </c:pt>
                <c:pt idx="140">
                  <c:v>591</c:v>
                </c:pt>
                <c:pt idx="141">
                  <c:v>592</c:v>
                </c:pt>
                <c:pt idx="142">
                  <c:v>593</c:v>
                </c:pt>
                <c:pt idx="143">
                  <c:v>594</c:v>
                </c:pt>
                <c:pt idx="144">
                  <c:v>595</c:v>
                </c:pt>
                <c:pt idx="145">
                  <c:v>595.1</c:v>
                </c:pt>
                <c:pt idx="146">
                  <c:v>595.20000000000005</c:v>
                </c:pt>
                <c:pt idx="147">
                  <c:v>595.29999999999995</c:v>
                </c:pt>
                <c:pt idx="148">
                  <c:v>595.4</c:v>
                </c:pt>
                <c:pt idx="149">
                  <c:v>595.5</c:v>
                </c:pt>
                <c:pt idx="150">
                  <c:v>595.6</c:v>
                </c:pt>
                <c:pt idx="151">
                  <c:v>595.70000000000005</c:v>
                </c:pt>
                <c:pt idx="152">
                  <c:v>595.79999999999995</c:v>
                </c:pt>
                <c:pt idx="153">
                  <c:v>595.9</c:v>
                </c:pt>
                <c:pt idx="154">
                  <c:v>596</c:v>
                </c:pt>
                <c:pt idx="155">
                  <c:v>596.1</c:v>
                </c:pt>
                <c:pt idx="156">
                  <c:v>596.20000000000005</c:v>
                </c:pt>
                <c:pt idx="157">
                  <c:v>596.29999999999995</c:v>
                </c:pt>
                <c:pt idx="158">
                  <c:v>596.4</c:v>
                </c:pt>
                <c:pt idx="159">
                  <c:v>596.5</c:v>
                </c:pt>
                <c:pt idx="160">
                  <c:v>596.6</c:v>
                </c:pt>
                <c:pt idx="161">
                  <c:v>596.70000000000005</c:v>
                </c:pt>
                <c:pt idx="162">
                  <c:v>596.79999999999995</c:v>
                </c:pt>
                <c:pt idx="163">
                  <c:v>596.9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42-4A9F-BFC1-5CD9CC584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5792"/>
        <c:axId val="179656352"/>
      </c:scatterChart>
      <c:valAx>
        <c:axId val="1796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56352"/>
        <c:crosses val="autoZero"/>
        <c:crossBetween val="midCat"/>
      </c:valAx>
      <c:valAx>
        <c:axId val="179656352"/>
        <c:scaling>
          <c:orientation val="minMax"/>
          <c:max val="6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557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129834611009755E-2"/>
          <c:y val="3.8800669280206278E-2"/>
          <c:w val="0.91362781383352376"/>
          <c:h val="0.7986829424099765"/>
        </c:manualLayout>
      </c:layout>
      <c:scatterChart>
        <c:scatterStyle val="lineMarker"/>
        <c:varyColors val="0"/>
        <c:ser>
          <c:idx val="8"/>
          <c:order val="0"/>
          <c:tx>
            <c:strRef>
              <c:f>Metano!$E$1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Metano!$F$3:$F$200</c:f>
              <c:numCache>
                <c:formatCode>General</c:formatCode>
                <c:ptCount val="198"/>
                <c:pt idx="0">
                  <c:v>199.762</c:v>
                </c:pt>
                <c:pt idx="1">
                  <c:v>226.702</c:v>
                </c:pt>
                <c:pt idx="2">
                  <c:v>256.05799999999999</c:v>
                </c:pt>
                <c:pt idx="3">
                  <c:v>288.27699999999999</c:v>
                </c:pt>
                <c:pt idx="4">
                  <c:v>323.49400000000003</c:v>
                </c:pt>
                <c:pt idx="5">
                  <c:v>361.92</c:v>
                </c:pt>
                <c:pt idx="6">
                  <c:v>403.76900000000001</c:v>
                </c:pt>
                <c:pt idx="7">
                  <c:v>449.28100000000001</c:v>
                </c:pt>
                <c:pt idx="8">
                  <c:v>498.67700000000002</c:v>
                </c:pt>
                <c:pt idx="9">
                  <c:v>552.24300000000005</c:v>
                </c:pt>
                <c:pt idx="10">
                  <c:v>610.25400000000002</c:v>
                </c:pt>
                <c:pt idx="11">
                  <c:v>673.04399999999998</c:v>
                </c:pt>
                <c:pt idx="12">
                  <c:v>740.96</c:v>
                </c:pt>
                <c:pt idx="13">
                  <c:v>814.399</c:v>
                </c:pt>
                <c:pt idx="14">
                  <c:v>893.80700000000002</c:v>
                </c:pt>
                <c:pt idx="15">
                  <c:v>979.68100000000004</c:v>
                </c:pt>
                <c:pt idx="16">
                  <c:v>1072.5999999999999</c:v>
                </c:pt>
                <c:pt idx="17">
                  <c:v>1173.22</c:v>
                </c:pt>
                <c:pt idx="18">
                  <c:v>1282.3</c:v>
                </c:pt>
                <c:pt idx="19">
                  <c:v>1400.72</c:v>
                </c:pt>
                <c:pt idx="20">
                  <c:v>1669.87</c:v>
                </c:pt>
                <c:pt idx="21">
                  <c:v>1823.24</c:v>
                </c:pt>
                <c:pt idx="22">
                  <c:v>1991.33</c:v>
                </c:pt>
                <c:pt idx="23">
                  <c:v>2176.1799999999998</c:v>
                </c:pt>
                <c:pt idx="24">
                  <c:v>2380.2800000000002</c:v>
                </c:pt>
                <c:pt idx="25">
                  <c:v>2606.66</c:v>
                </c:pt>
                <c:pt idx="26">
                  <c:v>2859.06</c:v>
                </c:pt>
                <c:pt idx="27">
                  <c:v>3142.13</c:v>
                </c:pt>
                <c:pt idx="28">
                  <c:v>3461.69</c:v>
                </c:pt>
                <c:pt idx="29">
                  <c:v>3825.01</c:v>
                </c:pt>
                <c:pt idx="30">
                  <c:v>4241.33</c:v>
                </c:pt>
                <c:pt idx="31">
                  <c:v>4722.49</c:v>
                </c:pt>
                <c:pt idx="32">
                  <c:v>5284.73</c:v>
                </c:pt>
                <c:pt idx="33">
                  <c:v>5954.21</c:v>
                </c:pt>
                <c:pt idx="34">
                  <c:v>6787.66</c:v>
                </c:pt>
                <c:pt idx="35">
                  <c:v>6884.77</c:v>
                </c:pt>
                <c:pt idx="36">
                  <c:v>6985.34</c:v>
                </c:pt>
                <c:pt idx="37">
                  <c:v>7089.77</c:v>
                </c:pt>
                <c:pt idx="38">
                  <c:v>7198.55</c:v>
                </c:pt>
                <c:pt idx="39">
                  <c:v>7312.26</c:v>
                </c:pt>
                <c:pt idx="40">
                  <c:v>7431.66</c:v>
                </c:pt>
                <c:pt idx="41">
                  <c:v>7557.7</c:v>
                </c:pt>
                <c:pt idx="42">
                  <c:v>7691.66</c:v>
                </c:pt>
                <c:pt idx="43">
                  <c:v>7835.29</c:v>
                </c:pt>
                <c:pt idx="44">
                  <c:v>7991.08</c:v>
                </c:pt>
                <c:pt idx="45">
                  <c:v>8162.84</c:v>
                </c:pt>
                <c:pt idx="46">
                  <c:v>8356.8799999999992</c:v>
                </c:pt>
                <c:pt idx="47">
                  <c:v>8585.23</c:v>
                </c:pt>
                <c:pt idx="48">
                  <c:v>8877.25</c:v>
                </c:pt>
                <c:pt idx="49">
                  <c:v>9389.41</c:v>
                </c:pt>
                <c:pt idx="50">
                  <c:v>9672.8529999999992</c:v>
                </c:pt>
              </c:numCache>
            </c:numRef>
          </c:xVal>
          <c:yVal>
            <c:numRef>
              <c:f>Metano!$E$3:$E$200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162</c:v>
                </c:pt>
                <c:pt idx="21">
                  <c:v>164</c:v>
                </c:pt>
                <c:pt idx="22">
                  <c:v>166</c:v>
                </c:pt>
                <c:pt idx="23">
                  <c:v>168</c:v>
                </c:pt>
                <c:pt idx="24">
                  <c:v>170</c:v>
                </c:pt>
                <c:pt idx="25">
                  <c:v>172</c:v>
                </c:pt>
                <c:pt idx="26">
                  <c:v>174</c:v>
                </c:pt>
                <c:pt idx="27">
                  <c:v>176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184</c:v>
                </c:pt>
                <c:pt idx="32">
                  <c:v>186</c:v>
                </c:pt>
                <c:pt idx="33">
                  <c:v>188</c:v>
                </c:pt>
                <c:pt idx="34">
                  <c:v>190</c:v>
                </c:pt>
                <c:pt idx="35">
                  <c:v>190.2</c:v>
                </c:pt>
                <c:pt idx="36">
                  <c:v>190.4</c:v>
                </c:pt>
                <c:pt idx="37">
                  <c:v>190.6</c:v>
                </c:pt>
                <c:pt idx="38">
                  <c:v>190.8</c:v>
                </c:pt>
                <c:pt idx="39">
                  <c:v>191</c:v>
                </c:pt>
                <c:pt idx="40">
                  <c:v>191.2</c:v>
                </c:pt>
                <c:pt idx="41">
                  <c:v>191.4</c:v>
                </c:pt>
                <c:pt idx="42">
                  <c:v>191.6</c:v>
                </c:pt>
                <c:pt idx="43">
                  <c:v>191.8</c:v>
                </c:pt>
                <c:pt idx="44">
                  <c:v>192</c:v>
                </c:pt>
                <c:pt idx="45">
                  <c:v>192.2</c:v>
                </c:pt>
                <c:pt idx="46">
                  <c:v>192.4</c:v>
                </c:pt>
                <c:pt idx="47">
                  <c:v>192.6</c:v>
                </c:pt>
                <c:pt idx="48">
                  <c:v>192.8</c:v>
                </c:pt>
                <c:pt idx="49">
                  <c:v>193</c:v>
                </c:pt>
                <c:pt idx="50">
                  <c:v>193.02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A-4C32-A910-DCABEC409C7E}"/>
            </c:ext>
          </c:extLst>
        </c:ser>
        <c:ser>
          <c:idx val="9"/>
          <c:order val="1"/>
          <c:tx>
            <c:strRef>
              <c:f>Metano!$E$1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Metano!$G$3:$G$200</c:f>
              <c:numCache>
                <c:formatCode>General</c:formatCode>
                <c:ptCount val="198"/>
                <c:pt idx="0">
                  <c:v>25828.1</c:v>
                </c:pt>
                <c:pt idx="1">
                  <c:v>25610.6</c:v>
                </c:pt>
                <c:pt idx="2">
                  <c:v>25388.9</c:v>
                </c:pt>
                <c:pt idx="3">
                  <c:v>25163.1</c:v>
                </c:pt>
                <c:pt idx="4">
                  <c:v>24932.799999999999</c:v>
                </c:pt>
                <c:pt idx="5">
                  <c:v>24697.9</c:v>
                </c:pt>
                <c:pt idx="6">
                  <c:v>24458.3</c:v>
                </c:pt>
                <c:pt idx="7">
                  <c:v>24213.599999999999</c:v>
                </c:pt>
                <c:pt idx="8">
                  <c:v>23963.8</c:v>
                </c:pt>
                <c:pt idx="9">
                  <c:v>23708.6</c:v>
                </c:pt>
                <c:pt idx="10">
                  <c:v>23447.7</c:v>
                </c:pt>
                <c:pt idx="11">
                  <c:v>23180.799999999999</c:v>
                </c:pt>
                <c:pt idx="12">
                  <c:v>22907.7</c:v>
                </c:pt>
                <c:pt idx="13">
                  <c:v>22628.1</c:v>
                </c:pt>
                <c:pt idx="14">
                  <c:v>22341.4</c:v>
                </c:pt>
                <c:pt idx="15">
                  <c:v>22047.4</c:v>
                </c:pt>
                <c:pt idx="16">
                  <c:v>21745.7</c:v>
                </c:pt>
                <c:pt idx="17">
                  <c:v>21435.599999999999</c:v>
                </c:pt>
                <c:pt idx="18">
                  <c:v>21116.7</c:v>
                </c:pt>
                <c:pt idx="19">
                  <c:v>20788.3</c:v>
                </c:pt>
                <c:pt idx="20">
                  <c:v>20100.099999999999</c:v>
                </c:pt>
                <c:pt idx="21">
                  <c:v>19738.5</c:v>
                </c:pt>
                <c:pt idx="22">
                  <c:v>19363.8</c:v>
                </c:pt>
                <c:pt idx="23">
                  <c:v>18974.8</c:v>
                </c:pt>
                <c:pt idx="24">
                  <c:v>18569.8</c:v>
                </c:pt>
                <c:pt idx="25">
                  <c:v>18147</c:v>
                </c:pt>
                <c:pt idx="26">
                  <c:v>17704.099999999999</c:v>
                </c:pt>
                <c:pt idx="27">
                  <c:v>17238.3</c:v>
                </c:pt>
                <c:pt idx="28">
                  <c:v>16745.8</c:v>
                </c:pt>
                <c:pt idx="29">
                  <c:v>16221.8</c:v>
                </c:pt>
                <c:pt idx="30">
                  <c:v>15659.5</c:v>
                </c:pt>
                <c:pt idx="31">
                  <c:v>15049.1</c:v>
                </c:pt>
                <c:pt idx="32">
                  <c:v>14374.7</c:v>
                </c:pt>
                <c:pt idx="33">
                  <c:v>13608.3</c:v>
                </c:pt>
                <c:pt idx="34">
                  <c:v>12687.8</c:v>
                </c:pt>
                <c:pt idx="35">
                  <c:v>12582.3</c:v>
                </c:pt>
                <c:pt idx="36">
                  <c:v>12473.3</c:v>
                </c:pt>
                <c:pt idx="37">
                  <c:v>12360.4</c:v>
                </c:pt>
                <c:pt idx="38">
                  <c:v>12243.2</c:v>
                </c:pt>
                <c:pt idx="39">
                  <c:v>12121.1</c:v>
                </c:pt>
                <c:pt idx="40">
                  <c:v>11993.3</c:v>
                </c:pt>
                <c:pt idx="41">
                  <c:v>11858.7</c:v>
                </c:pt>
                <c:pt idx="42">
                  <c:v>11716.2</c:v>
                </c:pt>
                <c:pt idx="43">
                  <c:v>11564.1</c:v>
                </c:pt>
                <c:pt idx="44">
                  <c:v>11399.6</c:v>
                </c:pt>
                <c:pt idx="45">
                  <c:v>11219.2</c:v>
                </c:pt>
                <c:pt idx="46">
                  <c:v>11016.4</c:v>
                </c:pt>
                <c:pt idx="47">
                  <c:v>10779.3</c:v>
                </c:pt>
                <c:pt idx="48">
                  <c:v>10478.299999999999</c:v>
                </c:pt>
                <c:pt idx="49">
                  <c:v>9957.19</c:v>
                </c:pt>
                <c:pt idx="50">
                  <c:v>9672.8529999999992</c:v>
                </c:pt>
              </c:numCache>
            </c:numRef>
          </c:xVal>
          <c:yVal>
            <c:numRef>
              <c:f>Metano!$E$3:$E$200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162</c:v>
                </c:pt>
                <c:pt idx="21">
                  <c:v>164</c:v>
                </c:pt>
                <c:pt idx="22">
                  <c:v>166</c:v>
                </c:pt>
                <c:pt idx="23">
                  <c:v>168</c:v>
                </c:pt>
                <c:pt idx="24">
                  <c:v>170</c:v>
                </c:pt>
                <c:pt idx="25">
                  <c:v>172</c:v>
                </c:pt>
                <c:pt idx="26">
                  <c:v>174</c:v>
                </c:pt>
                <c:pt idx="27">
                  <c:v>176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184</c:v>
                </c:pt>
                <c:pt idx="32">
                  <c:v>186</c:v>
                </c:pt>
                <c:pt idx="33">
                  <c:v>188</c:v>
                </c:pt>
                <c:pt idx="34">
                  <c:v>190</c:v>
                </c:pt>
                <c:pt idx="35">
                  <c:v>190.2</c:v>
                </c:pt>
                <c:pt idx="36">
                  <c:v>190.4</c:v>
                </c:pt>
                <c:pt idx="37">
                  <c:v>190.6</c:v>
                </c:pt>
                <c:pt idx="38">
                  <c:v>190.8</c:v>
                </c:pt>
                <c:pt idx="39">
                  <c:v>191</c:v>
                </c:pt>
                <c:pt idx="40">
                  <c:v>191.2</c:v>
                </c:pt>
                <c:pt idx="41">
                  <c:v>191.4</c:v>
                </c:pt>
                <c:pt idx="42">
                  <c:v>191.6</c:v>
                </c:pt>
                <c:pt idx="43">
                  <c:v>191.8</c:v>
                </c:pt>
                <c:pt idx="44">
                  <c:v>192</c:v>
                </c:pt>
                <c:pt idx="45">
                  <c:v>192.2</c:v>
                </c:pt>
                <c:pt idx="46">
                  <c:v>192.4</c:v>
                </c:pt>
                <c:pt idx="47">
                  <c:v>192.6</c:v>
                </c:pt>
                <c:pt idx="48">
                  <c:v>192.8</c:v>
                </c:pt>
                <c:pt idx="49">
                  <c:v>193</c:v>
                </c:pt>
                <c:pt idx="50">
                  <c:v>193.02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A-4C32-A910-DCABEC409C7E}"/>
            </c:ext>
          </c:extLst>
        </c:ser>
        <c:ser>
          <c:idx val="10"/>
          <c:order val="2"/>
          <c:tx>
            <c:strRef>
              <c:f>Metano!$A$1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Metano!$B$3:$B$200</c:f>
              <c:numCache>
                <c:formatCode>General</c:formatCode>
                <c:ptCount val="198"/>
                <c:pt idx="0">
                  <c:v>10139</c:v>
                </c:pt>
                <c:pt idx="1">
                  <c:v>27296.36188</c:v>
                </c:pt>
                <c:pt idx="2">
                  <c:v>26912.293809999999</c:v>
                </c:pt>
                <c:pt idx="3">
                  <c:v>26466.215909999999</c:v>
                </c:pt>
                <c:pt idx="4">
                  <c:v>26013.874299999999</c:v>
                </c:pt>
                <c:pt idx="5">
                  <c:v>25528.80932</c:v>
                </c:pt>
                <c:pt idx="6">
                  <c:v>25035.514279999999</c:v>
                </c:pt>
                <c:pt idx="7">
                  <c:v>24549.982390000001</c:v>
                </c:pt>
                <c:pt idx="8">
                  <c:v>24010.681479999999</c:v>
                </c:pt>
                <c:pt idx="9">
                  <c:v>23474.677810000001</c:v>
                </c:pt>
                <c:pt idx="10">
                  <c:v>22906.239580000001</c:v>
                </c:pt>
                <c:pt idx="11">
                  <c:v>22312.923330000001</c:v>
                </c:pt>
                <c:pt idx="12">
                  <c:v>21668.913990000001</c:v>
                </c:pt>
                <c:pt idx="13">
                  <c:v>20948.166440000001</c:v>
                </c:pt>
                <c:pt idx="14">
                  <c:v>20207.45837</c:v>
                </c:pt>
                <c:pt idx="15">
                  <c:v>19389.452710000001</c:v>
                </c:pt>
                <c:pt idx="16">
                  <c:v>18401.702679999999</c:v>
                </c:pt>
                <c:pt idx="17">
                  <c:v>17241.46009</c:v>
                </c:pt>
                <c:pt idx="18">
                  <c:v>15693.81503</c:v>
                </c:pt>
                <c:pt idx="19">
                  <c:v>12600.35887</c:v>
                </c:pt>
              </c:numCache>
            </c:numRef>
          </c:xVal>
          <c:yVal>
            <c:numRef>
              <c:f>Metano!$A$3:$A$200</c:f>
              <c:numCache>
                <c:formatCode>General</c:formatCode>
                <c:ptCount val="198"/>
                <c:pt idx="0">
                  <c:v>190.56399999999999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DA-4C32-A910-DCABEC409C7E}"/>
            </c:ext>
          </c:extLst>
        </c:ser>
        <c:ser>
          <c:idx val="11"/>
          <c:order val="3"/>
          <c:tx>
            <c:strRef>
              <c:f>Metano!$A$1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Metano!$C$3:$C$200</c:f>
              <c:numCache>
                <c:formatCode>General</c:formatCode>
                <c:ptCount val="198"/>
                <c:pt idx="0">
                  <c:v>10139</c:v>
                </c:pt>
                <c:pt idx="1">
                  <c:v>218.06677999999999</c:v>
                </c:pt>
                <c:pt idx="2">
                  <c:v>211.23365999999999</c:v>
                </c:pt>
                <c:pt idx="3">
                  <c:v>261.73540000000003</c:v>
                </c:pt>
                <c:pt idx="4">
                  <c:v>256.99554999999998</c:v>
                </c:pt>
                <c:pt idx="5">
                  <c:v>315.79426000000001</c:v>
                </c:pt>
                <c:pt idx="6">
                  <c:v>426.94891000000001</c:v>
                </c:pt>
                <c:pt idx="7">
                  <c:v>474.75148999999999</c:v>
                </c:pt>
                <c:pt idx="8">
                  <c:v>602.57506000000001</c:v>
                </c:pt>
                <c:pt idx="9">
                  <c:v>731.36023999999998</c:v>
                </c:pt>
                <c:pt idx="10">
                  <c:v>894.49573999999996</c:v>
                </c:pt>
                <c:pt idx="11">
                  <c:v>1147.67444</c:v>
                </c:pt>
                <c:pt idx="12">
                  <c:v>1374.81485</c:v>
                </c:pt>
                <c:pt idx="13">
                  <c:v>1709.4459300000001</c:v>
                </c:pt>
                <c:pt idx="14">
                  <c:v>2062.6703400000001</c:v>
                </c:pt>
                <c:pt idx="15">
                  <c:v>2535.6397499999998</c:v>
                </c:pt>
                <c:pt idx="16">
                  <c:v>3138.58754</c:v>
                </c:pt>
                <c:pt idx="17">
                  <c:v>3953.8359700000001</c:v>
                </c:pt>
                <c:pt idx="18">
                  <c:v>5119.8957</c:v>
                </c:pt>
                <c:pt idx="19">
                  <c:v>7898.8218999999999</c:v>
                </c:pt>
              </c:numCache>
            </c:numRef>
          </c:xVal>
          <c:yVal>
            <c:numRef>
              <c:f>Metano!$A$3:$A$200</c:f>
              <c:numCache>
                <c:formatCode>General</c:formatCode>
                <c:ptCount val="198"/>
                <c:pt idx="0">
                  <c:v>190.56399999999999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DA-4C32-A910-DCABEC409C7E}"/>
            </c:ext>
          </c:extLst>
        </c:ser>
        <c:ser>
          <c:idx val="12"/>
          <c:order val="4"/>
          <c:tx>
            <c:strRef>
              <c:f>Propano!$E$1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Propano!$F$3:$F$100</c:f>
              <c:numCache>
                <c:formatCode>General</c:formatCode>
                <c:ptCount val="98"/>
                <c:pt idx="0">
                  <c:v>5000</c:v>
                </c:pt>
                <c:pt idx="1">
                  <c:v>13930.979170000001</c:v>
                </c:pt>
                <c:pt idx="2">
                  <c:v>13822.671410000001</c:v>
                </c:pt>
                <c:pt idx="3">
                  <c:v>13692.807940000001</c:v>
                </c:pt>
                <c:pt idx="4">
                  <c:v>13584.478090000001</c:v>
                </c:pt>
                <c:pt idx="5">
                  <c:v>13454.354310000001</c:v>
                </c:pt>
                <c:pt idx="6">
                  <c:v>13323.62328</c:v>
                </c:pt>
                <c:pt idx="7">
                  <c:v>13193.56221</c:v>
                </c:pt>
                <c:pt idx="8">
                  <c:v>13064.78873</c:v>
                </c:pt>
                <c:pt idx="9">
                  <c:v>12934.85806</c:v>
                </c:pt>
                <c:pt idx="10">
                  <c:v>12848.7178</c:v>
                </c:pt>
                <c:pt idx="11">
                  <c:v>12676.063039999999</c:v>
                </c:pt>
                <c:pt idx="12">
                  <c:v>12545.75476</c:v>
                </c:pt>
                <c:pt idx="13">
                  <c:v>12416.021070000001</c:v>
                </c:pt>
                <c:pt idx="14">
                  <c:v>12240.581270000001</c:v>
                </c:pt>
                <c:pt idx="15">
                  <c:v>12112.41627</c:v>
                </c:pt>
                <c:pt idx="16">
                  <c:v>11961.48164</c:v>
                </c:pt>
                <c:pt idx="17">
                  <c:v>11811.06236</c:v>
                </c:pt>
                <c:pt idx="18">
                  <c:v>11636.145780000001</c:v>
                </c:pt>
                <c:pt idx="19">
                  <c:v>11461.09093</c:v>
                </c:pt>
                <c:pt idx="20">
                  <c:v>11288.35615</c:v>
                </c:pt>
                <c:pt idx="21">
                  <c:v>11114.58302</c:v>
                </c:pt>
                <c:pt idx="22">
                  <c:v>10943.39378</c:v>
                </c:pt>
                <c:pt idx="23">
                  <c:v>10748.86227</c:v>
                </c:pt>
                <c:pt idx="24">
                  <c:v>10553.703100000001</c:v>
                </c:pt>
                <c:pt idx="25">
                  <c:v>10335.007670000001</c:v>
                </c:pt>
                <c:pt idx="26">
                  <c:v>10120.73054</c:v>
                </c:pt>
                <c:pt idx="27">
                  <c:v>9882.2204299999994</c:v>
                </c:pt>
                <c:pt idx="28">
                  <c:v>9642.6799699999992</c:v>
                </c:pt>
                <c:pt idx="29">
                  <c:v>9362.8159099999993</c:v>
                </c:pt>
                <c:pt idx="30">
                  <c:v>9059.5627000000004</c:v>
                </c:pt>
                <c:pt idx="31">
                  <c:v>8732.7759399999995</c:v>
                </c:pt>
                <c:pt idx="32">
                  <c:v>8343.0310000000009</c:v>
                </c:pt>
                <c:pt idx="33">
                  <c:v>7865.9471299999996</c:v>
                </c:pt>
                <c:pt idx="34">
                  <c:v>7198.5832600000003</c:v>
                </c:pt>
              </c:numCache>
            </c:numRef>
          </c:xVal>
          <c:yVal>
            <c:numRef>
              <c:f>Propano!$E$3:$E$100</c:f>
              <c:numCache>
                <c:formatCode>General</c:formatCode>
                <c:ptCount val="98"/>
                <c:pt idx="0">
                  <c:v>369.82499999999999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  <c:pt idx="16">
                  <c:v>275</c:v>
                </c:pt>
                <c:pt idx="17">
                  <c:v>280</c:v>
                </c:pt>
                <c:pt idx="18">
                  <c:v>285</c:v>
                </c:pt>
                <c:pt idx="19">
                  <c:v>290</c:v>
                </c:pt>
                <c:pt idx="20">
                  <c:v>295</c:v>
                </c:pt>
                <c:pt idx="21">
                  <c:v>300</c:v>
                </c:pt>
                <c:pt idx="22">
                  <c:v>305</c:v>
                </c:pt>
                <c:pt idx="23">
                  <c:v>310</c:v>
                </c:pt>
                <c:pt idx="24">
                  <c:v>315</c:v>
                </c:pt>
                <c:pt idx="25">
                  <c:v>320</c:v>
                </c:pt>
                <c:pt idx="26">
                  <c:v>325</c:v>
                </c:pt>
                <c:pt idx="27">
                  <c:v>330</c:v>
                </c:pt>
                <c:pt idx="28">
                  <c:v>335</c:v>
                </c:pt>
                <c:pt idx="29">
                  <c:v>340</c:v>
                </c:pt>
                <c:pt idx="30">
                  <c:v>345</c:v>
                </c:pt>
                <c:pt idx="31">
                  <c:v>350</c:v>
                </c:pt>
                <c:pt idx="32">
                  <c:v>355</c:v>
                </c:pt>
                <c:pt idx="33">
                  <c:v>360</c:v>
                </c:pt>
                <c:pt idx="34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DA-4C32-A910-DCABEC409C7E}"/>
            </c:ext>
          </c:extLst>
        </c:ser>
        <c:ser>
          <c:idx val="13"/>
          <c:order val="5"/>
          <c:tx>
            <c:strRef>
              <c:f>Propano!$E$1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Propano!$G$3:$G$100</c:f>
              <c:numCache>
                <c:formatCode>General</c:formatCode>
                <c:ptCount val="98"/>
                <c:pt idx="0">
                  <c:v>5000</c:v>
                </c:pt>
                <c:pt idx="1">
                  <c:v>54.994579999999999</c:v>
                </c:pt>
                <c:pt idx="2">
                  <c:v>55.021639999999998</c:v>
                </c:pt>
                <c:pt idx="3">
                  <c:v>55.048749999999998</c:v>
                </c:pt>
                <c:pt idx="4">
                  <c:v>55.02581</c:v>
                </c:pt>
                <c:pt idx="5">
                  <c:v>75.729820000000004</c:v>
                </c:pt>
                <c:pt idx="6">
                  <c:v>75.802689999999998</c:v>
                </c:pt>
                <c:pt idx="7">
                  <c:v>76.807490000000001</c:v>
                </c:pt>
                <c:pt idx="8">
                  <c:v>76.748220000000003</c:v>
                </c:pt>
                <c:pt idx="9">
                  <c:v>75.337569999999999</c:v>
                </c:pt>
                <c:pt idx="10">
                  <c:v>120.26253</c:v>
                </c:pt>
                <c:pt idx="11">
                  <c:v>119.85977</c:v>
                </c:pt>
                <c:pt idx="12">
                  <c:v>139.74011999999999</c:v>
                </c:pt>
                <c:pt idx="13">
                  <c:v>164.56529</c:v>
                </c:pt>
                <c:pt idx="14">
                  <c:v>186.93020999999999</c:v>
                </c:pt>
                <c:pt idx="15">
                  <c:v>226.42695000000001</c:v>
                </c:pt>
                <c:pt idx="16">
                  <c:v>248.24639999999999</c:v>
                </c:pt>
                <c:pt idx="17">
                  <c:v>293.02323000000001</c:v>
                </c:pt>
                <c:pt idx="18">
                  <c:v>336.50963000000002</c:v>
                </c:pt>
                <c:pt idx="19">
                  <c:v>377.94979000000001</c:v>
                </c:pt>
                <c:pt idx="20">
                  <c:v>445.50675000000001</c:v>
                </c:pt>
                <c:pt idx="21">
                  <c:v>510.79189000000002</c:v>
                </c:pt>
                <c:pt idx="22">
                  <c:v>575.49460999999997</c:v>
                </c:pt>
                <c:pt idx="23">
                  <c:v>639.61847999999998</c:v>
                </c:pt>
                <c:pt idx="24">
                  <c:v>726.21727999999996</c:v>
                </c:pt>
                <c:pt idx="25">
                  <c:v>810.58594000000005</c:v>
                </c:pt>
                <c:pt idx="26">
                  <c:v>920.84028999999998</c:v>
                </c:pt>
                <c:pt idx="27">
                  <c:v>1050.83546</c:v>
                </c:pt>
                <c:pt idx="28">
                  <c:v>1180.9382800000001</c:v>
                </c:pt>
                <c:pt idx="29">
                  <c:v>1334.0904599999999</c:v>
                </c:pt>
                <c:pt idx="30">
                  <c:v>1527.3263999999999</c:v>
                </c:pt>
                <c:pt idx="31">
                  <c:v>1763.3342</c:v>
                </c:pt>
                <c:pt idx="32">
                  <c:v>2027.79988</c:v>
                </c:pt>
                <c:pt idx="33">
                  <c:v>2411.8483700000002</c:v>
                </c:pt>
                <c:pt idx="34">
                  <c:v>2936.6914200000001</c:v>
                </c:pt>
              </c:numCache>
            </c:numRef>
          </c:xVal>
          <c:yVal>
            <c:numRef>
              <c:f>Propano!$E$3:$E$100</c:f>
              <c:numCache>
                <c:formatCode>General</c:formatCode>
                <c:ptCount val="98"/>
                <c:pt idx="0">
                  <c:v>369.82499999999999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  <c:pt idx="16">
                  <c:v>275</c:v>
                </c:pt>
                <c:pt idx="17">
                  <c:v>280</c:v>
                </c:pt>
                <c:pt idx="18">
                  <c:v>285</c:v>
                </c:pt>
                <c:pt idx="19">
                  <c:v>290</c:v>
                </c:pt>
                <c:pt idx="20">
                  <c:v>295</c:v>
                </c:pt>
                <c:pt idx="21">
                  <c:v>300</c:v>
                </c:pt>
                <c:pt idx="22">
                  <c:v>305</c:v>
                </c:pt>
                <c:pt idx="23">
                  <c:v>310</c:v>
                </c:pt>
                <c:pt idx="24">
                  <c:v>315</c:v>
                </c:pt>
                <c:pt idx="25">
                  <c:v>320</c:v>
                </c:pt>
                <c:pt idx="26">
                  <c:v>325</c:v>
                </c:pt>
                <c:pt idx="27">
                  <c:v>330</c:v>
                </c:pt>
                <c:pt idx="28">
                  <c:v>335</c:v>
                </c:pt>
                <c:pt idx="29">
                  <c:v>340</c:v>
                </c:pt>
                <c:pt idx="30">
                  <c:v>345</c:v>
                </c:pt>
                <c:pt idx="31">
                  <c:v>350</c:v>
                </c:pt>
                <c:pt idx="32">
                  <c:v>355</c:v>
                </c:pt>
                <c:pt idx="33">
                  <c:v>360</c:v>
                </c:pt>
                <c:pt idx="34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DA-4C32-A910-DCABEC409C7E}"/>
            </c:ext>
          </c:extLst>
        </c:ser>
        <c:ser>
          <c:idx val="14"/>
          <c:order val="6"/>
          <c:tx>
            <c:strRef>
              <c:f>Propano!$I$1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Propano!$J$3:$J$200</c:f>
              <c:numCache>
                <c:formatCode>General</c:formatCode>
                <c:ptCount val="198"/>
                <c:pt idx="0">
                  <c:v>104.28400000000001</c:v>
                </c:pt>
                <c:pt idx="1">
                  <c:v>111.64</c:v>
                </c:pt>
                <c:pt idx="2">
                  <c:v>119.346</c:v>
                </c:pt>
                <c:pt idx="3">
                  <c:v>127.44499999999999</c:v>
                </c:pt>
                <c:pt idx="4">
                  <c:v>135.976</c:v>
                </c:pt>
                <c:pt idx="5">
                  <c:v>144.97399999999999</c:v>
                </c:pt>
                <c:pt idx="6">
                  <c:v>154.42099999999999</c:v>
                </c:pt>
                <c:pt idx="7">
                  <c:v>164.346</c:v>
                </c:pt>
                <c:pt idx="8">
                  <c:v>174.779</c:v>
                </c:pt>
                <c:pt idx="9">
                  <c:v>185.72</c:v>
                </c:pt>
                <c:pt idx="10">
                  <c:v>197.209</c:v>
                </c:pt>
                <c:pt idx="11">
                  <c:v>209.25899999999999</c:v>
                </c:pt>
                <c:pt idx="12">
                  <c:v>221.887</c:v>
                </c:pt>
                <c:pt idx="13">
                  <c:v>235.12299999999999</c:v>
                </c:pt>
                <c:pt idx="14">
                  <c:v>248.994</c:v>
                </c:pt>
                <c:pt idx="15">
                  <c:v>263.52</c:v>
                </c:pt>
                <c:pt idx="16">
                  <c:v>278.73099999999999</c:v>
                </c:pt>
                <c:pt idx="17">
                  <c:v>294.65300000000002</c:v>
                </c:pt>
                <c:pt idx="18">
                  <c:v>311.31900000000002</c:v>
                </c:pt>
                <c:pt idx="19">
                  <c:v>328.75900000000001</c:v>
                </c:pt>
                <c:pt idx="20">
                  <c:v>347.00700000000001</c:v>
                </c:pt>
                <c:pt idx="21">
                  <c:v>366.101</c:v>
                </c:pt>
                <c:pt idx="22">
                  <c:v>386.077</c:v>
                </c:pt>
                <c:pt idx="23">
                  <c:v>406.97699999999998</c:v>
                </c:pt>
                <c:pt idx="24">
                  <c:v>428.84699999999998</c:v>
                </c:pt>
                <c:pt idx="25">
                  <c:v>451.73200000000003</c:v>
                </c:pt>
                <c:pt idx="26">
                  <c:v>475.68200000000002</c:v>
                </c:pt>
                <c:pt idx="27">
                  <c:v>500.755</c:v>
                </c:pt>
                <c:pt idx="28">
                  <c:v>527.00599999999997</c:v>
                </c:pt>
                <c:pt idx="29">
                  <c:v>554.505</c:v>
                </c:pt>
                <c:pt idx="30">
                  <c:v>583.31799999999998</c:v>
                </c:pt>
                <c:pt idx="31">
                  <c:v>613.524</c:v>
                </c:pt>
                <c:pt idx="32">
                  <c:v>645.20699999999999</c:v>
                </c:pt>
                <c:pt idx="33">
                  <c:v>678.45899999999995</c:v>
                </c:pt>
                <c:pt idx="34">
                  <c:v>713.38199999999995</c:v>
                </c:pt>
                <c:pt idx="35">
                  <c:v>750.08699999999999</c:v>
                </c:pt>
                <c:pt idx="36">
                  <c:v>788.702</c:v>
                </c:pt>
                <c:pt idx="37">
                  <c:v>829.36099999999999</c:v>
                </c:pt>
                <c:pt idx="38">
                  <c:v>872.221</c:v>
                </c:pt>
                <c:pt idx="39">
                  <c:v>917.45399999999995</c:v>
                </c:pt>
                <c:pt idx="40">
                  <c:v>965.255</c:v>
                </c:pt>
                <c:pt idx="41">
                  <c:v>1015.84</c:v>
                </c:pt>
                <c:pt idx="42">
                  <c:v>1069.46</c:v>
                </c:pt>
                <c:pt idx="43">
                  <c:v>1126.3900000000001</c:v>
                </c:pt>
                <c:pt idx="44">
                  <c:v>1186.97</c:v>
                </c:pt>
                <c:pt idx="45">
                  <c:v>1251.55</c:v>
                </c:pt>
                <c:pt idx="46">
                  <c:v>1320.56</c:v>
                </c:pt>
                <c:pt idx="47">
                  <c:v>1394.51</c:v>
                </c:pt>
                <c:pt idx="48">
                  <c:v>1473.97</c:v>
                </c:pt>
                <c:pt idx="49">
                  <c:v>1559.62</c:v>
                </c:pt>
                <c:pt idx="50">
                  <c:v>1652.27</c:v>
                </c:pt>
                <c:pt idx="51">
                  <c:v>1752.87</c:v>
                </c:pt>
                <c:pt idx="52">
                  <c:v>1862.56</c:v>
                </c:pt>
                <c:pt idx="53">
                  <c:v>1982.7</c:v>
                </c:pt>
                <c:pt idx="54">
                  <c:v>2114.91</c:v>
                </c:pt>
                <c:pt idx="55">
                  <c:v>2261.13</c:v>
                </c:pt>
                <c:pt idx="56">
                  <c:v>2423.66</c:v>
                </c:pt>
                <c:pt idx="57">
                  <c:v>2605.2800000000002</c:v>
                </c:pt>
                <c:pt idx="58">
                  <c:v>2809.46</c:v>
                </c:pt>
                <c:pt idx="59">
                  <c:v>3040.94</c:v>
                </c:pt>
                <c:pt idx="60">
                  <c:v>3307.42</c:v>
                </c:pt>
                <c:pt idx="61">
                  <c:v>3624.63</c:v>
                </c:pt>
                <c:pt idx="62">
                  <c:v>4037.7</c:v>
                </c:pt>
                <c:pt idx="63">
                  <c:v>4063.05</c:v>
                </c:pt>
                <c:pt idx="64">
                  <c:v>4089.13</c:v>
                </c:pt>
                <c:pt idx="65">
                  <c:v>4115.9799999999996</c:v>
                </c:pt>
                <c:pt idx="66">
                  <c:v>4143.7</c:v>
                </c:pt>
                <c:pt idx="67">
                  <c:v>4172.37</c:v>
                </c:pt>
                <c:pt idx="68">
                  <c:v>4202.1000000000004</c:v>
                </c:pt>
                <c:pt idx="69">
                  <c:v>4233.04</c:v>
                </c:pt>
                <c:pt idx="70">
                  <c:v>4265.34</c:v>
                </c:pt>
                <c:pt idx="71">
                  <c:v>4271.9799999999996</c:v>
                </c:pt>
                <c:pt idx="72">
                  <c:v>4306.2</c:v>
                </c:pt>
                <c:pt idx="73">
                  <c:v>4342.32</c:v>
                </c:pt>
                <c:pt idx="74">
                  <c:v>4380.71</c:v>
                </c:pt>
                <c:pt idx="75">
                  <c:v>4421.8900000000003</c:v>
                </c:pt>
                <c:pt idx="76">
                  <c:v>4466.57</c:v>
                </c:pt>
                <c:pt idx="77">
                  <c:v>4515.8999999999996</c:v>
                </c:pt>
                <c:pt idx="78">
                  <c:v>4571.74</c:v>
                </c:pt>
                <c:pt idx="79">
                  <c:v>4637.75</c:v>
                </c:pt>
                <c:pt idx="80">
                  <c:v>4723.25</c:v>
                </c:pt>
                <c:pt idx="81">
                  <c:v>4937.96</c:v>
                </c:pt>
              </c:numCache>
            </c:numRef>
          </c:xVal>
          <c:yVal>
            <c:numRef>
              <c:f>Propano!$I$3:$I$200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374.1</c:v>
                </c:pt>
                <c:pt idx="64">
                  <c:v>374.2</c:v>
                </c:pt>
                <c:pt idx="65">
                  <c:v>374.3</c:v>
                </c:pt>
                <c:pt idx="66">
                  <c:v>374.4</c:v>
                </c:pt>
                <c:pt idx="67">
                  <c:v>374.5</c:v>
                </c:pt>
                <c:pt idx="68">
                  <c:v>374.6</c:v>
                </c:pt>
                <c:pt idx="69">
                  <c:v>374.7</c:v>
                </c:pt>
                <c:pt idx="70">
                  <c:v>374.8</c:v>
                </c:pt>
                <c:pt idx="71">
                  <c:v>374.82</c:v>
                </c:pt>
                <c:pt idx="72">
                  <c:v>374.92</c:v>
                </c:pt>
                <c:pt idx="73">
                  <c:v>375.02</c:v>
                </c:pt>
                <c:pt idx="74">
                  <c:v>375.12</c:v>
                </c:pt>
                <c:pt idx="75">
                  <c:v>375.22</c:v>
                </c:pt>
                <c:pt idx="76">
                  <c:v>375.32</c:v>
                </c:pt>
                <c:pt idx="77">
                  <c:v>375.42</c:v>
                </c:pt>
                <c:pt idx="78">
                  <c:v>375.52</c:v>
                </c:pt>
                <c:pt idx="79">
                  <c:v>375.62</c:v>
                </c:pt>
                <c:pt idx="80">
                  <c:v>375.72</c:v>
                </c:pt>
                <c:pt idx="81">
                  <c:v>375.82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DA-4C32-A910-DCABEC409C7E}"/>
            </c:ext>
          </c:extLst>
        </c:ser>
        <c:ser>
          <c:idx val="15"/>
          <c:order val="7"/>
          <c:tx>
            <c:strRef>
              <c:f>Propano!$I$1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Propano!$K$3:$K$200</c:f>
              <c:numCache>
                <c:formatCode>General</c:formatCode>
                <c:ptCount val="198"/>
                <c:pt idx="0">
                  <c:v>12888.1</c:v>
                </c:pt>
                <c:pt idx="1">
                  <c:v>12828.8</c:v>
                </c:pt>
                <c:pt idx="2">
                  <c:v>12768.9</c:v>
                </c:pt>
                <c:pt idx="3">
                  <c:v>12708.2</c:v>
                </c:pt>
                <c:pt idx="4">
                  <c:v>12646.9</c:v>
                </c:pt>
                <c:pt idx="5">
                  <c:v>12584.8</c:v>
                </c:pt>
                <c:pt idx="6">
                  <c:v>12521.9</c:v>
                </c:pt>
                <c:pt idx="7">
                  <c:v>12458.3</c:v>
                </c:pt>
                <c:pt idx="8">
                  <c:v>12393.8</c:v>
                </c:pt>
                <c:pt idx="9">
                  <c:v>12328.6</c:v>
                </c:pt>
                <c:pt idx="10">
                  <c:v>12262.5</c:v>
                </c:pt>
                <c:pt idx="11">
                  <c:v>12195.6</c:v>
                </c:pt>
                <c:pt idx="12">
                  <c:v>12127.9</c:v>
                </c:pt>
                <c:pt idx="13">
                  <c:v>12059.2</c:v>
                </c:pt>
                <c:pt idx="14">
                  <c:v>11989.6</c:v>
                </c:pt>
                <c:pt idx="15">
                  <c:v>11919.1</c:v>
                </c:pt>
                <c:pt idx="16">
                  <c:v>11847.6</c:v>
                </c:pt>
                <c:pt idx="17">
                  <c:v>11775.2</c:v>
                </c:pt>
                <c:pt idx="18">
                  <c:v>11701.7</c:v>
                </c:pt>
                <c:pt idx="19">
                  <c:v>11627.2</c:v>
                </c:pt>
                <c:pt idx="20">
                  <c:v>11551.6</c:v>
                </c:pt>
                <c:pt idx="21">
                  <c:v>11474.9</c:v>
                </c:pt>
                <c:pt idx="22">
                  <c:v>11397</c:v>
                </c:pt>
                <c:pt idx="23">
                  <c:v>11318</c:v>
                </c:pt>
                <c:pt idx="24">
                  <c:v>11237.7</c:v>
                </c:pt>
                <c:pt idx="25">
                  <c:v>11156.2</c:v>
                </c:pt>
                <c:pt idx="26">
                  <c:v>11073.4</c:v>
                </c:pt>
                <c:pt idx="27">
                  <c:v>10989.3</c:v>
                </c:pt>
                <c:pt idx="28">
                  <c:v>10903.7</c:v>
                </c:pt>
                <c:pt idx="29">
                  <c:v>10816.7</c:v>
                </c:pt>
                <c:pt idx="30">
                  <c:v>10728.2</c:v>
                </c:pt>
                <c:pt idx="31">
                  <c:v>10638.2</c:v>
                </c:pt>
                <c:pt idx="32">
                  <c:v>10546.5</c:v>
                </c:pt>
                <c:pt idx="33">
                  <c:v>10453.1</c:v>
                </c:pt>
                <c:pt idx="34">
                  <c:v>10357.9</c:v>
                </c:pt>
                <c:pt idx="35">
                  <c:v>10260.9</c:v>
                </c:pt>
                <c:pt idx="36">
                  <c:v>10161.9</c:v>
                </c:pt>
                <c:pt idx="37">
                  <c:v>10060.799999999999</c:v>
                </c:pt>
                <c:pt idx="38">
                  <c:v>9957.65</c:v>
                </c:pt>
                <c:pt idx="39">
                  <c:v>9852.19</c:v>
                </c:pt>
                <c:pt idx="40">
                  <c:v>9744.34</c:v>
                </c:pt>
                <c:pt idx="41">
                  <c:v>9633.9599999999991</c:v>
                </c:pt>
                <c:pt idx="42">
                  <c:v>9520.8799999999992</c:v>
                </c:pt>
                <c:pt idx="43">
                  <c:v>9404.93</c:v>
                </c:pt>
                <c:pt idx="44">
                  <c:v>9285.91</c:v>
                </c:pt>
                <c:pt idx="45">
                  <c:v>9163.61</c:v>
                </c:pt>
                <c:pt idx="46">
                  <c:v>9037.77</c:v>
                </c:pt>
                <c:pt idx="47">
                  <c:v>8908.11</c:v>
                </c:pt>
                <c:pt idx="48">
                  <c:v>8774.2900000000009</c:v>
                </c:pt>
                <c:pt idx="49">
                  <c:v>8635.94</c:v>
                </c:pt>
                <c:pt idx="50">
                  <c:v>8492.61</c:v>
                </c:pt>
                <c:pt idx="51">
                  <c:v>8343.77</c:v>
                </c:pt>
                <c:pt idx="52">
                  <c:v>8188.78</c:v>
                </c:pt>
                <c:pt idx="53">
                  <c:v>8026.86</c:v>
                </c:pt>
                <c:pt idx="54">
                  <c:v>7857.06</c:v>
                </c:pt>
                <c:pt idx="55">
                  <c:v>7678.12</c:v>
                </c:pt>
                <c:pt idx="56">
                  <c:v>7488.44</c:v>
                </c:pt>
                <c:pt idx="57">
                  <c:v>7285.79</c:v>
                </c:pt>
                <c:pt idx="58">
                  <c:v>7066.96</c:v>
                </c:pt>
                <c:pt idx="59">
                  <c:v>6826.97</c:v>
                </c:pt>
                <c:pt idx="60">
                  <c:v>6557.23</c:v>
                </c:pt>
                <c:pt idx="61">
                  <c:v>6240.5</c:v>
                </c:pt>
                <c:pt idx="62">
                  <c:v>5829.76</c:v>
                </c:pt>
                <c:pt idx="63">
                  <c:v>5804.53</c:v>
                </c:pt>
                <c:pt idx="64">
                  <c:v>5778.59</c:v>
                </c:pt>
                <c:pt idx="65">
                  <c:v>5751.86</c:v>
                </c:pt>
                <c:pt idx="66">
                  <c:v>5724.27</c:v>
                </c:pt>
                <c:pt idx="67">
                  <c:v>5695.72</c:v>
                </c:pt>
                <c:pt idx="68">
                  <c:v>5666.11</c:v>
                </c:pt>
                <c:pt idx="69">
                  <c:v>5635.3</c:v>
                </c:pt>
                <c:pt idx="70">
                  <c:v>5603.12</c:v>
                </c:pt>
                <c:pt idx="71">
                  <c:v>5596.5</c:v>
                </c:pt>
                <c:pt idx="72">
                  <c:v>5562.4</c:v>
                </c:pt>
                <c:pt idx="73">
                  <c:v>5526.39</c:v>
                </c:pt>
                <c:pt idx="74">
                  <c:v>5488.12</c:v>
                </c:pt>
                <c:pt idx="75">
                  <c:v>5447.05</c:v>
                </c:pt>
                <c:pt idx="76">
                  <c:v>5402.47</c:v>
                </c:pt>
                <c:pt idx="77">
                  <c:v>5353.25</c:v>
                </c:pt>
                <c:pt idx="78">
                  <c:v>5297.51</c:v>
                </c:pt>
                <c:pt idx="79">
                  <c:v>5231.59</c:v>
                </c:pt>
                <c:pt idx="80">
                  <c:v>5146.18</c:v>
                </c:pt>
                <c:pt idx="81">
                  <c:v>4937.97</c:v>
                </c:pt>
              </c:numCache>
            </c:numRef>
          </c:xVal>
          <c:yVal>
            <c:numRef>
              <c:f>Propano!$I$3:$I$200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374.1</c:v>
                </c:pt>
                <c:pt idx="64">
                  <c:v>374.2</c:v>
                </c:pt>
                <c:pt idx="65">
                  <c:v>374.3</c:v>
                </c:pt>
                <c:pt idx="66">
                  <c:v>374.4</c:v>
                </c:pt>
                <c:pt idx="67">
                  <c:v>374.5</c:v>
                </c:pt>
                <c:pt idx="68">
                  <c:v>374.6</c:v>
                </c:pt>
                <c:pt idx="69">
                  <c:v>374.7</c:v>
                </c:pt>
                <c:pt idx="70">
                  <c:v>374.8</c:v>
                </c:pt>
                <c:pt idx="71">
                  <c:v>374.82</c:v>
                </c:pt>
                <c:pt idx="72">
                  <c:v>374.92</c:v>
                </c:pt>
                <c:pt idx="73">
                  <c:v>375.02</c:v>
                </c:pt>
                <c:pt idx="74">
                  <c:v>375.12</c:v>
                </c:pt>
                <c:pt idx="75">
                  <c:v>375.22</c:v>
                </c:pt>
                <c:pt idx="76">
                  <c:v>375.32</c:v>
                </c:pt>
                <c:pt idx="77">
                  <c:v>375.42</c:v>
                </c:pt>
                <c:pt idx="78">
                  <c:v>375.52</c:v>
                </c:pt>
                <c:pt idx="79">
                  <c:v>375.62</c:v>
                </c:pt>
                <c:pt idx="80">
                  <c:v>375.72</c:v>
                </c:pt>
                <c:pt idx="81">
                  <c:v>375.82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DA-4C32-A910-DCABEC409C7E}"/>
            </c:ext>
          </c:extLst>
        </c:ser>
        <c:ser>
          <c:idx val="0"/>
          <c:order val="14"/>
          <c:tx>
            <c:strRef>
              <c:f>Octano!$U$1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Octano!$W$4:$W$200</c:f>
              <c:numCache>
                <c:formatCode>General</c:formatCode>
                <c:ptCount val="197"/>
              </c:numCache>
            </c:numRef>
          </c:xVal>
          <c:yVal>
            <c:numRef>
              <c:f>Octano!$U$4:$U$200</c:f>
              <c:numCache>
                <c:formatCode>General</c:formatCode>
                <c:ptCount val="1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15"/>
          <c:tx>
            <c:strRef>
              <c:f>Octano!$U$1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Octano!$V$4:$V$101</c:f>
              <c:numCache>
                <c:formatCode>General</c:formatCode>
                <c:ptCount val="98"/>
              </c:numCache>
            </c:numRef>
          </c:xVal>
          <c:yVal>
            <c:numRef>
              <c:f>Octano!$U$4:$U$101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60112"/>
        <c:axId val="283460672"/>
      </c:scatterChart>
      <c:scatterChart>
        <c:scatterStyle val="smoothMarker"/>
        <c:varyColors val="0"/>
        <c:ser>
          <c:idx val="2"/>
          <c:order val="8"/>
          <c:tx>
            <c:strRef>
              <c:f>Octano!$A$1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Octano!$B$4:$B$63</c:f>
              <c:numCache>
                <c:formatCode>General</c:formatCode>
                <c:ptCount val="60"/>
                <c:pt idx="0">
                  <c:v>5340.7510599999996</c:v>
                </c:pt>
                <c:pt idx="1">
                  <c:v>5297.67677</c:v>
                </c:pt>
                <c:pt idx="2">
                  <c:v>5255.1563999999998</c:v>
                </c:pt>
                <c:pt idx="3">
                  <c:v>5212.0831500000004</c:v>
                </c:pt>
                <c:pt idx="4">
                  <c:v>5169.3145100000002</c:v>
                </c:pt>
                <c:pt idx="5">
                  <c:v>5126.4248799999996</c:v>
                </c:pt>
                <c:pt idx="6">
                  <c:v>5083.7232400000003</c:v>
                </c:pt>
                <c:pt idx="7">
                  <c:v>5039.5337</c:v>
                </c:pt>
                <c:pt idx="8">
                  <c:v>4990.5361899999998</c:v>
                </c:pt>
                <c:pt idx="9">
                  <c:v>4946.2516299999997</c:v>
                </c:pt>
                <c:pt idx="10">
                  <c:v>4894.9027500000002</c:v>
                </c:pt>
                <c:pt idx="11">
                  <c:v>4851.1814899999999</c:v>
                </c:pt>
                <c:pt idx="12">
                  <c:v>4798.6970700000002</c:v>
                </c:pt>
                <c:pt idx="13">
                  <c:v>4749.2248399999999</c:v>
                </c:pt>
                <c:pt idx="14">
                  <c:v>4695.7553600000001</c:v>
                </c:pt>
                <c:pt idx="15">
                  <c:v>4628.1130000000003</c:v>
                </c:pt>
                <c:pt idx="16">
                  <c:v>4569.0191500000001</c:v>
                </c:pt>
                <c:pt idx="17">
                  <c:v>4509.0220399999998</c:v>
                </c:pt>
                <c:pt idx="18">
                  <c:v>4448.96119</c:v>
                </c:pt>
                <c:pt idx="19">
                  <c:v>4389.0054399999999</c:v>
                </c:pt>
                <c:pt idx="20">
                  <c:v>4321.8629600000004</c:v>
                </c:pt>
                <c:pt idx="21">
                  <c:v>4260.3065200000001</c:v>
                </c:pt>
                <c:pt idx="22">
                  <c:v>4191.7861000000003</c:v>
                </c:pt>
                <c:pt idx="23">
                  <c:v>4114.5220600000002</c:v>
                </c:pt>
                <c:pt idx="24">
                  <c:v>4037.4333700000002</c:v>
                </c:pt>
                <c:pt idx="25">
                  <c:v>3951.5921600000001</c:v>
                </c:pt>
                <c:pt idx="26">
                  <c:v>3865.6876000000002</c:v>
                </c:pt>
                <c:pt idx="27">
                  <c:v>3763.1167799999998</c:v>
                </c:pt>
                <c:pt idx="28">
                  <c:v>3653.9834300000002</c:v>
                </c:pt>
                <c:pt idx="29">
                  <c:v>3539.52844</c:v>
                </c:pt>
                <c:pt idx="30">
                  <c:v>3392.05528</c:v>
                </c:pt>
                <c:pt idx="31">
                  <c:v>3231.3025299999999</c:v>
                </c:pt>
                <c:pt idx="32">
                  <c:v>3025.2346699999998</c:v>
                </c:pt>
                <c:pt idx="33">
                  <c:v>2731.8235399999999</c:v>
                </c:pt>
                <c:pt idx="34">
                  <c:v>2646.63796</c:v>
                </c:pt>
                <c:pt idx="35">
                  <c:v>2551.31088</c:v>
                </c:pt>
                <c:pt idx="36">
                  <c:v>2430.9643299999998</c:v>
                </c:pt>
                <c:pt idx="37">
                  <c:v>2255.4833899999999</c:v>
                </c:pt>
              </c:numCache>
            </c:numRef>
          </c:xVal>
          <c:yVal>
            <c:numRef>
              <c:f>Octano!$A$4:$A$63</c:f>
              <c:numCache>
                <c:formatCode>General</c:formatCode>
                <c:ptCount val="60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9"/>
          <c:tx>
            <c:strRef>
              <c:f>Octano!$A$1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Octano!$C$3:$C$200</c:f>
              <c:numCache>
                <c:formatCode>General</c:formatCode>
                <c:ptCount val="198"/>
                <c:pt idx="0">
                  <c:v>2056.4</c:v>
                </c:pt>
                <c:pt idx="1">
                  <c:v>67.283779999999993</c:v>
                </c:pt>
                <c:pt idx="2">
                  <c:v>67.175319999999999</c:v>
                </c:pt>
                <c:pt idx="3">
                  <c:v>66.779619999999994</c:v>
                </c:pt>
                <c:pt idx="4">
                  <c:v>84.850560000000002</c:v>
                </c:pt>
                <c:pt idx="5">
                  <c:v>84.293120000000002</c:v>
                </c:pt>
                <c:pt idx="6">
                  <c:v>92.900409999999994</c:v>
                </c:pt>
                <c:pt idx="7">
                  <c:v>102.07038</c:v>
                </c:pt>
                <c:pt idx="8">
                  <c:v>109.99511</c:v>
                </c:pt>
                <c:pt idx="9">
                  <c:v>119.34751</c:v>
                </c:pt>
                <c:pt idx="10">
                  <c:v>127.20141</c:v>
                </c:pt>
                <c:pt idx="11">
                  <c:v>134.94508999999999</c:v>
                </c:pt>
                <c:pt idx="12">
                  <c:v>153.97352000000001</c:v>
                </c:pt>
                <c:pt idx="13">
                  <c:v>161.49710999999999</c:v>
                </c:pt>
                <c:pt idx="14">
                  <c:v>176.77859000000001</c:v>
                </c:pt>
                <c:pt idx="15">
                  <c:v>193.74042</c:v>
                </c:pt>
                <c:pt idx="16">
                  <c:v>186.48509000000001</c:v>
                </c:pt>
                <c:pt idx="17">
                  <c:v>210.67209</c:v>
                </c:pt>
                <c:pt idx="18">
                  <c:v>230.01456999999999</c:v>
                </c:pt>
                <c:pt idx="19">
                  <c:v>247.18825000000001</c:v>
                </c:pt>
                <c:pt idx="20">
                  <c:v>273.02192000000002</c:v>
                </c:pt>
                <c:pt idx="21">
                  <c:v>298.6216</c:v>
                </c:pt>
                <c:pt idx="22">
                  <c:v>324.38857999999999</c:v>
                </c:pt>
                <c:pt idx="23">
                  <c:v>358.72203999999999</c:v>
                </c:pt>
                <c:pt idx="24">
                  <c:v>393.04473999999999</c:v>
                </c:pt>
                <c:pt idx="25">
                  <c:v>433.94020999999998</c:v>
                </c:pt>
                <c:pt idx="26">
                  <c:v>472.24383</c:v>
                </c:pt>
                <c:pt idx="27">
                  <c:v>521.90434000000005</c:v>
                </c:pt>
                <c:pt idx="28">
                  <c:v>575.29416000000003</c:v>
                </c:pt>
                <c:pt idx="29">
                  <c:v>645.19503999999995</c:v>
                </c:pt>
                <c:pt idx="30">
                  <c:v>724.73317999999995</c:v>
                </c:pt>
                <c:pt idx="31">
                  <c:v>812.26637000000005</c:v>
                </c:pt>
                <c:pt idx="32">
                  <c:v>934.34024999999997</c:v>
                </c:pt>
                <c:pt idx="33">
                  <c:v>1091.5494900000001</c:v>
                </c:pt>
                <c:pt idx="34">
                  <c:v>1335.3926200000001</c:v>
                </c:pt>
                <c:pt idx="35">
                  <c:v>1403.12158</c:v>
                </c:pt>
                <c:pt idx="36">
                  <c:v>1488.31368</c:v>
                </c:pt>
                <c:pt idx="37">
                  <c:v>1591.10779</c:v>
                </c:pt>
                <c:pt idx="38">
                  <c:v>1749.0506700000001</c:v>
                </c:pt>
              </c:numCache>
            </c:numRef>
          </c:xVal>
          <c:yVal>
            <c:numRef>
              <c:f>Octano!$A$3:$A$200</c:f>
              <c:numCache>
                <c:formatCode>General</c:formatCode>
                <c:ptCount val="198"/>
                <c:pt idx="0">
                  <c:v>569.32000000000005</c:v>
                </c:pt>
                <c:pt idx="1">
                  <c:v>400</c:v>
                </c:pt>
                <c:pt idx="2">
                  <c:v>405</c:v>
                </c:pt>
                <c:pt idx="3">
                  <c:v>410</c:v>
                </c:pt>
                <c:pt idx="4">
                  <c:v>415</c:v>
                </c:pt>
                <c:pt idx="5">
                  <c:v>420</c:v>
                </c:pt>
                <c:pt idx="6">
                  <c:v>425</c:v>
                </c:pt>
                <c:pt idx="7">
                  <c:v>430</c:v>
                </c:pt>
                <c:pt idx="8">
                  <c:v>435</c:v>
                </c:pt>
                <c:pt idx="9">
                  <c:v>440</c:v>
                </c:pt>
                <c:pt idx="10">
                  <c:v>445</c:v>
                </c:pt>
                <c:pt idx="11">
                  <c:v>450</c:v>
                </c:pt>
                <c:pt idx="12">
                  <c:v>455</c:v>
                </c:pt>
                <c:pt idx="13">
                  <c:v>460</c:v>
                </c:pt>
                <c:pt idx="14">
                  <c:v>465</c:v>
                </c:pt>
                <c:pt idx="15">
                  <c:v>470</c:v>
                </c:pt>
                <c:pt idx="16">
                  <c:v>475</c:v>
                </c:pt>
                <c:pt idx="17">
                  <c:v>480</c:v>
                </c:pt>
                <c:pt idx="18">
                  <c:v>485</c:v>
                </c:pt>
                <c:pt idx="19">
                  <c:v>490</c:v>
                </c:pt>
                <c:pt idx="20">
                  <c:v>495</c:v>
                </c:pt>
                <c:pt idx="21">
                  <c:v>500</c:v>
                </c:pt>
                <c:pt idx="22">
                  <c:v>505</c:v>
                </c:pt>
                <c:pt idx="23">
                  <c:v>510</c:v>
                </c:pt>
                <c:pt idx="24">
                  <c:v>515</c:v>
                </c:pt>
                <c:pt idx="25">
                  <c:v>520</c:v>
                </c:pt>
                <c:pt idx="26">
                  <c:v>525</c:v>
                </c:pt>
                <c:pt idx="27">
                  <c:v>530</c:v>
                </c:pt>
                <c:pt idx="28">
                  <c:v>535</c:v>
                </c:pt>
                <c:pt idx="29">
                  <c:v>540</c:v>
                </c:pt>
                <c:pt idx="30">
                  <c:v>545</c:v>
                </c:pt>
                <c:pt idx="31">
                  <c:v>550</c:v>
                </c:pt>
                <c:pt idx="32">
                  <c:v>555</c:v>
                </c:pt>
                <c:pt idx="33">
                  <c:v>560</c:v>
                </c:pt>
                <c:pt idx="34">
                  <c:v>565</c:v>
                </c:pt>
                <c:pt idx="35">
                  <c:v>566</c:v>
                </c:pt>
                <c:pt idx="36">
                  <c:v>567</c:v>
                </c:pt>
                <c:pt idx="37">
                  <c:v>568</c:v>
                </c:pt>
                <c:pt idx="38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10"/>
          <c:tx>
            <c:strRef>
              <c:f>Octano!$E$1</c:f>
              <c:strCache>
                <c:ptCount val="1"/>
                <c:pt idx="0">
                  <c:v>SRK+RG</c:v>
                </c:pt>
              </c:strCache>
            </c:strRef>
          </c:tx>
          <c:spPr>
            <a:ln w="19050">
              <a:solidFill>
                <a:schemeClr val="tx1"/>
              </a:solidFill>
            </a:ln>
            <a:effectLst/>
          </c:spPr>
          <c:marker>
            <c:symbol val="none"/>
          </c:marker>
          <c:xVal>
            <c:numRef>
              <c:f>Octano!$F$3:$F$200</c:f>
              <c:numCache>
                <c:formatCode>General</c:formatCode>
                <c:ptCount val="198"/>
                <c:pt idx="0">
                  <c:v>31.2515</c:v>
                </c:pt>
                <c:pt idx="1">
                  <c:v>32.947899999999997</c:v>
                </c:pt>
                <c:pt idx="2">
                  <c:v>34.662399999999998</c:v>
                </c:pt>
                <c:pt idx="3">
                  <c:v>36.407699999999998</c:v>
                </c:pt>
                <c:pt idx="4">
                  <c:v>38.225099999999998</c:v>
                </c:pt>
                <c:pt idx="5">
                  <c:v>40.132199999999997</c:v>
                </c:pt>
                <c:pt idx="6">
                  <c:v>42.149299999999997</c:v>
                </c:pt>
                <c:pt idx="7">
                  <c:v>44.264899999999997</c:v>
                </c:pt>
                <c:pt idx="8">
                  <c:v>46.448099999999997</c:v>
                </c:pt>
                <c:pt idx="9">
                  <c:v>48.709600000000002</c:v>
                </c:pt>
                <c:pt idx="10">
                  <c:v>51.057600000000001</c:v>
                </c:pt>
                <c:pt idx="11">
                  <c:v>53.491500000000002</c:v>
                </c:pt>
                <c:pt idx="12">
                  <c:v>56.0261</c:v>
                </c:pt>
                <c:pt idx="13">
                  <c:v>58.663899999999998</c:v>
                </c:pt>
                <c:pt idx="14">
                  <c:v>61.394599999999997</c:v>
                </c:pt>
                <c:pt idx="15">
                  <c:v>64.233099999999993</c:v>
                </c:pt>
                <c:pt idx="16">
                  <c:v>67.174199999999999</c:v>
                </c:pt>
                <c:pt idx="17">
                  <c:v>70.226500000000001</c:v>
                </c:pt>
                <c:pt idx="18">
                  <c:v>73.394300000000001</c:v>
                </c:pt>
                <c:pt idx="19">
                  <c:v>76.676000000000002</c:v>
                </c:pt>
                <c:pt idx="20">
                  <c:v>80.081800000000001</c:v>
                </c:pt>
                <c:pt idx="21">
                  <c:v>83.608699999999999</c:v>
                </c:pt>
                <c:pt idx="22">
                  <c:v>87.267499999999998</c:v>
                </c:pt>
                <c:pt idx="23">
                  <c:v>91.056100000000001</c:v>
                </c:pt>
                <c:pt idx="24">
                  <c:v>94.983500000000006</c:v>
                </c:pt>
                <c:pt idx="25">
                  <c:v>99.051699999999997</c:v>
                </c:pt>
                <c:pt idx="26">
                  <c:v>103.265</c:v>
                </c:pt>
                <c:pt idx="27">
                  <c:v>107.631</c:v>
                </c:pt>
                <c:pt idx="28">
                  <c:v>112.15</c:v>
                </c:pt>
                <c:pt idx="29">
                  <c:v>116.831</c:v>
                </c:pt>
                <c:pt idx="30">
                  <c:v>121.679</c:v>
                </c:pt>
                <c:pt idx="31">
                  <c:v>126.69799999999999</c:v>
                </c:pt>
                <c:pt idx="32">
                  <c:v>131.89400000000001</c:v>
                </c:pt>
                <c:pt idx="33">
                  <c:v>137.27500000000001</c:v>
                </c:pt>
                <c:pt idx="34">
                  <c:v>142.84700000000001</c:v>
                </c:pt>
                <c:pt idx="35">
                  <c:v>148.61500000000001</c:v>
                </c:pt>
                <c:pt idx="36">
                  <c:v>154.58699999999999</c:v>
                </c:pt>
                <c:pt idx="37">
                  <c:v>160.77099999999999</c:v>
                </c:pt>
                <c:pt idx="38">
                  <c:v>167.17400000000001</c:v>
                </c:pt>
                <c:pt idx="39">
                  <c:v>173.80600000000001</c:v>
                </c:pt>
                <c:pt idx="40">
                  <c:v>180.673</c:v>
                </c:pt>
                <c:pt idx="41">
                  <c:v>187.78700000000001</c:v>
                </c:pt>
                <c:pt idx="42">
                  <c:v>195.15600000000001</c:v>
                </c:pt>
                <c:pt idx="43">
                  <c:v>202.792</c:v>
                </c:pt>
                <c:pt idx="44">
                  <c:v>210.70400000000001</c:v>
                </c:pt>
                <c:pt idx="45">
                  <c:v>218.905</c:v>
                </c:pt>
                <c:pt idx="46">
                  <c:v>227.40799999999999</c:v>
                </c:pt>
                <c:pt idx="47">
                  <c:v>236.226</c:v>
                </c:pt>
                <c:pt idx="48">
                  <c:v>245.37299999999999</c:v>
                </c:pt>
                <c:pt idx="49">
                  <c:v>254.86500000000001</c:v>
                </c:pt>
                <c:pt idx="50">
                  <c:v>264.71800000000002</c:v>
                </c:pt>
                <c:pt idx="51">
                  <c:v>274.95100000000002</c:v>
                </c:pt>
                <c:pt idx="52">
                  <c:v>285.58199999999999</c:v>
                </c:pt>
                <c:pt idx="53">
                  <c:v>296.63400000000001</c:v>
                </c:pt>
                <c:pt idx="54">
                  <c:v>308.12799999999999</c:v>
                </c:pt>
                <c:pt idx="55">
                  <c:v>320.089</c:v>
                </c:pt>
                <c:pt idx="56">
                  <c:v>332.54500000000002</c:v>
                </c:pt>
                <c:pt idx="57">
                  <c:v>345.524</c:v>
                </c:pt>
                <c:pt idx="58">
                  <c:v>359.06</c:v>
                </c:pt>
                <c:pt idx="59">
                  <c:v>373.18700000000001</c:v>
                </c:pt>
                <c:pt idx="60">
                  <c:v>387.94600000000003</c:v>
                </c:pt>
                <c:pt idx="61">
                  <c:v>403.37900000000002</c:v>
                </c:pt>
                <c:pt idx="62">
                  <c:v>419.53399999999999</c:v>
                </c:pt>
                <c:pt idx="63">
                  <c:v>436.46600000000001</c:v>
                </c:pt>
                <c:pt idx="64">
                  <c:v>454.233</c:v>
                </c:pt>
                <c:pt idx="65">
                  <c:v>472.904</c:v>
                </c:pt>
                <c:pt idx="66">
                  <c:v>492.55500000000001</c:v>
                </c:pt>
                <c:pt idx="67">
                  <c:v>513.27099999999996</c:v>
                </c:pt>
                <c:pt idx="68">
                  <c:v>535.15</c:v>
                </c:pt>
                <c:pt idx="69">
                  <c:v>558.30499999999995</c:v>
                </c:pt>
                <c:pt idx="70">
                  <c:v>582.86599999999999</c:v>
                </c:pt>
                <c:pt idx="71">
                  <c:v>608.98099999999999</c:v>
                </c:pt>
                <c:pt idx="72">
                  <c:v>636.827</c:v>
                </c:pt>
                <c:pt idx="73">
                  <c:v>666.61</c:v>
                </c:pt>
                <c:pt idx="74">
                  <c:v>698.572</c:v>
                </c:pt>
                <c:pt idx="75">
                  <c:v>733.00599999999997</c:v>
                </c:pt>
                <c:pt idx="76">
                  <c:v>770.26300000000003</c:v>
                </c:pt>
                <c:pt idx="77">
                  <c:v>810.76499999999999</c:v>
                </c:pt>
                <c:pt idx="78">
                  <c:v>855.03099999999995</c:v>
                </c:pt>
                <c:pt idx="79">
                  <c:v>903.69399999999996</c:v>
                </c:pt>
                <c:pt idx="80">
                  <c:v>957.53099999999995</c:v>
                </c:pt>
                <c:pt idx="81">
                  <c:v>1017.49</c:v>
                </c:pt>
                <c:pt idx="82">
                  <c:v>1084.72</c:v>
                </c:pt>
                <c:pt idx="83">
                  <c:v>1160.6099999999999</c:v>
                </c:pt>
                <c:pt idx="84">
                  <c:v>1246.83</c:v>
                </c:pt>
                <c:pt idx="85">
                  <c:v>1345.56</c:v>
                </c:pt>
                <c:pt idx="86">
                  <c:v>1460.29</c:v>
                </c:pt>
                <c:pt idx="87">
                  <c:v>1598.66</c:v>
                </c:pt>
                <c:pt idx="88">
                  <c:v>1787.66</c:v>
                </c:pt>
                <c:pt idx="89">
                  <c:v>1800.1</c:v>
                </c:pt>
                <c:pt idx="90">
                  <c:v>1810.45</c:v>
                </c:pt>
                <c:pt idx="91">
                  <c:v>1823.95</c:v>
                </c:pt>
                <c:pt idx="92">
                  <c:v>1838.17</c:v>
                </c:pt>
                <c:pt idx="93">
                  <c:v>1853.26</c:v>
                </c:pt>
                <c:pt idx="94">
                  <c:v>1869.4</c:v>
                </c:pt>
                <c:pt idx="95">
                  <c:v>1886.88</c:v>
                </c:pt>
                <c:pt idx="96">
                  <c:v>1906.13</c:v>
                </c:pt>
                <c:pt idx="97">
                  <c:v>1927.86</c:v>
                </c:pt>
                <c:pt idx="98">
                  <c:v>1953.45</c:v>
                </c:pt>
                <c:pt idx="99">
                  <c:v>1986.4</c:v>
                </c:pt>
                <c:pt idx="100">
                  <c:v>1994.7</c:v>
                </c:pt>
                <c:pt idx="101">
                  <c:v>1999.21</c:v>
                </c:pt>
                <c:pt idx="102">
                  <c:v>2004.03</c:v>
                </c:pt>
                <c:pt idx="103">
                  <c:v>2009.25</c:v>
                </c:pt>
                <c:pt idx="104">
                  <c:v>2014.95</c:v>
                </c:pt>
                <c:pt idx="105">
                  <c:v>2021.34</c:v>
                </c:pt>
                <c:pt idx="106">
                  <c:v>2028.73</c:v>
                </c:pt>
                <c:pt idx="107">
                  <c:v>2037.86</c:v>
                </c:pt>
                <c:pt idx="108">
                  <c:v>2067.34</c:v>
                </c:pt>
                <c:pt idx="109">
                  <c:v>2067.34</c:v>
                </c:pt>
              </c:numCache>
            </c:numRef>
          </c:xVal>
          <c:yVal>
            <c:numRef>
              <c:f>Octano!$E$3:$E$200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576.1</c:v>
                </c:pt>
                <c:pt idx="90">
                  <c:v>576.17999999999995</c:v>
                </c:pt>
                <c:pt idx="91">
                  <c:v>576.28</c:v>
                </c:pt>
                <c:pt idx="92">
                  <c:v>576.38</c:v>
                </c:pt>
                <c:pt idx="93">
                  <c:v>576.48</c:v>
                </c:pt>
                <c:pt idx="94">
                  <c:v>576.58000000000004</c:v>
                </c:pt>
                <c:pt idx="95">
                  <c:v>576.67999999999995</c:v>
                </c:pt>
                <c:pt idx="96">
                  <c:v>576.78</c:v>
                </c:pt>
                <c:pt idx="97">
                  <c:v>576.88</c:v>
                </c:pt>
                <c:pt idx="98">
                  <c:v>576.98</c:v>
                </c:pt>
                <c:pt idx="99">
                  <c:v>577.08000000000004</c:v>
                </c:pt>
                <c:pt idx="100">
                  <c:v>577.1</c:v>
                </c:pt>
                <c:pt idx="101">
                  <c:v>577.11</c:v>
                </c:pt>
                <c:pt idx="102">
                  <c:v>577.12</c:v>
                </c:pt>
                <c:pt idx="103">
                  <c:v>577.13</c:v>
                </c:pt>
                <c:pt idx="104">
                  <c:v>577.14</c:v>
                </c:pt>
                <c:pt idx="105">
                  <c:v>577.15</c:v>
                </c:pt>
                <c:pt idx="106">
                  <c:v>577.16</c:v>
                </c:pt>
                <c:pt idx="107">
                  <c:v>577.16999999999996</c:v>
                </c:pt>
                <c:pt idx="108">
                  <c:v>577.17999999999995</c:v>
                </c:pt>
                <c:pt idx="109">
                  <c:v>577.17999999999995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11"/>
          <c:tx>
            <c:strRef>
              <c:f>Octano!$E$1</c:f>
              <c:strCache>
                <c:ptCount val="1"/>
                <c:pt idx="0">
                  <c:v>SRK+RG</c:v>
                </c:pt>
              </c:strCache>
            </c:strRef>
          </c:tx>
          <c:spPr>
            <a:ln w="19050">
              <a:solidFill>
                <a:schemeClr val="tx1"/>
              </a:solidFill>
            </a:ln>
            <a:effectLst/>
          </c:spPr>
          <c:marker>
            <c:symbol val="none"/>
          </c:marker>
          <c:xVal>
            <c:numRef>
              <c:f>Octano!$G$3:$G$200</c:f>
              <c:numCache>
                <c:formatCode>General</c:formatCode>
                <c:ptCount val="198"/>
                <c:pt idx="0">
                  <c:v>5406.02</c:v>
                </c:pt>
                <c:pt idx="1">
                  <c:v>5389.62</c:v>
                </c:pt>
                <c:pt idx="2">
                  <c:v>5373.08</c:v>
                </c:pt>
                <c:pt idx="3">
                  <c:v>5356.38</c:v>
                </c:pt>
                <c:pt idx="4">
                  <c:v>5339.53</c:v>
                </c:pt>
                <c:pt idx="5">
                  <c:v>5322.51</c:v>
                </c:pt>
                <c:pt idx="6">
                  <c:v>5305.34</c:v>
                </c:pt>
                <c:pt idx="7">
                  <c:v>5288</c:v>
                </c:pt>
                <c:pt idx="8">
                  <c:v>5270.49</c:v>
                </c:pt>
                <c:pt idx="9">
                  <c:v>5252.82</c:v>
                </c:pt>
                <c:pt idx="10">
                  <c:v>5234.97</c:v>
                </c:pt>
                <c:pt idx="11">
                  <c:v>5216.95</c:v>
                </c:pt>
                <c:pt idx="12">
                  <c:v>5198.75</c:v>
                </c:pt>
                <c:pt idx="13">
                  <c:v>5180.3599999999997</c:v>
                </c:pt>
                <c:pt idx="14">
                  <c:v>5161.8</c:v>
                </c:pt>
                <c:pt idx="15">
                  <c:v>5143.04</c:v>
                </c:pt>
                <c:pt idx="16">
                  <c:v>5124.1000000000004</c:v>
                </c:pt>
                <c:pt idx="17">
                  <c:v>5104.96</c:v>
                </c:pt>
                <c:pt idx="18">
                  <c:v>5085.63</c:v>
                </c:pt>
                <c:pt idx="19">
                  <c:v>5066.09</c:v>
                </c:pt>
                <c:pt idx="20">
                  <c:v>5046.3500000000004</c:v>
                </c:pt>
                <c:pt idx="21">
                  <c:v>5026.3999999999996</c:v>
                </c:pt>
                <c:pt idx="22">
                  <c:v>5006.2299999999996</c:v>
                </c:pt>
                <c:pt idx="23">
                  <c:v>4985.8500000000004</c:v>
                </c:pt>
                <c:pt idx="24">
                  <c:v>4965.25</c:v>
                </c:pt>
                <c:pt idx="25">
                  <c:v>4944.42</c:v>
                </c:pt>
                <c:pt idx="26">
                  <c:v>4923.3599999999997</c:v>
                </c:pt>
                <c:pt idx="27">
                  <c:v>4902.0600000000004</c:v>
                </c:pt>
                <c:pt idx="28">
                  <c:v>4880.53</c:v>
                </c:pt>
                <c:pt idx="29">
                  <c:v>4858.75</c:v>
                </c:pt>
                <c:pt idx="30">
                  <c:v>4836.71</c:v>
                </c:pt>
                <c:pt idx="31">
                  <c:v>4814.42</c:v>
                </c:pt>
                <c:pt idx="32">
                  <c:v>4791.87</c:v>
                </c:pt>
                <c:pt idx="33">
                  <c:v>4769.05</c:v>
                </c:pt>
                <c:pt idx="34">
                  <c:v>4745.96</c:v>
                </c:pt>
                <c:pt idx="35">
                  <c:v>4722.58</c:v>
                </c:pt>
                <c:pt idx="36">
                  <c:v>4698.92</c:v>
                </c:pt>
                <c:pt idx="37">
                  <c:v>4674.96</c:v>
                </c:pt>
                <c:pt idx="38">
                  <c:v>4650.6899999999996</c:v>
                </c:pt>
                <c:pt idx="39">
                  <c:v>4626.12</c:v>
                </c:pt>
                <c:pt idx="40">
                  <c:v>4601.2299999999996</c:v>
                </c:pt>
                <c:pt idx="41">
                  <c:v>4576.01</c:v>
                </c:pt>
                <c:pt idx="42">
                  <c:v>4550.45</c:v>
                </c:pt>
                <c:pt idx="43">
                  <c:v>4524.54</c:v>
                </c:pt>
                <c:pt idx="44">
                  <c:v>4498.29</c:v>
                </c:pt>
                <c:pt idx="45">
                  <c:v>4471.66</c:v>
                </c:pt>
                <c:pt idx="46">
                  <c:v>4444.6499999999996</c:v>
                </c:pt>
                <c:pt idx="47">
                  <c:v>4417.26</c:v>
                </c:pt>
                <c:pt idx="48">
                  <c:v>4389.46</c:v>
                </c:pt>
                <c:pt idx="49">
                  <c:v>4361.25</c:v>
                </c:pt>
                <c:pt idx="50">
                  <c:v>4332.6099999999997</c:v>
                </c:pt>
                <c:pt idx="51">
                  <c:v>4303.5200000000004</c:v>
                </c:pt>
                <c:pt idx="52">
                  <c:v>4273.9799999999996</c:v>
                </c:pt>
                <c:pt idx="53">
                  <c:v>4243.95</c:v>
                </c:pt>
                <c:pt idx="54">
                  <c:v>4213.4399999999996</c:v>
                </c:pt>
                <c:pt idx="55">
                  <c:v>4182.3999999999996</c:v>
                </c:pt>
                <c:pt idx="56">
                  <c:v>4150.84</c:v>
                </c:pt>
                <c:pt idx="57">
                  <c:v>4118.71</c:v>
                </c:pt>
                <c:pt idx="58">
                  <c:v>4086</c:v>
                </c:pt>
                <c:pt idx="59">
                  <c:v>4052.69</c:v>
                </c:pt>
                <c:pt idx="60">
                  <c:v>4018.74</c:v>
                </c:pt>
                <c:pt idx="61">
                  <c:v>3984.13</c:v>
                </c:pt>
                <c:pt idx="62">
                  <c:v>3948.81</c:v>
                </c:pt>
                <c:pt idx="63">
                  <c:v>3912.76</c:v>
                </c:pt>
                <c:pt idx="64">
                  <c:v>3875.94</c:v>
                </c:pt>
                <c:pt idx="65">
                  <c:v>3838.3</c:v>
                </c:pt>
                <c:pt idx="66">
                  <c:v>3799.79</c:v>
                </c:pt>
                <c:pt idx="67">
                  <c:v>3760.36</c:v>
                </c:pt>
                <c:pt idx="68">
                  <c:v>3719.95</c:v>
                </c:pt>
                <c:pt idx="69">
                  <c:v>3678.49</c:v>
                </c:pt>
                <c:pt idx="70">
                  <c:v>3635.92</c:v>
                </c:pt>
                <c:pt idx="71">
                  <c:v>3592.13</c:v>
                </c:pt>
                <c:pt idx="72">
                  <c:v>3547.05</c:v>
                </c:pt>
                <c:pt idx="73">
                  <c:v>3500.55</c:v>
                </c:pt>
                <c:pt idx="74">
                  <c:v>3452.5</c:v>
                </c:pt>
                <c:pt idx="75">
                  <c:v>3402.77</c:v>
                </c:pt>
                <c:pt idx="76">
                  <c:v>3351.16</c:v>
                </c:pt>
                <c:pt idx="77">
                  <c:v>3297.47</c:v>
                </c:pt>
                <c:pt idx="78">
                  <c:v>3241.45</c:v>
                </c:pt>
                <c:pt idx="79">
                  <c:v>3182.78</c:v>
                </c:pt>
                <c:pt idx="80">
                  <c:v>3121.05</c:v>
                </c:pt>
                <c:pt idx="81">
                  <c:v>3055.78</c:v>
                </c:pt>
                <c:pt idx="82">
                  <c:v>2986.27</c:v>
                </c:pt>
                <c:pt idx="83">
                  <c:v>2911.59</c:v>
                </c:pt>
                <c:pt idx="84">
                  <c:v>2830.36</c:v>
                </c:pt>
                <c:pt idx="85">
                  <c:v>2740.38</c:v>
                </c:pt>
                <c:pt idx="86">
                  <c:v>2637.66</c:v>
                </c:pt>
                <c:pt idx="87">
                  <c:v>2513.6</c:v>
                </c:pt>
                <c:pt idx="88">
                  <c:v>2339.96</c:v>
                </c:pt>
                <c:pt idx="89">
                  <c:v>2328.29</c:v>
                </c:pt>
                <c:pt idx="90">
                  <c:v>2318.56</c:v>
                </c:pt>
                <c:pt idx="91">
                  <c:v>2305.83</c:v>
                </c:pt>
                <c:pt idx="92">
                  <c:v>2292.38</c:v>
                </c:pt>
                <c:pt idx="93">
                  <c:v>2278.0700000000002</c:v>
                </c:pt>
                <c:pt idx="94">
                  <c:v>2262.69</c:v>
                </c:pt>
                <c:pt idx="95">
                  <c:v>2245.9699999999998</c:v>
                </c:pt>
                <c:pt idx="96">
                  <c:v>2227.4899999999998</c:v>
                </c:pt>
                <c:pt idx="97">
                  <c:v>2206.5300000000002</c:v>
                </c:pt>
                <c:pt idx="98">
                  <c:v>2181.71</c:v>
                </c:pt>
                <c:pt idx="99">
                  <c:v>2149.5100000000002</c:v>
                </c:pt>
                <c:pt idx="100">
                  <c:v>2141.37</c:v>
                </c:pt>
                <c:pt idx="101">
                  <c:v>2136.9299999999998</c:v>
                </c:pt>
                <c:pt idx="102">
                  <c:v>2132.1799999999998</c:v>
                </c:pt>
                <c:pt idx="103">
                  <c:v>2127.0500000000002</c:v>
                </c:pt>
                <c:pt idx="104">
                  <c:v>2121.42</c:v>
                </c:pt>
                <c:pt idx="105">
                  <c:v>2115.11</c:v>
                </c:pt>
                <c:pt idx="106">
                  <c:v>2107.79</c:v>
                </c:pt>
                <c:pt idx="107">
                  <c:v>2098.7399999999998</c:v>
                </c:pt>
                <c:pt idx="108">
                  <c:v>2067.35</c:v>
                </c:pt>
                <c:pt idx="109">
                  <c:v>2067.36</c:v>
                </c:pt>
              </c:numCache>
            </c:numRef>
          </c:xVal>
          <c:yVal>
            <c:numRef>
              <c:f>Octano!$E$3:$E$200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576.1</c:v>
                </c:pt>
                <c:pt idx="90">
                  <c:v>576.17999999999995</c:v>
                </c:pt>
                <c:pt idx="91">
                  <c:v>576.28</c:v>
                </c:pt>
                <c:pt idx="92">
                  <c:v>576.38</c:v>
                </c:pt>
                <c:pt idx="93">
                  <c:v>576.48</c:v>
                </c:pt>
                <c:pt idx="94">
                  <c:v>576.58000000000004</c:v>
                </c:pt>
                <c:pt idx="95">
                  <c:v>576.67999999999995</c:v>
                </c:pt>
                <c:pt idx="96">
                  <c:v>576.78</c:v>
                </c:pt>
                <c:pt idx="97">
                  <c:v>576.88</c:v>
                </c:pt>
                <c:pt idx="98">
                  <c:v>576.98</c:v>
                </c:pt>
                <c:pt idx="99">
                  <c:v>577.08000000000004</c:v>
                </c:pt>
                <c:pt idx="100">
                  <c:v>577.1</c:v>
                </c:pt>
                <c:pt idx="101">
                  <c:v>577.11</c:v>
                </c:pt>
                <c:pt idx="102">
                  <c:v>577.12</c:v>
                </c:pt>
                <c:pt idx="103">
                  <c:v>577.13</c:v>
                </c:pt>
                <c:pt idx="104">
                  <c:v>577.14</c:v>
                </c:pt>
                <c:pt idx="105">
                  <c:v>577.15</c:v>
                </c:pt>
                <c:pt idx="106">
                  <c:v>577.16</c:v>
                </c:pt>
                <c:pt idx="107">
                  <c:v>577.16999999999996</c:v>
                </c:pt>
                <c:pt idx="108">
                  <c:v>577.17999999999995</c:v>
                </c:pt>
                <c:pt idx="109">
                  <c:v>577.17999999999995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12"/>
          <c:tx>
            <c:strRef>
              <c:f>Octano!$I$1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Octano!$J$3:$J$200</c:f>
              <c:numCache>
                <c:formatCode>General</c:formatCode>
                <c:ptCount val="198"/>
                <c:pt idx="0">
                  <c:v>32.962800000000001</c:v>
                </c:pt>
                <c:pt idx="1">
                  <c:v>34.7151</c:v>
                </c:pt>
                <c:pt idx="2">
                  <c:v>36.573300000000003</c:v>
                </c:pt>
                <c:pt idx="3">
                  <c:v>38.522100000000002</c:v>
                </c:pt>
                <c:pt idx="4">
                  <c:v>40.536999999999999</c:v>
                </c:pt>
                <c:pt idx="5">
                  <c:v>42.6297</c:v>
                </c:pt>
                <c:pt idx="6">
                  <c:v>44.804000000000002</c:v>
                </c:pt>
                <c:pt idx="7">
                  <c:v>47.064100000000003</c:v>
                </c:pt>
                <c:pt idx="8">
                  <c:v>49.424599999999998</c:v>
                </c:pt>
                <c:pt idx="9">
                  <c:v>51.8752</c:v>
                </c:pt>
                <c:pt idx="10">
                  <c:v>54.4208</c:v>
                </c:pt>
                <c:pt idx="11">
                  <c:v>57.067799999999998</c:v>
                </c:pt>
                <c:pt idx="12">
                  <c:v>59.813499999999998</c:v>
                </c:pt>
                <c:pt idx="13">
                  <c:v>62.669499999999999</c:v>
                </c:pt>
                <c:pt idx="14">
                  <c:v>65.629900000000006</c:v>
                </c:pt>
                <c:pt idx="15">
                  <c:v>68.706100000000006</c:v>
                </c:pt>
                <c:pt idx="16">
                  <c:v>71.894199999999998</c:v>
                </c:pt>
                <c:pt idx="17">
                  <c:v>75.204499999999996</c:v>
                </c:pt>
                <c:pt idx="18">
                  <c:v>78.634799999999998</c:v>
                </c:pt>
                <c:pt idx="19">
                  <c:v>82.193299999999994</c:v>
                </c:pt>
                <c:pt idx="20">
                  <c:v>85.881799999999998</c:v>
                </c:pt>
                <c:pt idx="21">
                  <c:v>89.703400000000002</c:v>
                </c:pt>
                <c:pt idx="22">
                  <c:v>93.665199999999999</c:v>
                </c:pt>
                <c:pt idx="23">
                  <c:v>97.768799999999999</c:v>
                </c:pt>
                <c:pt idx="24">
                  <c:v>102.01900000000001</c:v>
                </c:pt>
                <c:pt idx="25">
                  <c:v>106.423</c:v>
                </c:pt>
                <c:pt idx="26">
                  <c:v>110.983</c:v>
                </c:pt>
                <c:pt idx="27">
                  <c:v>115.70399999999999</c:v>
                </c:pt>
                <c:pt idx="28">
                  <c:v>120.592</c:v>
                </c:pt>
                <c:pt idx="29">
                  <c:v>125.652</c:v>
                </c:pt>
                <c:pt idx="30">
                  <c:v>130.89099999999999</c:v>
                </c:pt>
                <c:pt idx="31">
                  <c:v>136.31299999999999</c:v>
                </c:pt>
                <c:pt idx="32">
                  <c:v>141.92599999999999</c:v>
                </c:pt>
                <c:pt idx="33">
                  <c:v>147.73400000000001</c:v>
                </c:pt>
                <c:pt idx="34">
                  <c:v>153.745</c:v>
                </c:pt>
                <c:pt idx="35">
                  <c:v>159.96700000000001</c:v>
                </c:pt>
                <c:pt idx="36">
                  <c:v>166.405</c:v>
                </c:pt>
                <c:pt idx="37">
                  <c:v>173.06800000000001</c:v>
                </c:pt>
                <c:pt idx="38">
                  <c:v>179.964</c:v>
                </c:pt>
                <c:pt idx="39">
                  <c:v>187.102</c:v>
                </c:pt>
                <c:pt idx="40">
                  <c:v>194.49</c:v>
                </c:pt>
                <c:pt idx="41">
                  <c:v>202.137</c:v>
                </c:pt>
                <c:pt idx="42">
                  <c:v>210.054</c:v>
                </c:pt>
                <c:pt idx="43">
                  <c:v>218.25</c:v>
                </c:pt>
                <c:pt idx="44">
                  <c:v>226.73699999999999</c:v>
                </c:pt>
                <c:pt idx="45">
                  <c:v>235.52699999999999</c:v>
                </c:pt>
                <c:pt idx="46">
                  <c:v>244.63200000000001</c:v>
                </c:pt>
                <c:pt idx="47">
                  <c:v>254.06399999999999</c:v>
                </c:pt>
                <c:pt idx="48">
                  <c:v>263.83800000000002</c:v>
                </c:pt>
                <c:pt idx="49">
                  <c:v>273.97000000000003</c:v>
                </c:pt>
                <c:pt idx="50">
                  <c:v>284.47300000000001</c:v>
                </c:pt>
                <c:pt idx="51">
                  <c:v>295.36700000000002</c:v>
                </c:pt>
                <c:pt idx="52">
                  <c:v>306.66899999999998</c:v>
                </c:pt>
                <c:pt idx="53">
                  <c:v>318.39800000000002</c:v>
                </c:pt>
                <c:pt idx="54">
                  <c:v>330.57600000000002</c:v>
                </c:pt>
                <c:pt idx="55">
                  <c:v>343.22500000000002</c:v>
                </c:pt>
                <c:pt idx="56">
                  <c:v>356.37</c:v>
                </c:pt>
                <c:pt idx="57">
                  <c:v>370.03800000000001</c:v>
                </c:pt>
                <c:pt idx="58">
                  <c:v>384.25900000000001</c:v>
                </c:pt>
                <c:pt idx="59">
                  <c:v>399.06299999999999</c:v>
                </c:pt>
                <c:pt idx="60">
                  <c:v>414.48599999999999</c:v>
                </c:pt>
                <c:pt idx="61">
                  <c:v>430.56700000000001</c:v>
                </c:pt>
                <c:pt idx="62">
                  <c:v>447.34699999999998</c:v>
                </c:pt>
                <c:pt idx="63">
                  <c:v>464.87299999999999</c:v>
                </c:pt>
                <c:pt idx="64">
                  <c:v>483.19900000000001</c:v>
                </c:pt>
                <c:pt idx="65">
                  <c:v>502.38200000000001</c:v>
                </c:pt>
                <c:pt idx="66">
                  <c:v>522.48900000000003</c:v>
                </c:pt>
                <c:pt idx="67">
                  <c:v>543.59400000000005</c:v>
                </c:pt>
                <c:pt idx="68">
                  <c:v>565.78399999999999</c:v>
                </c:pt>
                <c:pt idx="69">
                  <c:v>589.15700000000004</c:v>
                </c:pt>
                <c:pt idx="70">
                  <c:v>613.82500000000005</c:v>
                </c:pt>
                <c:pt idx="71">
                  <c:v>639.92399999999998</c:v>
                </c:pt>
                <c:pt idx="72">
                  <c:v>667.61099999999999</c:v>
                </c:pt>
                <c:pt idx="73">
                  <c:v>697.07500000000005</c:v>
                </c:pt>
                <c:pt idx="74">
                  <c:v>728.54700000000003</c:v>
                </c:pt>
                <c:pt idx="75">
                  <c:v>762.31399999999996</c:v>
                </c:pt>
                <c:pt idx="76">
                  <c:v>798.73400000000004</c:v>
                </c:pt>
                <c:pt idx="77">
                  <c:v>838.27700000000004</c:v>
                </c:pt>
                <c:pt idx="78">
                  <c:v>881.56700000000001</c:v>
                </c:pt>
                <c:pt idx="79">
                  <c:v>929.47199999999998</c:v>
                </c:pt>
                <c:pt idx="80">
                  <c:v>983.26499999999999</c:v>
                </c:pt>
                <c:pt idx="81">
                  <c:v>1044.95</c:v>
                </c:pt>
                <c:pt idx="82">
                  <c:v>1118.02</c:v>
                </c:pt>
                <c:pt idx="83">
                  <c:v>1209.8</c:v>
                </c:pt>
                <c:pt idx="84">
                  <c:v>1342.72</c:v>
                </c:pt>
                <c:pt idx="85">
                  <c:v>1654.51</c:v>
                </c:pt>
              </c:numCache>
            </c:numRef>
          </c:xVal>
          <c:yVal>
            <c:numRef>
              <c:f>Octano!$I$3:$I$200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13"/>
          <c:tx>
            <c:strRef>
              <c:f>Octano!$I$1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Octano!$K$3:$K$200</c:f>
              <c:numCache>
                <c:formatCode>General</c:formatCode>
                <c:ptCount val="198"/>
                <c:pt idx="0">
                  <c:v>4637.47</c:v>
                </c:pt>
                <c:pt idx="1">
                  <c:v>4621.95</c:v>
                </c:pt>
                <c:pt idx="2">
                  <c:v>4606.2700000000004</c:v>
                </c:pt>
                <c:pt idx="3">
                  <c:v>4590.42</c:v>
                </c:pt>
                <c:pt idx="4">
                  <c:v>4574.41</c:v>
                </c:pt>
                <c:pt idx="5">
                  <c:v>4558.24</c:v>
                </c:pt>
                <c:pt idx="6">
                  <c:v>4541.8900000000003</c:v>
                </c:pt>
                <c:pt idx="7">
                  <c:v>4525.37</c:v>
                </c:pt>
                <c:pt idx="8">
                  <c:v>4508.68</c:v>
                </c:pt>
                <c:pt idx="9">
                  <c:v>4491.8</c:v>
                </c:pt>
                <c:pt idx="10">
                  <c:v>4474.74</c:v>
                </c:pt>
                <c:pt idx="11">
                  <c:v>4457.5</c:v>
                </c:pt>
                <c:pt idx="12">
                  <c:v>4440.07</c:v>
                </c:pt>
                <c:pt idx="13">
                  <c:v>4422.4399999999996</c:v>
                </c:pt>
                <c:pt idx="14">
                  <c:v>4404.62</c:v>
                </c:pt>
                <c:pt idx="15">
                  <c:v>4386.6000000000004</c:v>
                </c:pt>
                <c:pt idx="16">
                  <c:v>4368.37</c:v>
                </c:pt>
                <c:pt idx="17">
                  <c:v>4349.9399999999996</c:v>
                </c:pt>
                <c:pt idx="18">
                  <c:v>4331.3</c:v>
                </c:pt>
                <c:pt idx="19">
                  <c:v>4312.4399999999996</c:v>
                </c:pt>
                <c:pt idx="20">
                  <c:v>4293.37</c:v>
                </c:pt>
                <c:pt idx="21">
                  <c:v>4274.0600000000004</c:v>
                </c:pt>
                <c:pt idx="22">
                  <c:v>4254.53</c:v>
                </c:pt>
                <c:pt idx="23">
                  <c:v>4234.7700000000004</c:v>
                </c:pt>
                <c:pt idx="24">
                  <c:v>4214.7700000000004</c:v>
                </c:pt>
                <c:pt idx="25">
                  <c:v>4194.53</c:v>
                </c:pt>
                <c:pt idx="26">
                  <c:v>4174.03</c:v>
                </c:pt>
                <c:pt idx="27">
                  <c:v>4153.29</c:v>
                </c:pt>
                <c:pt idx="28">
                  <c:v>4132.28</c:v>
                </c:pt>
                <c:pt idx="29">
                  <c:v>4111.01</c:v>
                </c:pt>
                <c:pt idx="30">
                  <c:v>4089.46</c:v>
                </c:pt>
                <c:pt idx="31">
                  <c:v>4067.64</c:v>
                </c:pt>
                <c:pt idx="32">
                  <c:v>4045.54</c:v>
                </c:pt>
                <c:pt idx="33">
                  <c:v>4023.14</c:v>
                </c:pt>
                <c:pt idx="34">
                  <c:v>4000.44</c:v>
                </c:pt>
                <c:pt idx="35">
                  <c:v>3977.44</c:v>
                </c:pt>
                <c:pt idx="36">
                  <c:v>3954.12</c:v>
                </c:pt>
                <c:pt idx="37">
                  <c:v>3930.48</c:v>
                </c:pt>
                <c:pt idx="38">
                  <c:v>3906.52</c:v>
                </c:pt>
                <c:pt idx="39">
                  <c:v>3882.21</c:v>
                </c:pt>
                <c:pt idx="40">
                  <c:v>3857.55</c:v>
                </c:pt>
                <c:pt idx="41">
                  <c:v>3832.53</c:v>
                </c:pt>
                <c:pt idx="42">
                  <c:v>3807.14</c:v>
                </c:pt>
                <c:pt idx="43">
                  <c:v>3781.37</c:v>
                </c:pt>
                <c:pt idx="44">
                  <c:v>3755.21</c:v>
                </c:pt>
                <c:pt idx="45">
                  <c:v>3728.64</c:v>
                </c:pt>
                <c:pt idx="46">
                  <c:v>3701.65</c:v>
                </c:pt>
                <c:pt idx="47">
                  <c:v>3674.23</c:v>
                </c:pt>
                <c:pt idx="48">
                  <c:v>3646.37</c:v>
                </c:pt>
                <c:pt idx="49">
                  <c:v>3618.04</c:v>
                </c:pt>
                <c:pt idx="50">
                  <c:v>3589.23</c:v>
                </c:pt>
                <c:pt idx="51">
                  <c:v>3559.93</c:v>
                </c:pt>
                <c:pt idx="52">
                  <c:v>3530.11</c:v>
                </c:pt>
                <c:pt idx="53">
                  <c:v>3499.75</c:v>
                </c:pt>
                <c:pt idx="54">
                  <c:v>3468.83</c:v>
                </c:pt>
                <c:pt idx="55">
                  <c:v>3437.34</c:v>
                </c:pt>
                <c:pt idx="56">
                  <c:v>3405.23</c:v>
                </c:pt>
                <c:pt idx="57">
                  <c:v>3372.49</c:v>
                </c:pt>
                <c:pt idx="58">
                  <c:v>3339.08</c:v>
                </c:pt>
                <c:pt idx="59">
                  <c:v>3304.98</c:v>
                </c:pt>
                <c:pt idx="60">
                  <c:v>3270.14</c:v>
                </c:pt>
                <c:pt idx="61">
                  <c:v>3234.53</c:v>
                </c:pt>
                <c:pt idx="62">
                  <c:v>3198.1</c:v>
                </c:pt>
                <c:pt idx="63">
                  <c:v>3160.8</c:v>
                </c:pt>
                <c:pt idx="64">
                  <c:v>3122.59</c:v>
                </c:pt>
                <c:pt idx="65">
                  <c:v>3083.4</c:v>
                </c:pt>
                <c:pt idx="66">
                  <c:v>3043.16</c:v>
                </c:pt>
                <c:pt idx="67">
                  <c:v>3001.8</c:v>
                </c:pt>
                <c:pt idx="68">
                  <c:v>2959.24</c:v>
                </c:pt>
                <c:pt idx="69">
                  <c:v>2915.36</c:v>
                </c:pt>
                <c:pt idx="70">
                  <c:v>2870.07</c:v>
                </c:pt>
                <c:pt idx="71">
                  <c:v>2823.21</c:v>
                </c:pt>
                <c:pt idx="72">
                  <c:v>2774.65</c:v>
                </c:pt>
                <c:pt idx="73">
                  <c:v>2724.17</c:v>
                </c:pt>
                <c:pt idx="74">
                  <c:v>2671.55</c:v>
                </c:pt>
                <c:pt idx="75">
                  <c:v>2616.5100000000002</c:v>
                </c:pt>
                <c:pt idx="76">
                  <c:v>2558.6799999999998</c:v>
                </c:pt>
                <c:pt idx="77">
                  <c:v>2497.6</c:v>
                </c:pt>
                <c:pt idx="78">
                  <c:v>2432.63</c:v>
                </c:pt>
                <c:pt idx="79">
                  <c:v>2362.91</c:v>
                </c:pt>
                <c:pt idx="80">
                  <c:v>2287.16</c:v>
                </c:pt>
                <c:pt idx="81">
                  <c:v>2203.39</c:v>
                </c:pt>
                <c:pt idx="82">
                  <c:v>2108.08</c:v>
                </c:pt>
                <c:pt idx="83">
                  <c:v>1993.92</c:v>
                </c:pt>
                <c:pt idx="84">
                  <c:v>1838.48</c:v>
                </c:pt>
                <c:pt idx="85">
                  <c:v>1654.62</c:v>
                </c:pt>
              </c:numCache>
            </c:numRef>
          </c:xVal>
          <c:yVal>
            <c:numRef>
              <c:f>Octano!$I$3:$I$200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16"/>
          <c:order val="16"/>
          <c:tx>
            <c:strRef>
              <c:f>Propano!$M$1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Propano!$N$3:$N$200</c:f>
              <c:numCache>
                <c:formatCode>General</c:formatCode>
                <c:ptCount val="198"/>
                <c:pt idx="0">
                  <c:v>111.08799999999999</c:v>
                </c:pt>
                <c:pt idx="1">
                  <c:v>119.07</c:v>
                </c:pt>
                <c:pt idx="2">
                  <c:v>127.499</c:v>
                </c:pt>
                <c:pt idx="3">
                  <c:v>136.39599999999999</c:v>
                </c:pt>
                <c:pt idx="4">
                  <c:v>145.761</c:v>
                </c:pt>
                <c:pt idx="5">
                  <c:v>155.60900000000001</c:v>
                </c:pt>
                <c:pt idx="6">
                  <c:v>165.97900000000001</c:v>
                </c:pt>
                <c:pt idx="7">
                  <c:v>176.875</c:v>
                </c:pt>
                <c:pt idx="8">
                  <c:v>188.31800000000001</c:v>
                </c:pt>
                <c:pt idx="9">
                  <c:v>200.33799999999999</c:v>
                </c:pt>
                <c:pt idx="10">
                  <c:v>212.953</c:v>
                </c:pt>
                <c:pt idx="11">
                  <c:v>226.18299999999999</c:v>
                </c:pt>
                <c:pt idx="12">
                  <c:v>240.054</c:v>
                </c:pt>
                <c:pt idx="13">
                  <c:v>254.59100000000001</c:v>
                </c:pt>
                <c:pt idx="14">
                  <c:v>269.822</c:v>
                </c:pt>
                <c:pt idx="15">
                  <c:v>285.77300000000002</c:v>
                </c:pt>
                <c:pt idx="16">
                  <c:v>302.47399999999999</c:v>
                </c:pt>
                <c:pt idx="17">
                  <c:v>319.95400000000001</c:v>
                </c:pt>
                <c:pt idx="18">
                  <c:v>338.24400000000003</c:v>
                </c:pt>
                <c:pt idx="19">
                  <c:v>357.37799999999999</c:v>
                </c:pt>
                <c:pt idx="20">
                  <c:v>377.392</c:v>
                </c:pt>
                <c:pt idx="21">
                  <c:v>398.32400000000001</c:v>
                </c:pt>
                <c:pt idx="22">
                  <c:v>420.21199999999999</c:v>
                </c:pt>
                <c:pt idx="23">
                  <c:v>443.09800000000001</c:v>
                </c:pt>
                <c:pt idx="24">
                  <c:v>467.02800000000002</c:v>
                </c:pt>
                <c:pt idx="25">
                  <c:v>492.04700000000003</c:v>
                </c:pt>
                <c:pt idx="26">
                  <c:v>518.20899999999995</c:v>
                </c:pt>
                <c:pt idx="27">
                  <c:v>545.56500000000005</c:v>
                </c:pt>
                <c:pt idx="28">
                  <c:v>574.17399999999998</c:v>
                </c:pt>
                <c:pt idx="29">
                  <c:v>604.09900000000005</c:v>
                </c:pt>
                <c:pt idx="30">
                  <c:v>635.40599999999995</c:v>
                </c:pt>
                <c:pt idx="31">
                  <c:v>668.17</c:v>
                </c:pt>
                <c:pt idx="32">
                  <c:v>702.46699999999998</c:v>
                </c:pt>
                <c:pt idx="33">
                  <c:v>738.38400000000001</c:v>
                </c:pt>
                <c:pt idx="34">
                  <c:v>776.01300000000003</c:v>
                </c:pt>
                <c:pt idx="35">
                  <c:v>815.45600000000002</c:v>
                </c:pt>
                <c:pt idx="36">
                  <c:v>856.82600000000002</c:v>
                </c:pt>
                <c:pt idx="37">
                  <c:v>900.245</c:v>
                </c:pt>
                <c:pt idx="38">
                  <c:v>945.85</c:v>
                </c:pt>
                <c:pt idx="39">
                  <c:v>993.79300000000001</c:v>
                </c:pt>
                <c:pt idx="40">
                  <c:v>1044.24</c:v>
                </c:pt>
                <c:pt idx="41">
                  <c:v>1097.3900000000001</c:v>
                </c:pt>
                <c:pt idx="42">
                  <c:v>1153.46</c:v>
                </c:pt>
                <c:pt idx="43">
                  <c:v>1212.68</c:v>
                </c:pt>
                <c:pt idx="44">
                  <c:v>1275.3499999999999</c:v>
                </c:pt>
                <c:pt idx="45">
                  <c:v>1341.78</c:v>
                </c:pt>
                <c:pt idx="46">
                  <c:v>1412.36</c:v>
                </c:pt>
                <c:pt idx="47">
                  <c:v>1487.54</c:v>
                </c:pt>
                <c:pt idx="48">
                  <c:v>1567.86</c:v>
                </c:pt>
                <c:pt idx="49">
                  <c:v>1653.97</c:v>
                </c:pt>
                <c:pt idx="50">
                  <c:v>1746.66</c:v>
                </c:pt>
                <c:pt idx="51">
                  <c:v>1846.95</c:v>
                </c:pt>
                <c:pt idx="52">
                  <c:v>1956.14</c:v>
                </c:pt>
                <c:pt idx="53">
                  <c:v>2075.94</c:v>
                </c:pt>
                <c:pt idx="54">
                  <c:v>2208.73</c:v>
                </c:pt>
                <c:pt idx="55">
                  <c:v>2357.91</c:v>
                </c:pt>
                <c:pt idx="56">
                  <c:v>2528.7600000000002</c:v>
                </c:pt>
                <c:pt idx="57">
                  <c:v>2730.21</c:v>
                </c:pt>
                <c:pt idx="58">
                  <c:v>2980.01</c:v>
                </c:pt>
                <c:pt idx="59">
                  <c:v>3325.83</c:v>
                </c:pt>
                <c:pt idx="60">
                  <c:v>4263.88</c:v>
                </c:pt>
              </c:numCache>
            </c:numRef>
          </c:xVal>
          <c:yVal>
            <c:numRef>
              <c:f>Propano!$M$3:$M$200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A-4876-B785-095F9B459DE6}"/>
            </c:ext>
          </c:extLst>
        </c:ser>
        <c:ser>
          <c:idx val="17"/>
          <c:order val="17"/>
          <c:tx>
            <c:strRef>
              <c:f>Propano!$M$1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Propano!$O$3:$O$200</c:f>
              <c:numCache>
                <c:formatCode>General</c:formatCode>
                <c:ptCount val="198"/>
                <c:pt idx="0">
                  <c:v>11941.8</c:v>
                </c:pt>
                <c:pt idx="1">
                  <c:v>11882</c:v>
                </c:pt>
                <c:pt idx="2">
                  <c:v>11821.3</c:v>
                </c:pt>
                <c:pt idx="3">
                  <c:v>11759.9</c:v>
                </c:pt>
                <c:pt idx="4">
                  <c:v>11697.7</c:v>
                </c:pt>
                <c:pt idx="5">
                  <c:v>11634.6</c:v>
                </c:pt>
                <c:pt idx="6">
                  <c:v>11570.6</c:v>
                </c:pt>
                <c:pt idx="7">
                  <c:v>11505.8</c:v>
                </c:pt>
                <c:pt idx="8">
                  <c:v>11440.1</c:v>
                </c:pt>
                <c:pt idx="9">
                  <c:v>11373.5</c:v>
                </c:pt>
                <c:pt idx="10">
                  <c:v>11305.9</c:v>
                </c:pt>
                <c:pt idx="11">
                  <c:v>11237.4</c:v>
                </c:pt>
                <c:pt idx="12">
                  <c:v>11167.9</c:v>
                </c:pt>
                <c:pt idx="13">
                  <c:v>11097.4</c:v>
                </c:pt>
                <c:pt idx="14">
                  <c:v>11025.8</c:v>
                </c:pt>
                <c:pt idx="15">
                  <c:v>10953.1</c:v>
                </c:pt>
                <c:pt idx="16">
                  <c:v>10879.4</c:v>
                </c:pt>
                <c:pt idx="17">
                  <c:v>10804.5</c:v>
                </c:pt>
                <c:pt idx="18">
                  <c:v>10728.5</c:v>
                </c:pt>
                <c:pt idx="19">
                  <c:v>10651.2</c:v>
                </c:pt>
                <c:pt idx="20">
                  <c:v>10572.7</c:v>
                </c:pt>
                <c:pt idx="21">
                  <c:v>10492.9</c:v>
                </c:pt>
                <c:pt idx="22">
                  <c:v>10411.799999999999</c:v>
                </c:pt>
                <c:pt idx="23">
                  <c:v>10329.4</c:v>
                </c:pt>
                <c:pt idx="24">
                  <c:v>10245.5</c:v>
                </c:pt>
                <c:pt idx="25">
                  <c:v>10160.200000000001</c:v>
                </c:pt>
                <c:pt idx="26">
                  <c:v>10073.4</c:v>
                </c:pt>
                <c:pt idx="27">
                  <c:v>9984.9699999999993</c:v>
                </c:pt>
                <c:pt idx="28">
                  <c:v>9894.93</c:v>
                </c:pt>
                <c:pt idx="29">
                  <c:v>9803.2000000000007</c:v>
                </c:pt>
                <c:pt idx="30">
                  <c:v>9709.7099999999991</c:v>
                </c:pt>
                <c:pt idx="31">
                  <c:v>9614.3799999999992</c:v>
                </c:pt>
                <c:pt idx="32">
                  <c:v>9517.1200000000008</c:v>
                </c:pt>
                <c:pt idx="33">
                  <c:v>9417.86</c:v>
                </c:pt>
                <c:pt idx="34">
                  <c:v>9316.49</c:v>
                </c:pt>
                <c:pt idx="35">
                  <c:v>9212.91</c:v>
                </c:pt>
                <c:pt idx="36">
                  <c:v>9107</c:v>
                </c:pt>
                <c:pt idx="37">
                  <c:v>8998.64</c:v>
                </c:pt>
                <c:pt idx="38">
                  <c:v>8887.69</c:v>
                </c:pt>
                <c:pt idx="39">
                  <c:v>8773.99</c:v>
                </c:pt>
                <c:pt idx="40">
                  <c:v>8657.36</c:v>
                </c:pt>
                <c:pt idx="41">
                  <c:v>8537.6200000000008</c:v>
                </c:pt>
                <c:pt idx="42">
                  <c:v>8414.5499999999993</c:v>
                </c:pt>
                <c:pt idx="43">
                  <c:v>8287.8799999999992</c:v>
                </c:pt>
                <c:pt idx="44">
                  <c:v>8157.35</c:v>
                </c:pt>
                <c:pt idx="45">
                  <c:v>8022.61</c:v>
                </c:pt>
                <c:pt idx="46">
                  <c:v>7883.29</c:v>
                </c:pt>
                <c:pt idx="47">
                  <c:v>7738.92</c:v>
                </c:pt>
                <c:pt idx="48">
                  <c:v>7588.97</c:v>
                </c:pt>
                <c:pt idx="49">
                  <c:v>7432.78</c:v>
                </c:pt>
                <c:pt idx="50">
                  <c:v>7269.54</c:v>
                </c:pt>
                <c:pt idx="51">
                  <c:v>7098.24</c:v>
                </c:pt>
                <c:pt idx="52">
                  <c:v>6917.59</c:v>
                </c:pt>
                <c:pt idx="53">
                  <c:v>6725.84</c:v>
                </c:pt>
                <c:pt idx="54">
                  <c:v>6520.63</c:v>
                </c:pt>
                <c:pt idx="55">
                  <c:v>6298.55</c:v>
                </c:pt>
                <c:pt idx="56">
                  <c:v>6054.31</c:v>
                </c:pt>
                <c:pt idx="57">
                  <c:v>5778.98</c:v>
                </c:pt>
                <c:pt idx="58">
                  <c:v>5454.8</c:v>
                </c:pt>
                <c:pt idx="59">
                  <c:v>5034.09</c:v>
                </c:pt>
                <c:pt idx="60">
                  <c:v>4263.6499999999996</c:v>
                </c:pt>
              </c:numCache>
            </c:numRef>
          </c:xVal>
          <c:yVal>
            <c:numRef>
              <c:f>Propano!$M$3:$M$200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3A-4876-B785-095F9B459DE6}"/>
            </c:ext>
          </c:extLst>
        </c:ser>
        <c:ser>
          <c:idx val="18"/>
          <c:order val="18"/>
          <c:tx>
            <c:strRef>
              <c:f>Metano!$I$1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Metano!$J$3:$J$200</c:f>
              <c:numCache>
                <c:formatCode>General</c:formatCode>
                <c:ptCount val="198"/>
                <c:pt idx="0">
                  <c:v>199.01300000000001</c:v>
                </c:pt>
                <c:pt idx="1">
                  <c:v>227.07900000000001</c:v>
                </c:pt>
                <c:pt idx="2">
                  <c:v>257.77800000000002</c:v>
                </c:pt>
                <c:pt idx="3">
                  <c:v>291.58199999999999</c:v>
                </c:pt>
                <c:pt idx="4">
                  <c:v>328.60199999999998</c:v>
                </c:pt>
                <c:pt idx="5">
                  <c:v>369.08699999999999</c:v>
                </c:pt>
                <c:pt idx="6">
                  <c:v>413.24799999999999</c:v>
                </c:pt>
                <c:pt idx="7">
                  <c:v>461.31599999999997</c:v>
                </c:pt>
                <c:pt idx="8">
                  <c:v>513.57399999999996</c:v>
                </c:pt>
                <c:pt idx="9">
                  <c:v>570.274</c:v>
                </c:pt>
                <c:pt idx="10">
                  <c:v>631.72400000000005</c:v>
                </c:pt>
                <c:pt idx="11">
                  <c:v>698.24699999999996</c:v>
                </c:pt>
                <c:pt idx="12">
                  <c:v>770.19100000000003</c:v>
                </c:pt>
                <c:pt idx="13">
                  <c:v>847.94200000000001</c:v>
                </c:pt>
                <c:pt idx="14">
                  <c:v>931.91600000000005</c:v>
                </c:pt>
                <c:pt idx="15">
                  <c:v>1022.59</c:v>
                </c:pt>
                <c:pt idx="16">
                  <c:v>1120.48</c:v>
                </c:pt>
                <c:pt idx="17">
                  <c:v>1226.17</c:v>
                </c:pt>
                <c:pt idx="18">
                  <c:v>1340.32</c:v>
                </c:pt>
                <c:pt idx="19">
                  <c:v>1463.69</c:v>
                </c:pt>
                <c:pt idx="20">
                  <c:v>1597.14</c:v>
                </c:pt>
                <c:pt idx="21">
                  <c:v>1741.68</c:v>
                </c:pt>
                <c:pt idx="22">
                  <c:v>1898.47</c:v>
                </c:pt>
                <c:pt idx="23">
                  <c:v>2068.91</c:v>
                </c:pt>
                <c:pt idx="24">
                  <c:v>2254.69</c:v>
                </c:pt>
                <c:pt idx="25">
                  <c:v>2457.84</c:v>
                </c:pt>
                <c:pt idx="26">
                  <c:v>2680.91</c:v>
                </c:pt>
                <c:pt idx="27">
                  <c:v>3547.11</c:v>
                </c:pt>
                <c:pt idx="28">
                  <c:v>3554.24</c:v>
                </c:pt>
                <c:pt idx="29">
                  <c:v>3507.55</c:v>
                </c:pt>
                <c:pt idx="30">
                  <c:v>3855.52</c:v>
                </c:pt>
                <c:pt idx="31">
                  <c:v>4256.8100000000004</c:v>
                </c:pt>
                <c:pt idx="32">
                  <c:v>4731.05</c:v>
                </c:pt>
                <c:pt idx="33">
                  <c:v>5314.42</c:v>
                </c:pt>
                <c:pt idx="34">
                  <c:v>6090.32</c:v>
                </c:pt>
                <c:pt idx="35">
                  <c:v>7405.4</c:v>
                </c:pt>
                <c:pt idx="36">
                  <c:v>8733</c:v>
                </c:pt>
              </c:numCache>
            </c:numRef>
          </c:xVal>
          <c:yVal>
            <c:numRef>
              <c:f>Metano!$I$3:$I$200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180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190</c:v>
                </c:pt>
                <c:pt idx="36">
                  <c:v>190.6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3A-4876-B785-095F9B459DE6}"/>
            </c:ext>
          </c:extLst>
        </c:ser>
        <c:ser>
          <c:idx val="19"/>
          <c:order val="19"/>
          <c:tx>
            <c:strRef>
              <c:f>Metano!$I$1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Metano!$K$3:$K$200</c:f>
              <c:numCache>
                <c:formatCode>General</c:formatCode>
                <c:ptCount val="198"/>
                <c:pt idx="0">
                  <c:v>25380</c:v>
                </c:pt>
                <c:pt idx="1">
                  <c:v>25154.9</c:v>
                </c:pt>
                <c:pt idx="2">
                  <c:v>24924.9</c:v>
                </c:pt>
                <c:pt idx="3">
                  <c:v>24690.1</c:v>
                </c:pt>
                <c:pt idx="4">
                  <c:v>24450.1</c:v>
                </c:pt>
                <c:pt idx="5">
                  <c:v>24204.7</c:v>
                </c:pt>
                <c:pt idx="6">
                  <c:v>23953.8</c:v>
                </c:pt>
                <c:pt idx="7">
                  <c:v>23697.200000000001</c:v>
                </c:pt>
                <c:pt idx="8">
                  <c:v>23434.400000000001</c:v>
                </c:pt>
                <c:pt idx="9">
                  <c:v>23165.4</c:v>
                </c:pt>
                <c:pt idx="10">
                  <c:v>22889.8</c:v>
                </c:pt>
                <c:pt idx="11">
                  <c:v>22607.200000000001</c:v>
                </c:pt>
                <c:pt idx="12">
                  <c:v>22317.3</c:v>
                </c:pt>
                <c:pt idx="13">
                  <c:v>22019.7</c:v>
                </c:pt>
                <c:pt idx="14">
                  <c:v>21714</c:v>
                </c:pt>
                <c:pt idx="15">
                  <c:v>21399.599999999999</c:v>
                </c:pt>
                <c:pt idx="16">
                  <c:v>21076.2</c:v>
                </c:pt>
                <c:pt idx="17">
                  <c:v>20743</c:v>
                </c:pt>
                <c:pt idx="18">
                  <c:v>20399.3</c:v>
                </c:pt>
                <c:pt idx="19">
                  <c:v>20044.5</c:v>
                </c:pt>
                <c:pt idx="20">
                  <c:v>19677.599999999999</c:v>
                </c:pt>
                <c:pt idx="21">
                  <c:v>19297.599999999999</c:v>
                </c:pt>
                <c:pt idx="22">
                  <c:v>18903.2</c:v>
                </c:pt>
                <c:pt idx="23">
                  <c:v>18493.2</c:v>
                </c:pt>
                <c:pt idx="24">
                  <c:v>18065.7</c:v>
                </c:pt>
                <c:pt idx="25">
                  <c:v>17618.7</c:v>
                </c:pt>
                <c:pt idx="26">
                  <c:v>17149.599999999999</c:v>
                </c:pt>
                <c:pt idx="27">
                  <c:v>16989.5</c:v>
                </c:pt>
                <c:pt idx="28">
                  <c:v>16834.8</c:v>
                </c:pt>
                <c:pt idx="29">
                  <c:v>15571.6</c:v>
                </c:pt>
                <c:pt idx="30">
                  <c:v>14968.6</c:v>
                </c:pt>
                <c:pt idx="31">
                  <c:v>14309.9</c:v>
                </c:pt>
                <c:pt idx="32">
                  <c:v>13575.9</c:v>
                </c:pt>
                <c:pt idx="33">
                  <c:v>12730.4</c:v>
                </c:pt>
                <c:pt idx="34">
                  <c:v>11689.9</c:v>
                </c:pt>
                <c:pt idx="35">
                  <c:v>10107.6</c:v>
                </c:pt>
                <c:pt idx="36">
                  <c:v>8733</c:v>
                </c:pt>
              </c:numCache>
            </c:numRef>
          </c:xVal>
          <c:yVal>
            <c:numRef>
              <c:f>Metano!$I$3:$I$200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180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190</c:v>
                </c:pt>
                <c:pt idx="36">
                  <c:v>190.6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3A-4876-B785-095F9B45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60112"/>
        <c:axId val="283460672"/>
      </c:scatterChart>
      <c:valAx>
        <c:axId val="2834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Densidade (mol/m³)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460672"/>
        <c:crosses val="autoZero"/>
        <c:crossBetween val="midCat"/>
      </c:valAx>
      <c:valAx>
        <c:axId val="283460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Temperatura (K)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4601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'CO2'!$U$1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'CO2'!$W$4:$W$101</c:f>
              <c:numCache>
                <c:formatCode>General</c:formatCode>
                <c:ptCount val="98"/>
              </c:numCache>
            </c:numRef>
          </c:xVal>
          <c:yVal>
            <c:numRef>
              <c:f>'CO2'!$U$4:$U$101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7"/>
          <c:tx>
            <c:strRef>
              <c:f>'CO2'!$U$1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'CO2'!$V$4:$V$101</c:f>
              <c:numCache>
                <c:formatCode>General</c:formatCode>
                <c:ptCount val="98"/>
              </c:numCache>
            </c:numRef>
          </c:xVal>
          <c:yVal>
            <c:numRef>
              <c:f>'CO2'!$U$4:$U$101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81184"/>
        <c:axId val="284381744"/>
      </c:scatterChart>
      <c:scatterChart>
        <c:scatterStyle val="smoothMarker"/>
        <c:varyColors val="0"/>
        <c:ser>
          <c:idx val="2"/>
          <c:order val="0"/>
          <c:tx>
            <c:strRef>
              <c:f>'CO2'!$A$1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'CO2'!$B$4:$B$63</c:f>
              <c:numCache>
                <c:formatCode>General</c:formatCode>
                <c:ptCount val="60"/>
              </c:numCache>
            </c:numRef>
          </c:xVal>
          <c:yVal>
            <c:numRef>
              <c:f>'CO2'!$A$4:$A$63</c:f>
              <c:numCache>
                <c:formatCode>General</c:formatCode>
                <c:ptCount val="6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1"/>
          <c:tx>
            <c:strRef>
              <c:f>'CO2'!$A$1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'CO2'!$C$3:$C$63</c:f>
              <c:numCache>
                <c:formatCode>General</c:formatCode>
                <c:ptCount val="61"/>
              </c:numCache>
            </c:numRef>
          </c:xVal>
          <c:yVal>
            <c:numRef>
              <c:f>'CO2'!$A$3:$A$63</c:f>
              <c:numCache>
                <c:formatCode>General</c:formatCode>
                <c:ptCount val="6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2"/>
          <c:tx>
            <c:strRef>
              <c:f>'CO2'!$E$1</c:f>
              <c:strCache>
                <c:ptCount val="1"/>
                <c:pt idx="0">
                  <c:v>SRK+RG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'CO2'!$F$3:$F$241</c:f>
              <c:numCache>
                <c:formatCode>General</c:formatCode>
                <c:ptCount val="239"/>
              </c:numCache>
            </c:numRef>
          </c:xVal>
          <c:yVal>
            <c:numRef>
              <c:f>'CO2'!$E$3:$E$241</c:f>
              <c:numCache>
                <c:formatCode>General</c:formatCode>
                <c:ptCount val="2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3"/>
          <c:tx>
            <c:strRef>
              <c:f>'CO2'!$E$1</c:f>
              <c:strCache>
                <c:ptCount val="1"/>
                <c:pt idx="0">
                  <c:v>SRK+RG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'CO2'!$G$3:$G$241</c:f>
              <c:numCache>
                <c:formatCode>General</c:formatCode>
                <c:ptCount val="239"/>
              </c:numCache>
            </c:numRef>
          </c:xVal>
          <c:yVal>
            <c:numRef>
              <c:f>'CO2'!$E$3:$E$241</c:f>
              <c:numCache>
                <c:formatCode>General</c:formatCode>
                <c:ptCount val="2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4"/>
          <c:tx>
            <c:strRef>
              <c:f>'CO2'!$I$1</c:f>
              <c:strCache>
                <c:ptCount val="1"/>
                <c:pt idx="0">
                  <c:v>SRK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'CO2'!$J$4:$J$201</c:f>
              <c:numCache>
                <c:formatCode>General</c:formatCode>
                <c:ptCount val="198"/>
              </c:numCache>
            </c:numRef>
          </c:xVal>
          <c:yVal>
            <c:numRef>
              <c:f>'CO2'!$I$4:$I$199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5"/>
          <c:tx>
            <c:strRef>
              <c:f>'CO2'!$I$1</c:f>
              <c:strCache>
                <c:ptCount val="1"/>
                <c:pt idx="0">
                  <c:v>SRK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'CO2'!$K$4:$K$201</c:f>
              <c:numCache>
                <c:formatCode>General</c:formatCode>
                <c:ptCount val="198"/>
              </c:numCache>
            </c:numRef>
          </c:xVal>
          <c:yVal>
            <c:numRef>
              <c:f>'CO2'!$I$4:$I$199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8"/>
          <c:order val="8"/>
          <c:tx>
            <c:v>SRK - virtual</c:v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'CO2'!$N$3:$N$198</c:f>
              <c:numCache>
                <c:formatCode>General</c:formatCode>
                <c:ptCount val="196"/>
              </c:numCache>
            </c:numRef>
          </c:xVal>
          <c:yVal>
            <c:numRef>
              <c:f>'CO2'!$M$3:$M$198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6-4B65-AC51-6688924F4C39}"/>
            </c:ext>
          </c:extLst>
        </c:ser>
        <c:ser>
          <c:idx val="9"/>
          <c:order val="9"/>
          <c:tx>
            <c:v>SRk - virtual</c:v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'CO2'!$O$3:$O$198</c:f>
              <c:numCache>
                <c:formatCode>General</c:formatCode>
                <c:ptCount val="196"/>
              </c:numCache>
            </c:numRef>
          </c:xVal>
          <c:yVal>
            <c:numRef>
              <c:f>'CO2'!$M$3:$M$198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96-4B65-AC51-6688924F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81184"/>
        <c:axId val="284381744"/>
      </c:scatterChart>
      <c:valAx>
        <c:axId val="2843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381744"/>
        <c:crosses val="autoZero"/>
        <c:crossBetween val="midCat"/>
      </c:valAx>
      <c:valAx>
        <c:axId val="284381744"/>
        <c:scaling>
          <c:orientation val="minMax"/>
          <c:max val="6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38118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Metanol!$U$1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Metanol!$W$4:$W$101</c:f>
              <c:numCache>
                <c:formatCode>General</c:formatCode>
                <c:ptCount val="98"/>
              </c:numCache>
            </c:numRef>
          </c:xVal>
          <c:yVal>
            <c:numRef>
              <c:f>Metanol!$U$4:$U$101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7"/>
          <c:tx>
            <c:strRef>
              <c:f>Metanol!$U$1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Metanol!$V$4:$V$101</c:f>
              <c:numCache>
                <c:formatCode>General</c:formatCode>
                <c:ptCount val="98"/>
              </c:numCache>
            </c:numRef>
          </c:xVal>
          <c:yVal>
            <c:numRef>
              <c:f>Metanol!$U$4:$U$101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scatterChart>
        <c:scatterStyle val="smoothMarker"/>
        <c:varyColors val="0"/>
        <c:ser>
          <c:idx val="2"/>
          <c:order val="0"/>
          <c:tx>
            <c:strRef>
              <c:f>Metanol!$A$1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Metanol!$B$4:$B$72</c:f>
              <c:numCache>
                <c:formatCode>General</c:formatCode>
                <c:ptCount val="69"/>
                <c:pt idx="0">
                  <c:v>24535.529900000001</c:v>
                </c:pt>
                <c:pt idx="1">
                  <c:v>24353.801159999999</c:v>
                </c:pt>
                <c:pt idx="2">
                  <c:v>24210.192080000001</c:v>
                </c:pt>
                <c:pt idx="3">
                  <c:v>24067.246449999999</c:v>
                </c:pt>
                <c:pt idx="4">
                  <c:v>23923.41401</c:v>
                </c:pt>
                <c:pt idx="5">
                  <c:v>23779.645479999999</c:v>
                </c:pt>
                <c:pt idx="6">
                  <c:v>23603.94399</c:v>
                </c:pt>
                <c:pt idx="7">
                  <c:v>23449.700150000001</c:v>
                </c:pt>
                <c:pt idx="8">
                  <c:v>23312.714390000001</c:v>
                </c:pt>
                <c:pt idx="9">
                  <c:v>23176.946650000002</c:v>
                </c:pt>
                <c:pt idx="10">
                  <c:v>22991.565119999999</c:v>
                </c:pt>
                <c:pt idx="11">
                  <c:v>22843.122200000002</c:v>
                </c:pt>
                <c:pt idx="12">
                  <c:v>22656.94455</c:v>
                </c:pt>
                <c:pt idx="13">
                  <c:v>22506.410090000001</c:v>
                </c:pt>
                <c:pt idx="14">
                  <c:v>22341.822909999999</c:v>
                </c:pt>
                <c:pt idx="15">
                  <c:v>22161.39558</c:v>
                </c:pt>
                <c:pt idx="16">
                  <c:v>21983.324420000001</c:v>
                </c:pt>
                <c:pt idx="17">
                  <c:v>21803.58971</c:v>
                </c:pt>
                <c:pt idx="18">
                  <c:v>21600.424599999998</c:v>
                </c:pt>
                <c:pt idx="19">
                  <c:v>21404.714960000001</c:v>
                </c:pt>
                <c:pt idx="20">
                  <c:v>21213.371050000002</c:v>
                </c:pt>
                <c:pt idx="21">
                  <c:v>21010.80906</c:v>
                </c:pt>
                <c:pt idx="22">
                  <c:v>20808.590639999999</c:v>
                </c:pt>
                <c:pt idx="23">
                  <c:v>20580.97884</c:v>
                </c:pt>
                <c:pt idx="24">
                  <c:v>20356.211179999998</c:v>
                </c:pt>
                <c:pt idx="25">
                  <c:v>20113.933010000001</c:v>
                </c:pt>
                <c:pt idx="26">
                  <c:v>19862.352149999999</c:v>
                </c:pt>
                <c:pt idx="27">
                  <c:v>19610.971239999999</c:v>
                </c:pt>
                <c:pt idx="28">
                  <c:v>19359.489369999999</c:v>
                </c:pt>
                <c:pt idx="29">
                  <c:v>19071.923889999998</c:v>
                </c:pt>
                <c:pt idx="30">
                  <c:v>18784.63378</c:v>
                </c:pt>
                <c:pt idx="31">
                  <c:v>18461.33973</c:v>
                </c:pt>
                <c:pt idx="32">
                  <c:v>18173.881219999999</c:v>
                </c:pt>
                <c:pt idx="33">
                  <c:v>17742.32504</c:v>
                </c:pt>
                <c:pt idx="34">
                  <c:v>17385.331119999999</c:v>
                </c:pt>
                <c:pt idx="35">
                  <c:v>16951.451550000002</c:v>
                </c:pt>
                <c:pt idx="36">
                  <c:v>16518.76281</c:v>
                </c:pt>
                <c:pt idx="37">
                  <c:v>16055.745220000001</c:v>
                </c:pt>
                <c:pt idx="38">
                  <c:v>15511.787490000001</c:v>
                </c:pt>
                <c:pt idx="39">
                  <c:v>14865.36515</c:v>
                </c:pt>
                <c:pt idx="40">
                  <c:v>14076.60138</c:v>
                </c:pt>
                <c:pt idx="41">
                  <c:v>13110.62465</c:v>
                </c:pt>
                <c:pt idx="42">
                  <c:v>11665.35471</c:v>
                </c:pt>
              </c:numCache>
            </c:numRef>
          </c:xVal>
          <c:yVal>
            <c:numRef>
              <c:f>Metanol!$A$4:$A$72</c:f>
              <c:numCache>
                <c:formatCode>General</c:formatCode>
                <c:ptCount val="69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1"/>
          <c:tx>
            <c:strRef>
              <c:f>Metanol!$A$1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Metanol!$C$3:$C$63</c:f>
              <c:numCache>
                <c:formatCode>General</c:formatCode>
                <c:ptCount val="61"/>
                <c:pt idx="0">
                  <c:v>8600</c:v>
                </c:pt>
                <c:pt idx="1">
                  <c:v>168.47381999999999</c:v>
                </c:pt>
                <c:pt idx="2">
                  <c:v>167.9153</c:v>
                </c:pt>
                <c:pt idx="3">
                  <c:v>167.24484000000001</c:v>
                </c:pt>
                <c:pt idx="4">
                  <c:v>166.50005999999999</c:v>
                </c:pt>
                <c:pt idx="5">
                  <c:v>165.72577000000001</c:v>
                </c:pt>
                <c:pt idx="6">
                  <c:v>170.81182000000001</c:v>
                </c:pt>
                <c:pt idx="7">
                  <c:v>170.99270000000001</c:v>
                </c:pt>
                <c:pt idx="8">
                  <c:v>171.88775999999999</c:v>
                </c:pt>
                <c:pt idx="9">
                  <c:v>172.12726000000001</c:v>
                </c:pt>
                <c:pt idx="10">
                  <c:v>172.17211</c:v>
                </c:pt>
                <c:pt idx="11">
                  <c:v>191.43701999999999</c:v>
                </c:pt>
                <c:pt idx="12">
                  <c:v>191.14169000000001</c:v>
                </c:pt>
                <c:pt idx="13">
                  <c:v>209.01093</c:v>
                </c:pt>
                <c:pt idx="14">
                  <c:v>209.36600000000001</c:v>
                </c:pt>
                <c:pt idx="15">
                  <c:v>205.59877</c:v>
                </c:pt>
                <c:pt idx="16">
                  <c:v>221.86457999999999</c:v>
                </c:pt>
                <c:pt idx="17">
                  <c:v>241.86375000000001</c:v>
                </c:pt>
                <c:pt idx="18">
                  <c:v>234.68645000000001</c:v>
                </c:pt>
                <c:pt idx="19">
                  <c:v>320.46802000000002</c:v>
                </c:pt>
                <c:pt idx="20">
                  <c:v>308.51972999999998</c:v>
                </c:pt>
                <c:pt idx="21">
                  <c:v>393.81313999999998</c:v>
                </c:pt>
                <c:pt idx="22">
                  <c:v>377.17786999999998</c:v>
                </c:pt>
                <c:pt idx="23">
                  <c:v>464.66890999999998</c:v>
                </c:pt>
                <c:pt idx="24">
                  <c:v>493.14553999999998</c:v>
                </c:pt>
                <c:pt idx="25">
                  <c:v>531.38942999999995</c:v>
                </c:pt>
                <c:pt idx="26">
                  <c:v>599.15908000000002</c:v>
                </c:pt>
                <c:pt idx="27">
                  <c:v>673.17546000000004</c:v>
                </c:pt>
                <c:pt idx="28">
                  <c:v>744.41598999999997</c:v>
                </c:pt>
                <c:pt idx="29">
                  <c:v>817.15583000000004</c:v>
                </c:pt>
                <c:pt idx="30">
                  <c:v>957.78758000000005</c:v>
                </c:pt>
                <c:pt idx="31">
                  <c:v>1033.4006899999999</c:v>
                </c:pt>
                <c:pt idx="32">
                  <c:v>1175.8956700000001</c:v>
                </c:pt>
                <c:pt idx="33">
                  <c:v>1320.35833</c:v>
                </c:pt>
                <c:pt idx="34">
                  <c:v>1393.59357</c:v>
                </c:pt>
                <c:pt idx="35">
                  <c:v>1537.3017299999999</c:v>
                </c:pt>
                <c:pt idx="36">
                  <c:v>1714.9674399999999</c:v>
                </c:pt>
                <c:pt idx="37">
                  <c:v>1925.1319599999999</c:v>
                </c:pt>
                <c:pt idx="38">
                  <c:v>2182.57078</c:v>
                </c:pt>
                <c:pt idx="39">
                  <c:v>2510.90967</c:v>
                </c:pt>
                <c:pt idx="40">
                  <c:v>2934.26649</c:v>
                </c:pt>
                <c:pt idx="41">
                  <c:v>3439.0872399999998</c:v>
                </c:pt>
                <c:pt idx="42">
                  <c:v>4158.4829600000003</c:v>
                </c:pt>
                <c:pt idx="43">
                  <c:v>5198.8613599999999</c:v>
                </c:pt>
              </c:numCache>
            </c:numRef>
          </c:xVal>
          <c:yVal>
            <c:numRef>
              <c:f>Metanol!$A$3:$A$72</c:f>
              <c:numCache>
                <c:formatCode>General</c:formatCode>
                <c:ptCount val="70"/>
                <c:pt idx="0">
                  <c:v>512.6</c:v>
                </c:pt>
                <c:pt idx="1">
                  <c:v>300</c:v>
                </c:pt>
                <c:pt idx="2">
                  <c:v>305</c:v>
                </c:pt>
                <c:pt idx="3">
                  <c:v>310</c:v>
                </c:pt>
                <c:pt idx="4">
                  <c:v>315</c:v>
                </c:pt>
                <c:pt idx="5">
                  <c:v>320</c:v>
                </c:pt>
                <c:pt idx="6">
                  <c:v>325</c:v>
                </c:pt>
                <c:pt idx="7">
                  <c:v>330</c:v>
                </c:pt>
                <c:pt idx="8">
                  <c:v>335</c:v>
                </c:pt>
                <c:pt idx="9">
                  <c:v>340</c:v>
                </c:pt>
                <c:pt idx="10">
                  <c:v>345</c:v>
                </c:pt>
                <c:pt idx="11">
                  <c:v>350</c:v>
                </c:pt>
                <c:pt idx="12">
                  <c:v>355</c:v>
                </c:pt>
                <c:pt idx="13">
                  <c:v>360</c:v>
                </c:pt>
                <c:pt idx="14">
                  <c:v>365</c:v>
                </c:pt>
                <c:pt idx="15">
                  <c:v>370</c:v>
                </c:pt>
                <c:pt idx="16">
                  <c:v>375</c:v>
                </c:pt>
                <c:pt idx="17">
                  <c:v>380</c:v>
                </c:pt>
                <c:pt idx="18">
                  <c:v>385</c:v>
                </c:pt>
                <c:pt idx="19">
                  <c:v>390</c:v>
                </c:pt>
                <c:pt idx="20">
                  <c:v>395</c:v>
                </c:pt>
                <c:pt idx="21">
                  <c:v>400</c:v>
                </c:pt>
                <c:pt idx="22">
                  <c:v>405</c:v>
                </c:pt>
                <c:pt idx="23">
                  <c:v>410</c:v>
                </c:pt>
                <c:pt idx="24">
                  <c:v>415</c:v>
                </c:pt>
                <c:pt idx="25">
                  <c:v>420</c:v>
                </c:pt>
                <c:pt idx="26">
                  <c:v>425</c:v>
                </c:pt>
                <c:pt idx="27">
                  <c:v>430</c:v>
                </c:pt>
                <c:pt idx="28">
                  <c:v>435</c:v>
                </c:pt>
                <c:pt idx="29">
                  <c:v>440</c:v>
                </c:pt>
                <c:pt idx="30">
                  <c:v>445</c:v>
                </c:pt>
                <c:pt idx="31">
                  <c:v>450</c:v>
                </c:pt>
                <c:pt idx="32">
                  <c:v>455</c:v>
                </c:pt>
                <c:pt idx="33">
                  <c:v>460</c:v>
                </c:pt>
                <c:pt idx="34">
                  <c:v>465</c:v>
                </c:pt>
                <c:pt idx="35">
                  <c:v>470</c:v>
                </c:pt>
                <c:pt idx="36">
                  <c:v>475</c:v>
                </c:pt>
                <c:pt idx="37">
                  <c:v>480</c:v>
                </c:pt>
                <c:pt idx="38">
                  <c:v>485</c:v>
                </c:pt>
                <c:pt idx="39">
                  <c:v>490</c:v>
                </c:pt>
                <c:pt idx="40">
                  <c:v>495</c:v>
                </c:pt>
                <c:pt idx="41">
                  <c:v>500</c:v>
                </c:pt>
                <c:pt idx="42">
                  <c:v>505</c:v>
                </c:pt>
                <c:pt idx="43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2"/>
          <c:tx>
            <c:strRef>
              <c:f>Metanol!$E$1</c:f>
              <c:strCache>
                <c:ptCount val="1"/>
                <c:pt idx="0">
                  <c:v>6.0E-10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Metanol!$F$3:$F$500</c:f>
              <c:numCache>
                <c:formatCode>General</c:formatCode>
                <c:ptCount val="498"/>
              </c:numCache>
            </c:numRef>
          </c:xVal>
          <c:yVal>
            <c:numRef>
              <c:f>Metanol!$E$3:$E$500</c:f>
              <c:numCache>
                <c:formatCode>0.00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3"/>
          <c:tx>
            <c:strRef>
              <c:f>Metanol!$E$1</c:f>
              <c:strCache>
                <c:ptCount val="1"/>
                <c:pt idx="0">
                  <c:v>6.0E-10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Metanol!$G$3:$G$500</c:f>
              <c:numCache>
                <c:formatCode>General</c:formatCode>
                <c:ptCount val="498"/>
              </c:numCache>
            </c:numRef>
          </c:xVal>
          <c:yVal>
            <c:numRef>
              <c:f>Metanol!$E$3:$E$500</c:f>
              <c:numCache>
                <c:formatCode>0.00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4"/>
          <c:tx>
            <c:strRef>
              <c:f>Metanol!$I$1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Metanol!$J$3:$J$200</c:f>
              <c:numCache>
                <c:formatCode>General</c:formatCode>
                <c:ptCount val="198"/>
                <c:pt idx="0">
                  <c:v>262.18900000000002</c:v>
                </c:pt>
                <c:pt idx="1">
                  <c:v>276.56700000000001</c:v>
                </c:pt>
                <c:pt idx="2">
                  <c:v>291.59399999999999</c:v>
                </c:pt>
                <c:pt idx="3">
                  <c:v>307.28699999999998</c:v>
                </c:pt>
                <c:pt idx="4">
                  <c:v>323.67700000000002</c:v>
                </c:pt>
                <c:pt idx="5">
                  <c:v>340.79399999999998</c:v>
                </c:pt>
                <c:pt idx="6">
                  <c:v>358.66300000000001</c:v>
                </c:pt>
                <c:pt idx="7">
                  <c:v>377.31200000000001</c:v>
                </c:pt>
                <c:pt idx="8">
                  <c:v>396.77300000000002</c:v>
                </c:pt>
                <c:pt idx="9">
                  <c:v>417.07799999999997</c:v>
                </c:pt>
                <c:pt idx="10">
                  <c:v>438.26100000000002</c:v>
                </c:pt>
                <c:pt idx="11">
                  <c:v>460.35899999999998</c:v>
                </c:pt>
                <c:pt idx="12">
                  <c:v>483.40899999999999</c:v>
                </c:pt>
                <c:pt idx="13">
                  <c:v>507.44900000000001</c:v>
                </c:pt>
                <c:pt idx="14">
                  <c:v>532.52099999999996</c:v>
                </c:pt>
                <c:pt idx="15">
                  <c:v>558.66800000000001</c:v>
                </c:pt>
                <c:pt idx="16">
                  <c:v>585.93700000000001</c:v>
                </c:pt>
                <c:pt idx="17">
                  <c:v>614.37900000000002</c:v>
                </c:pt>
                <c:pt idx="18">
                  <c:v>644.04300000000001</c:v>
                </c:pt>
                <c:pt idx="19">
                  <c:v>674.98500000000001</c:v>
                </c:pt>
                <c:pt idx="20">
                  <c:v>707.26499999999999</c:v>
                </c:pt>
                <c:pt idx="21">
                  <c:v>740.94299999999998</c:v>
                </c:pt>
                <c:pt idx="22">
                  <c:v>776.08900000000006</c:v>
                </c:pt>
                <c:pt idx="23">
                  <c:v>812.77200000000005</c:v>
                </c:pt>
                <c:pt idx="24">
                  <c:v>851.06899999999996</c:v>
                </c:pt>
                <c:pt idx="25">
                  <c:v>891.06299999999999</c:v>
                </c:pt>
                <c:pt idx="26">
                  <c:v>932.84299999999996</c:v>
                </c:pt>
                <c:pt idx="27">
                  <c:v>976.505</c:v>
                </c:pt>
                <c:pt idx="28">
                  <c:v>1022.15</c:v>
                </c:pt>
                <c:pt idx="29">
                  <c:v>1069.9000000000001</c:v>
                </c:pt>
                <c:pt idx="30">
                  <c:v>1119.8599999999999</c:v>
                </c:pt>
                <c:pt idx="31">
                  <c:v>1172.18</c:v>
                </c:pt>
                <c:pt idx="32">
                  <c:v>1227</c:v>
                </c:pt>
                <c:pt idx="33">
                  <c:v>1284.49</c:v>
                </c:pt>
                <c:pt idx="34">
                  <c:v>1344.82</c:v>
                </c:pt>
                <c:pt idx="35">
                  <c:v>1408.19</c:v>
                </c:pt>
                <c:pt idx="36">
                  <c:v>1474.82</c:v>
                </c:pt>
                <c:pt idx="37">
                  <c:v>1544.97</c:v>
                </c:pt>
                <c:pt idx="38">
                  <c:v>1618.91</c:v>
                </c:pt>
                <c:pt idx="39">
                  <c:v>1696.96</c:v>
                </c:pt>
                <c:pt idx="40">
                  <c:v>1779.48</c:v>
                </c:pt>
                <c:pt idx="41">
                  <c:v>1866.9</c:v>
                </c:pt>
                <c:pt idx="42">
                  <c:v>1959.71</c:v>
                </c:pt>
                <c:pt idx="43">
                  <c:v>2058.4699999999998</c:v>
                </c:pt>
                <c:pt idx="44">
                  <c:v>2163.87</c:v>
                </c:pt>
                <c:pt idx="45">
                  <c:v>2276.7399999999998</c:v>
                </c:pt>
                <c:pt idx="46">
                  <c:v>2398.06</c:v>
                </c:pt>
                <c:pt idx="47">
                  <c:v>2529.1</c:v>
                </c:pt>
                <c:pt idx="48">
                  <c:v>2671.46</c:v>
                </c:pt>
                <c:pt idx="49">
                  <c:v>2827.2</c:v>
                </c:pt>
                <c:pt idx="50">
                  <c:v>2999.16</c:v>
                </c:pt>
                <c:pt idx="51">
                  <c:v>3191.33</c:v>
                </c:pt>
                <c:pt idx="52">
                  <c:v>3409.65</c:v>
                </c:pt>
                <c:pt idx="53">
                  <c:v>3663.85</c:v>
                </c:pt>
                <c:pt idx="54">
                  <c:v>3971.78</c:v>
                </c:pt>
                <c:pt idx="55">
                  <c:v>4374.68</c:v>
                </c:pt>
                <c:pt idx="56">
                  <c:v>5044.1099999999997</c:v>
                </c:pt>
                <c:pt idx="57">
                  <c:v>4855.93</c:v>
                </c:pt>
                <c:pt idx="58">
                  <c:v>4897.3599999999997</c:v>
                </c:pt>
                <c:pt idx="59">
                  <c:v>4941.3100000000004</c:v>
                </c:pt>
                <c:pt idx="60">
                  <c:v>4988.24</c:v>
                </c:pt>
                <c:pt idx="61">
                  <c:v>5038.82</c:v>
                </c:pt>
                <c:pt idx="62">
                  <c:v>5093.9799999999996</c:v>
                </c:pt>
                <c:pt idx="63">
                  <c:v>5155.16</c:v>
                </c:pt>
                <c:pt idx="64">
                  <c:v>5224.72</c:v>
                </c:pt>
                <c:pt idx="65">
                  <c:v>5307.22</c:v>
                </c:pt>
                <c:pt idx="66">
                  <c:v>5413.89</c:v>
                </c:pt>
                <c:pt idx="67">
                  <c:v>5609.5</c:v>
                </c:pt>
              </c:numCache>
            </c:numRef>
          </c:xVal>
          <c:yVal>
            <c:numRef>
              <c:f>Metanol!$I$3:$I$198</c:f>
              <c:numCache>
                <c:formatCode>General</c:formatCode>
                <c:ptCount val="19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511.59</c:v>
                </c:pt>
                <c:pt idx="58">
                  <c:v>511.69</c:v>
                </c:pt>
                <c:pt idx="59">
                  <c:v>511.79</c:v>
                </c:pt>
                <c:pt idx="60">
                  <c:v>511.89</c:v>
                </c:pt>
                <c:pt idx="61">
                  <c:v>511.99</c:v>
                </c:pt>
                <c:pt idx="62">
                  <c:v>512.09</c:v>
                </c:pt>
                <c:pt idx="63">
                  <c:v>512.19000000000005</c:v>
                </c:pt>
                <c:pt idx="64">
                  <c:v>512.29</c:v>
                </c:pt>
                <c:pt idx="65">
                  <c:v>512.39</c:v>
                </c:pt>
                <c:pt idx="66">
                  <c:v>512.49</c:v>
                </c:pt>
                <c:pt idx="67">
                  <c:v>512.59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5"/>
          <c:tx>
            <c:strRef>
              <c:f>Metanol!$I$1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Metanol!$K$3:$K$200</c:f>
              <c:numCache>
                <c:formatCode>General</c:formatCode>
                <c:ptCount val="198"/>
                <c:pt idx="0">
                  <c:v>15706.8</c:v>
                </c:pt>
                <c:pt idx="1">
                  <c:v>15627.4</c:v>
                </c:pt>
                <c:pt idx="2">
                  <c:v>15547</c:v>
                </c:pt>
                <c:pt idx="3">
                  <c:v>15465.3</c:v>
                </c:pt>
                <c:pt idx="4">
                  <c:v>15382.5</c:v>
                </c:pt>
                <c:pt idx="5">
                  <c:v>15298.4</c:v>
                </c:pt>
                <c:pt idx="6">
                  <c:v>15213</c:v>
                </c:pt>
                <c:pt idx="7">
                  <c:v>15126.4</c:v>
                </c:pt>
                <c:pt idx="8">
                  <c:v>15038.4</c:v>
                </c:pt>
                <c:pt idx="9">
                  <c:v>14949</c:v>
                </c:pt>
                <c:pt idx="10">
                  <c:v>14858.2</c:v>
                </c:pt>
                <c:pt idx="11">
                  <c:v>14766</c:v>
                </c:pt>
                <c:pt idx="12">
                  <c:v>14672.3</c:v>
                </c:pt>
                <c:pt idx="13">
                  <c:v>14577.1</c:v>
                </c:pt>
                <c:pt idx="14">
                  <c:v>14480.3</c:v>
                </c:pt>
                <c:pt idx="15">
                  <c:v>14381.8</c:v>
                </c:pt>
                <c:pt idx="16">
                  <c:v>14281.7</c:v>
                </c:pt>
                <c:pt idx="17">
                  <c:v>14179.8</c:v>
                </c:pt>
                <c:pt idx="18">
                  <c:v>14076.2</c:v>
                </c:pt>
                <c:pt idx="19">
                  <c:v>13970.7</c:v>
                </c:pt>
                <c:pt idx="20">
                  <c:v>13863.3</c:v>
                </c:pt>
                <c:pt idx="21">
                  <c:v>13753.9</c:v>
                </c:pt>
                <c:pt idx="22">
                  <c:v>13642.5</c:v>
                </c:pt>
                <c:pt idx="23">
                  <c:v>13528.9</c:v>
                </c:pt>
                <c:pt idx="24">
                  <c:v>13413.2</c:v>
                </c:pt>
                <c:pt idx="25">
                  <c:v>13295.1</c:v>
                </c:pt>
                <c:pt idx="26">
                  <c:v>13174.6</c:v>
                </c:pt>
                <c:pt idx="27">
                  <c:v>13051.7</c:v>
                </c:pt>
                <c:pt idx="28">
                  <c:v>12926.1</c:v>
                </c:pt>
                <c:pt idx="29">
                  <c:v>12797.8</c:v>
                </c:pt>
                <c:pt idx="30">
                  <c:v>12666.7</c:v>
                </c:pt>
                <c:pt idx="31">
                  <c:v>12532.5</c:v>
                </c:pt>
                <c:pt idx="32">
                  <c:v>12395.3</c:v>
                </c:pt>
                <c:pt idx="33">
                  <c:v>12254.6</c:v>
                </c:pt>
                <c:pt idx="34">
                  <c:v>12110.5</c:v>
                </c:pt>
                <c:pt idx="35">
                  <c:v>11962.7</c:v>
                </c:pt>
                <c:pt idx="36">
                  <c:v>11811</c:v>
                </c:pt>
                <c:pt idx="37">
                  <c:v>11655</c:v>
                </c:pt>
                <c:pt idx="38">
                  <c:v>11494.6</c:v>
                </c:pt>
                <c:pt idx="39">
                  <c:v>11329.3</c:v>
                </c:pt>
                <c:pt idx="40">
                  <c:v>11158.9</c:v>
                </c:pt>
                <c:pt idx="41">
                  <c:v>10982.9</c:v>
                </c:pt>
                <c:pt idx="42">
                  <c:v>10800.7</c:v>
                </c:pt>
                <c:pt idx="43">
                  <c:v>10611.9</c:v>
                </c:pt>
                <c:pt idx="44">
                  <c:v>10415.700000000001</c:v>
                </c:pt>
                <c:pt idx="45">
                  <c:v>10211.200000000001</c:v>
                </c:pt>
                <c:pt idx="46">
                  <c:v>9997.6</c:v>
                </c:pt>
                <c:pt idx="47">
                  <c:v>9773.4599999999991</c:v>
                </c:pt>
                <c:pt idx="48">
                  <c:v>9537.24</c:v>
                </c:pt>
                <c:pt idx="49">
                  <c:v>9286.84</c:v>
                </c:pt>
                <c:pt idx="50">
                  <c:v>9019.42</c:v>
                </c:pt>
                <c:pt idx="51">
                  <c:v>8731</c:v>
                </c:pt>
                <c:pt idx="52">
                  <c:v>8415.59</c:v>
                </c:pt>
                <c:pt idx="53">
                  <c:v>8063.49</c:v>
                </c:pt>
                <c:pt idx="54">
                  <c:v>7656.8</c:v>
                </c:pt>
                <c:pt idx="55">
                  <c:v>7154.3</c:v>
                </c:pt>
                <c:pt idx="56">
                  <c:v>6384.4</c:v>
                </c:pt>
                <c:pt idx="57">
                  <c:v>6593.25</c:v>
                </c:pt>
                <c:pt idx="58">
                  <c:v>6546.78</c:v>
                </c:pt>
                <c:pt idx="59">
                  <c:v>6497.79</c:v>
                </c:pt>
                <c:pt idx="60">
                  <c:v>6445.82</c:v>
                </c:pt>
                <c:pt idx="61">
                  <c:v>6390.2</c:v>
                </c:pt>
                <c:pt idx="62">
                  <c:v>6329.99</c:v>
                </c:pt>
                <c:pt idx="63">
                  <c:v>6263.77</c:v>
                </c:pt>
                <c:pt idx="64">
                  <c:v>6189.15</c:v>
                </c:pt>
                <c:pt idx="65">
                  <c:v>6101.6</c:v>
                </c:pt>
                <c:pt idx="66">
                  <c:v>5989.88</c:v>
                </c:pt>
                <c:pt idx="67">
                  <c:v>5789.19</c:v>
                </c:pt>
              </c:numCache>
            </c:numRef>
          </c:xVal>
          <c:yVal>
            <c:numRef>
              <c:f>Metanol!$I$3:$I$198</c:f>
              <c:numCache>
                <c:formatCode>General</c:formatCode>
                <c:ptCount val="19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511.59</c:v>
                </c:pt>
                <c:pt idx="58">
                  <c:v>511.69</c:v>
                </c:pt>
                <c:pt idx="59">
                  <c:v>511.79</c:v>
                </c:pt>
                <c:pt idx="60">
                  <c:v>511.89</c:v>
                </c:pt>
                <c:pt idx="61">
                  <c:v>511.99</c:v>
                </c:pt>
                <c:pt idx="62">
                  <c:v>512.09</c:v>
                </c:pt>
                <c:pt idx="63">
                  <c:v>512.19000000000005</c:v>
                </c:pt>
                <c:pt idx="64">
                  <c:v>512.29</c:v>
                </c:pt>
                <c:pt idx="65">
                  <c:v>512.39</c:v>
                </c:pt>
                <c:pt idx="66">
                  <c:v>512.49</c:v>
                </c:pt>
                <c:pt idx="67">
                  <c:v>512.59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8"/>
          <c:order val="8"/>
          <c:tx>
            <c:strRef>
              <c:f>Metanol!$M$1:$P$1</c:f>
              <c:strCache>
                <c:ptCount val="1"/>
                <c:pt idx="0">
                  <c:v>CPA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Metanol!$N$3:$N$198</c:f>
              <c:numCache>
                <c:formatCode>General</c:formatCode>
                <c:ptCount val="196"/>
                <c:pt idx="0">
                  <c:v>54.984099999999998</c:v>
                </c:pt>
                <c:pt idx="1">
                  <c:v>58.471299999999999</c:v>
                </c:pt>
                <c:pt idx="2">
                  <c:v>67.351299999999995</c:v>
                </c:pt>
                <c:pt idx="3">
                  <c:v>79.215100000000007</c:v>
                </c:pt>
                <c:pt idx="4">
                  <c:v>86.841499999999996</c:v>
                </c:pt>
                <c:pt idx="5">
                  <c:v>92.862799999999993</c:v>
                </c:pt>
                <c:pt idx="6">
                  <c:v>97.988500000000002</c:v>
                </c:pt>
                <c:pt idx="7">
                  <c:v>103.125</c:v>
                </c:pt>
                <c:pt idx="8">
                  <c:v>108.663</c:v>
                </c:pt>
                <c:pt idx="9">
                  <c:v>114.754</c:v>
                </c:pt>
                <c:pt idx="10">
                  <c:v>121.673</c:v>
                </c:pt>
                <c:pt idx="11">
                  <c:v>130.001</c:v>
                </c:pt>
                <c:pt idx="12">
                  <c:v>139.185</c:v>
                </c:pt>
                <c:pt idx="13">
                  <c:v>148.38900000000001</c:v>
                </c:pt>
                <c:pt idx="14">
                  <c:v>157.62799999999999</c:v>
                </c:pt>
                <c:pt idx="15">
                  <c:v>166.989</c:v>
                </c:pt>
                <c:pt idx="16">
                  <c:v>176.803</c:v>
                </c:pt>
                <c:pt idx="17">
                  <c:v>187.23699999999999</c:v>
                </c:pt>
                <c:pt idx="18">
                  <c:v>198.43899999999999</c:v>
                </c:pt>
                <c:pt idx="19">
                  <c:v>210.119</c:v>
                </c:pt>
                <c:pt idx="20">
                  <c:v>222.26300000000001</c:v>
                </c:pt>
                <c:pt idx="21">
                  <c:v>234.94800000000001</c:v>
                </c:pt>
                <c:pt idx="22">
                  <c:v>248.184</c:v>
                </c:pt>
                <c:pt idx="23">
                  <c:v>262.09100000000001</c:v>
                </c:pt>
                <c:pt idx="24">
                  <c:v>276.59899999999999</c:v>
                </c:pt>
                <c:pt idx="25">
                  <c:v>291.75099999999998</c:v>
                </c:pt>
                <c:pt idx="26">
                  <c:v>307.56099999999998</c:v>
                </c:pt>
                <c:pt idx="27">
                  <c:v>324.065</c:v>
                </c:pt>
                <c:pt idx="28">
                  <c:v>341.27800000000002</c:v>
                </c:pt>
                <c:pt idx="29">
                  <c:v>359.23399999999998</c:v>
                </c:pt>
                <c:pt idx="30">
                  <c:v>377.93299999999999</c:v>
                </c:pt>
                <c:pt idx="31">
                  <c:v>397.43700000000001</c:v>
                </c:pt>
                <c:pt idx="32">
                  <c:v>417.73500000000001</c:v>
                </c:pt>
                <c:pt idx="33">
                  <c:v>438.87900000000002</c:v>
                </c:pt>
                <c:pt idx="34">
                  <c:v>460.892</c:v>
                </c:pt>
                <c:pt idx="35">
                  <c:v>483.79</c:v>
                </c:pt>
                <c:pt idx="36">
                  <c:v>507.61500000000001</c:v>
                </c:pt>
                <c:pt idx="37">
                  <c:v>532.399</c:v>
                </c:pt>
                <c:pt idx="38">
                  <c:v>558.16899999999998</c:v>
                </c:pt>
                <c:pt idx="39">
                  <c:v>584.95500000000004</c:v>
                </c:pt>
                <c:pt idx="40">
                  <c:v>612.79300000000001</c:v>
                </c:pt>
                <c:pt idx="41">
                  <c:v>641.721</c:v>
                </c:pt>
                <c:pt idx="42">
                  <c:v>671.77599999999995</c:v>
                </c:pt>
                <c:pt idx="43">
                  <c:v>702.99599999999998</c:v>
                </c:pt>
                <c:pt idx="44">
                  <c:v>735.42</c:v>
                </c:pt>
                <c:pt idx="45">
                  <c:v>769.09100000000001</c:v>
                </c:pt>
                <c:pt idx="46">
                  <c:v>804.05200000000002</c:v>
                </c:pt>
                <c:pt idx="47">
                  <c:v>840.35</c:v>
                </c:pt>
                <c:pt idx="48">
                  <c:v>878.03099999999995</c:v>
                </c:pt>
                <c:pt idx="49">
                  <c:v>917.14400000000001</c:v>
                </c:pt>
                <c:pt idx="50">
                  <c:v>957.74300000000005</c:v>
                </c:pt>
                <c:pt idx="51">
                  <c:v>999.88499999999999</c:v>
                </c:pt>
                <c:pt idx="52">
                  <c:v>1043.6300000000001</c:v>
                </c:pt>
                <c:pt idx="53">
                  <c:v>1089.03</c:v>
                </c:pt>
                <c:pt idx="54">
                  <c:v>1136.1600000000001</c:v>
                </c:pt>
                <c:pt idx="55">
                  <c:v>1185.0899999999999</c:v>
                </c:pt>
                <c:pt idx="56">
                  <c:v>1235.8800000000001</c:v>
                </c:pt>
                <c:pt idx="57">
                  <c:v>1288.6199999999999</c:v>
                </c:pt>
                <c:pt idx="58">
                  <c:v>1343.4</c:v>
                </c:pt>
                <c:pt idx="59">
                  <c:v>1400.28</c:v>
                </c:pt>
                <c:pt idx="60">
                  <c:v>1459.38</c:v>
                </c:pt>
                <c:pt idx="61">
                  <c:v>1520.79</c:v>
                </c:pt>
                <c:pt idx="62">
                  <c:v>1584.62</c:v>
                </c:pt>
                <c:pt idx="63">
                  <c:v>1650.99</c:v>
                </c:pt>
                <c:pt idx="64">
                  <c:v>1720.03</c:v>
                </c:pt>
                <c:pt idx="65">
                  <c:v>1791.86</c:v>
                </c:pt>
                <c:pt idx="66">
                  <c:v>1866.64</c:v>
                </c:pt>
                <c:pt idx="67">
                  <c:v>1944.53</c:v>
                </c:pt>
                <c:pt idx="68">
                  <c:v>2025.7</c:v>
                </c:pt>
                <c:pt idx="69">
                  <c:v>2110.36</c:v>
                </c:pt>
                <c:pt idx="70">
                  <c:v>2198.6999999999998</c:v>
                </c:pt>
                <c:pt idx="71">
                  <c:v>2290.98</c:v>
                </c:pt>
                <c:pt idx="72">
                  <c:v>2387.4499999999998</c:v>
                </c:pt>
                <c:pt idx="73">
                  <c:v>2488.41</c:v>
                </c:pt>
                <c:pt idx="74">
                  <c:v>2594.1799999999998</c:v>
                </c:pt>
                <c:pt idx="75">
                  <c:v>2705.14</c:v>
                </c:pt>
                <c:pt idx="76">
                  <c:v>2821.71</c:v>
                </c:pt>
                <c:pt idx="77">
                  <c:v>2944.39</c:v>
                </c:pt>
                <c:pt idx="78">
                  <c:v>3073.73</c:v>
                </c:pt>
                <c:pt idx="79">
                  <c:v>3210.39</c:v>
                </c:pt>
                <c:pt idx="80">
                  <c:v>3355.16</c:v>
                </c:pt>
                <c:pt idx="81">
                  <c:v>3508.95</c:v>
                </c:pt>
                <c:pt idx="82">
                  <c:v>3672.91</c:v>
                </c:pt>
                <c:pt idx="83">
                  <c:v>3848.41</c:v>
                </c:pt>
                <c:pt idx="84">
                  <c:v>4037.21</c:v>
                </c:pt>
                <c:pt idx="85">
                  <c:v>4241.57</c:v>
                </c:pt>
                <c:pt idx="86">
                  <c:v>4464.47</c:v>
                </c:pt>
                <c:pt idx="87">
                  <c:v>4710.04</c:v>
                </c:pt>
                <c:pt idx="88">
                  <c:v>4984.28</c:v>
                </c:pt>
                <c:pt idx="89">
                  <c:v>5296.45</c:v>
                </c:pt>
                <c:pt idx="90">
                  <c:v>5662.43</c:v>
                </c:pt>
                <c:pt idx="91">
                  <c:v>6114.2</c:v>
                </c:pt>
                <c:pt idx="92">
                  <c:v>6740.65</c:v>
                </c:pt>
                <c:pt idx="93">
                  <c:v>6780.92</c:v>
                </c:pt>
                <c:pt idx="94">
                  <c:v>6822.62</c:v>
                </c:pt>
                <c:pt idx="95">
                  <c:v>6865.87</c:v>
                </c:pt>
                <c:pt idx="96">
                  <c:v>6910.85</c:v>
                </c:pt>
                <c:pt idx="97">
                  <c:v>6957.73</c:v>
                </c:pt>
                <c:pt idx="98">
                  <c:v>7006.83</c:v>
                </c:pt>
                <c:pt idx="99">
                  <c:v>7058.47</c:v>
                </c:pt>
                <c:pt idx="100">
                  <c:v>7112.86</c:v>
                </c:pt>
                <c:pt idx="101">
                  <c:v>7170.88</c:v>
                </c:pt>
                <c:pt idx="102">
                  <c:v>7232.95</c:v>
                </c:pt>
                <c:pt idx="103">
                  <c:v>7300.05</c:v>
                </c:pt>
                <c:pt idx="104">
                  <c:v>7373.93</c:v>
                </c:pt>
                <c:pt idx="105">
                  <c:v>7456.66</c:v>
                </c:pt>
                <c:pt idx="106">
                  <c:v>7552.24</c:v>
                </c:pt>
                <c:pt idx="107">
                  <c:v>7670.27</c:v>
                </c:pt>
                <c:pt idx="108">
                  <c:v>7837.45</c:v>
                </c:pt>
                <c:pt idx="109">
                  <c:v>7858.71</c:v>
                </c:pt>
                <c:pt idx="110">
                  <c:v>7882.25</c:v>
                </c:pt>
                <c:pt idx="111">
                  <c:v>7914.78</c:v>
                </c:pt>
                <c:pt idx="112">
                  <c:v>7951.85</c:v>
                </c:pt>
                <c:pt idx="113">
                  <c:v>8000.31</c:v>
                </c:pt>
                <c:pt idx="114">
                  <c:v>8011.16</c:v>
                </c:pt>
                <c:pt idx="115">
                  <c:v>8013.32</c:v>
                </c:pt>
                <c:pt idx="116">
                  <c:v>8090.06</c:v>
                </c:pt>
                <c:pt idx="117">
                  <c:v>8053.47</c:v>
                </c:pt>
              </c:numCache>
            </c:numRef>
          </c:xVal>
          <c:yVal>
            <c:numRef>
              <c:f>Metanol!$M$3:$M$198</c:f>
              <c:numCache>
                <c:formatCode>General</c:formatCode>
                <c:ptCount val="196"/>
                <c:pt idx="0">
                  <c:v>350</c:v>
                </c:pt>
                <c:pt idx="1">
                  <c:v>352</c:v>
                </c:pt>
                <c:pt idx="2">
                  <c:v>354</c:v>
                </c:pt>
                <c:pt idx="3">
                  <c:v>356</c:v>
                </c:pt>
                <c:pt idx="4">
                  <c:v>358</c:v>
                </c:pt>
                <c:pt idx="5">
                  <c:v>360</c:v>
                </c:pt>
                <c:pt idx="6">
                  <c:v>362</c:v>
                </c:pt>
                <c:pt idx="7">
                  <c:v>364</c:v>
                </c:pt>
                <c:pt idx="8">
                  <c:v>366</c:v>
                </c:pt>
                <c:pt idx="9">
                  <c:v>368</c:v>
                </c:pt>
                <c:pt idx="10">
                  <c:v>370</c:v>
                </c:pt>
                <c:pt idx="11">
                  <c:v>372</c:v>
                </c:pt>
                <c:pt idx="12">
                  <c:v>374</c:v>
                </c:pt>
                <c:pt idx="13">
                  <c:v>376</c:v>
                </c:pt>
                <c:pt idx="14">
                  <c:v>378</c:v>
                </c:pt>
                <c:pt idx="15">
                  <c:v>380</c:v>
                </c:pt>
                <c:pt idx="16">
                  <c:v>382</c:v>
                </c:pt>
                <c:pt idx="17">
                  <c:v>384</c:v>
                </c:pt>
                <c:pt idx="18">
                  <c:v>386</c:v>
                </c:pt>
                <c:pt idx="19">
                  <c:v>388</c:v>
                </c:pt>
                <c:pt idx="20">
                  <c:v>390</c:v>
                </c:pt>
                <c:pt idx="21">
                  <c:v>392</c:v>
                </c:pt>
                <c:pt idx="22">
                  <c:v>394</c:v>
                </c:pt>
                <c:pt idx="23">
                  <c:v>396</c:v>
                </c:pt>
                <c:pt idx="24">
                  <c:v>398</c:v>
                </c:pt>
                <c:pt idx="25">
                  <c:v>400</c:v>
                </c:pt>
                <c:pt idx="26">
                  <c:v>402</c:v>
                </c:pt>
                <c:pt idx="27">
                  <c:v>404</c:v>
                </c:pt>
                <c:pt idx="28">
                  <c:v>406</c:v>
                </c:pt>
                <c:pt idx="29">
                  <c:v>408</c:v>
                </c:pt>
                <c:pt idx="30">
                  <c:v>410</c:v>
                </c:pt>
                <c:pt idx="31">
                  <c:v>412</c:v>
                </c:pt>
                <c:pt idx="32">
                  <c:v>414</c:v>
                </c:pt>
                <c:pt idx="33">
                  <c:v>416</c:v>
                </c:pt>
                <c:pt idx="34">
                  <c:v>418</c:v>
                </c:pt>
                <c:pt idx="35">
                  <c:v>420</c:v>
                </c:pt>
                <c:pt idx="36">
                  <c:v>422</c:v>
                </c:pt>
                <c:pt idx="37">
                  <c:v>424</c:v>
                </c:pt>
                <c:pt idx="38">
                  <c:v>426</c:v>
                </c:pt>
                <c:pt idx="39">
                  <c:v>428</c:v>
                </c:pt>
                <c:pt idx="40">
                  <c:v>430</c:v>
                </c:pt>
                <c:pt idx="41">
                  <c:v>432</c:v>
                </c:pt>
                <c:pt idx="42">
                  <c:v>434</c:v>
                </c:pt>
                <c:pt idx="43">
                  <c:v>436</c:v>
                </c:pt>
                <c:pt idx="44">
                  <c:v>438</c:v>
                </c:pt>
                <c:pt idx="45">
                  <c:v>440</c:v>
                </c:pt>
                <c:pt idx="46">
                  <c:v>442</c:v>
                </c:pt>
                <c:pt idx="47">
                  <c:v>444</c:v>
                </c:pt>
                <c:pt idx="48">
                  <c:v>446</c:v>
                </c:pt>
                <c:pt idx="49">
                  <c:v>448</c:v>
                </c:pt>
                <c:pt idx="50">
                  <c:v>450</c:v>
                </c:pt>
                <c:pt idx="51">
                  <c:v>452</c:v>
                </c:pt>
                <c:pt idx="52">
                  <c:v>454</c:v>
                </c:pt>
                <c:pt idx="53">
                  <c:v>456</c:v>
                </c:pt>
                <c:pt idx="54">
                  <c:v>458</c:v>
                </c:pt>
                <c:pt idx="55">
                  <c:v>460</c:v>
                </c:pt>
                <c:pt idx="56">
                  <c:v>462</c:v>
                </c:pt>
                <c:pt idx="57">
                  <c:v>464</c:v>
                </c:pt>
                <c:pt idx="58">
                  <c:v>466</c:v>
                </c:pt>
                <c:pt idx="59">
                  <c:v>468</c:v>
                </c:pt>
                <c:pt idx="60">
                  <c:v>470</c:v>
                </c:pt>
                <c:pt idx="61">
                  <c:v>472</c:v>
                </c:pt>
                <c:pt idx="62">
                  <c:v>474</c:v>
                </c:pt>
                <c:pt idx="63">
                  <c:v>476</c:v>
                </c:pt>
                <c:pt idx="64">
                  <c:v>478</c:v>
                </c:pt>
                <c:pt idx="65">
                  <c:v>480</c:v>
                </c:pt>
                <c:pt idx="66">
                  <c:v>482</c:v>
                </c:pt>
                <c:pt idx="67">
                  <c:v>484</c:v>
                </c:pt>
                <c:pt idx="68">
                  <c:v>486</c:v>
                </c:pt>
                <c:pt idx="69">
                  <c:v>488</c:v>
                </c:pt>
                <c:pt idx="70">
                  <c:v>490</c:v>
                </c:pt>
                <c:pt idx="71">
                  <c:v>492</c:v>
                </c:pt>
                <c:pt idx="72">
                  <c:v>494</c:v>
                </c:pt>
                <c:pt idx="73">
                  <c:v>496</c:v>
                </c:pt>
                <c:pt idx="74">
                  <c:v>498</c:v>
                </c:pt>
                <c:pt idx="75">
                  <c:v>500</c:v>
                </c:pt>
                <c:pt idx="76">
                  <c:v>502</c:v>
                </c:pt>
                <c:pt idx="77">
                  <c:v>504</c:v>
                </c:pt>
                <c:pt idx="78">
                  <c:v>506</c:v>
                </c:pt>
                <c:pt idx="79">
                  <c:v>508</c:v>
                </c:pt>
                <c:pt idx="80">
                  <c:v>510</c:v>
                </c:pt>
                <c:pt idx="81">
                  <c:v>512</c:v>
                </c:pt>
                <c:pt idx="82">
                  <c:v>514</c:v>
                </c:pt>
                <c:pt idx="83">
                  <c:v>516</c:v>
                </c:pt>
                <c:pt idx="84">
                  <c:v>518</c:v>
                </c:pt>
                <c:pt idx="85">
                  <c:v>520</c:v>
                </c:pt>
                <c:pt idx="86">
                  <c:v>522</c:v>
                </c:pt>
                <c:pt idx="87">
                  <c:v>524</c:v>
                </c:pt>
                <c:pt idx="88">
                  <c:v>526</c:v>
                </c:pt>
                <c:pt idx="89">
                  <c:v>528</c:v>
                </c:pt>
                <c:pt idx="90">
                  <c:v>530</c:v>
                </c:pt>
                <c:pt idx="91">
                  <c:v>532</c:v>
                </c:pt>
                <c:pt idx="92">
                  <c:v>534</c:v>
                </c:pt>
                <c:pt idx="93">
                  <c:v>534.1</c:v>
                </c:pt>
                <c:pt idx="94">
                  <c:v>534.20000000000005</c:v>
                </c:pt>
                <c:pt idx="95">
                  <c:v>534.29999999999995</c:v>
                </c:pt>
                <c:pt idx="96">
                  <c:v>534.4</c:v>
                </c:pt>
                <c:pt idx="97">
                  <c:v>534.5</c:v>
                </c:pt>
                <c:pt idx="98">
                  <c:v>534.6</c:v>
                </c:pt>
                <c:pt idx="99">
                  <c:v>534.70000000000005</c:v>
                </c:pt>
                <c:pt idx="100">
                  <c:v>534.79999999999995</c:v>
                </c:pt>
                <c:pt idx="101">
                  <c:v>534.9</c:v>
                </c:pt>
                <c:pt idx="102">
                  <c:v>535</c:v>
                </c:pt>
                <c:pt idx="103">
                  <c:v>535.1</c:v>
                </c:pt>
                <c:pt idx="104">
                  <c:v>535.20000000000005</c:v>
                </c:pt>
                <c:pt idx="105">
                  <c:v>535.29999999999995</c:v>
                </c:pt>
                <c:pt idx="106">
                  <c:v>535.4</c:v>
                </c:pt>
                <c:pt idx="107">
                  <c:v>535.5</c:v>
                </c:pt>
                <c:pt idx="108">
                  <c:v>535.6</c:v>
                </c:pt>
                <c:pt idx="109">
                  <c:v>535.61</c:v>
                </c:pt>
                <c:pt idx="110">
                  <c:v>535.62</c:v>
                </c:pt>
                <c:pt idx="111">
                  <c:v>535.63</c:v>
                </c:pt>
                <c:pt idx="112">
                  <c:v>535.64</c:v>
                </c:pt>
                <c:pt idx="113">
                  <c:v>535.65</c:v>
                </c:pt>
                <c:pt idx="114">
                  <c:v>535.65099999999995</c:v>
                </c:pt>
                <c:pt idx="115">
                  <c:v>535.65200000000004</c:v>
                </c:pt>
                <c:pt idx="116">
                  <c:v>535.65300000000002</c:v>
                </c:pt>
                <c:pt idx="117">
                  <c:v>535.654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3-422F-B22A-BDE2073A9B14}"/>
            </c:ext>
          </c:extLst>
        </c:ser>
        <c:ser>
          <c:idx val="9"/>
          <c:order val="9"/>
          <c:tx>
            <c:strRef>
              <c:f>Metanol!$M$1:$P$1</c:f>
              <c:strCache>
                <c:ptCount val="1"/>
                <c:pt idx="0">
                  <c:v>CPA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Metanol!$O$3:$O$198</c:f>
              <c:numCache>
                <c:formatCode>General</c:formatCode>
                <c:ptCount val="196"/>
                <c:pt idx="0">
                  <c:v>23126.400000000001</c:v>
                </c:pt>
                <c:pt idx="1">
                  <c:v>23058.6</c:v>
                </c:pt>
                <c:pt idx="2">
                  <c:v>22990.2</c:v>
                </c:pt>
                <c:pt idx="3">
                  <c:v>22921.4</c:v>
                </c:pt>
                <c:pt idx="4">
                  <c:v>22852</c:v>
                </c:pt>
                <c:pt idx="5">
                  <c:v>22782.1</c:v>
                </c:pt>
                <c:pt idx="6">
                  <c:v>22711.5</c:v>
                </c:pt>
                <c:pt idx="7">
                  <c:v>22640.400000000001</c:v>
                </c:pt>
                <c:pt idx="8">
                  <c:v>22568.6</c:v>
                </c:pt>
                <c:pt idx="9">
                  <c:v>22496.2</c:v>
                </c:pt>
                <c:pt idx="10">
                  <c:v>22423.1</c:v>
                </c:pt>
                <c:pt idx="11">
                  <c:v>22349.4</c:v>
                </c:pt>
                <c:pt idx="12">
                  <c:v>22275</c:v>
                </c:pt>
                <c:pt idx="13">
                  <c:v>22199.9</c:v>
                </c:pt>
                <c:pt idx="14">
                  <c:v>22124.2</c:v>
                </c:pt>
                <c:pt idx="15">
                  <c:v>22047.7</c:v>
                </c:pt>
                <c:pt idx="16">
                  <c:v>21970.400000000001</c:v>
                </c:pt>
                <c:pt idx="17">
                  <c:v>21892.400000000001</c:v>
                </c:pt>
                <c:pt idx="18">
                  <c:v>21813.599999999999</c:v>
                </c:pt>
                <c:pt idx="19">
                  <c:v>21734.1</c:v>
                </c:pt>
                <c:pt idx="20">
                  <c:v>21653.7</c:v>
                </c:pt>
                <c:pt idx="21">
                  <c:v>21572.5</c:v>
                </c:pt>
                <c:pt idx="22">
                  <c:v>21490.5</c:v>
                </c:pt>
                <c:pt idx="23">
                  <c:v>21407.599999999999</c:v>
                </c:pt>
                <c:pt idx="24">
                  <c:v>21323.8</c:v>
                </c:pt>
                <c:pt idx="25">
                  <c:v>21239.1</c:v>
                </c:pt>
                <c:pt idx="26">
                  <c:v>21153.5</c:v>
                </c:pt>
                <c:pt idx="27">
                  <c:v>21067</c:v>
                </c:pt>
                <c:pt idx="28">
                  <c:v>20979.4</c:v>
                </c:pt>
                <c:pt idx="29">
                  <c:v>20890.900000000001</c:v>
                </c:pt>
                <c:pt idx="30">
                  <c:v>20801.400000000001</c:v>
                </c:pt>
                <c:pt idx="31">
                  <c:v>20710.8</c:v>
                </c:pt>
                <c:pt idx="32">
                  <c:v>20619.2</c:v>
                </c:pt>
                <c:pt idx="33">
                  <c:v>20526.400000000001</c:v>
                </c:pt>
                <c:pt idx="34">
                  <c:v>20432.599999999999</c:v>
                </c:pt>
                <c:pt idx="35">
                  <c:v>20337.599999999999</c:v>
                </c:pt>
                <c:pt idx="36">
                  <c:v>20241.400000000001</c:v>
                </c:pt>
                <c:pt idx="37">
                  <c:v>20144</c:v>
                </c:pt>
                <c:pt idx="38">
                  <c:v>20045.400000000001</c:v>
                </c:pt>
                <c:pt idx="39">
                  <c:v>19945.5</c:v>
                </c:pt>
                <c:pt idx="40">
                  <c:v>19844.3</c:v>
                </c:pt>
                <c:pt idx="41">
                  <c:v>19741.7</c:v>
                </c:pt>
                <c:pt idx="42">
                  <c:v>19637.8</c:v>
                </c:pt>
                <c:pt idx="43">
                  <c:v>19532.5</c:v>
                </c:pt>
                <c:pt idx="44">
                  <c:v>19425.7</c:v>
                </c:pt>
                <c:pt idx="45">
                  <c:v>19317.400000000001</c:v>
                </c:pt>
                <c:pt idx="46">
                  <c:v>19207.5</c:v>
                </c:pt>
                <c:pt idx="47">
                  <c:v>19096.099999999999</c:v>
                </c:pt>
                <c:pt idx="48">
                  <c:v>18983.099999999999</c:v>
                </c:pt>
                <c:pt idx="49">
                  <c:v>18868.3</c:v>
                </c:pt>
                <c:pt idx="50">
                  <c:v>18751.8</c:v>
                </c:pt>
                <c:pt idx="51">
                  <c:v>18633.5</c:v>
                </c:pt>
                <c:pt idx="52">
                  <c:v>18513.400000000001</c:v>
                </c:pt>
                <c:pt idx="53">
                  <c:v>18391.3</c:v>
                </c:pt>
                <c:pt idx="54">
                  <c:v>18267.3</c:v>
                </c:pt>
                <c:pt idx="55">
                  <c:v>18141.2</c:v>
                </c:pt>
                <c:pt idx="56">
                  <c:v>18013</c:v>
                </c:pt>
                <c:pt idx="57">
                  <c:v>17882.5</c:v>
                </c:pt>
                <c:pt idx="58">
                  <c:v>17749.8</c:v>
                </c:pt>
                <c:pt idx="59">
                  <c:v>17614.7</c:v>
                </c:pt>
                <c:pt idx="60">
                  <c:v>17477.099999999999</c:v>
                </c:pt>
                <c:pt idx="61">
                  <c:v>17337</c:v>
                </c:pt>
                <c:pt idx="62">
                  <c:v>17194.099999999999</c:v>
                </c:pt>
                <c:pt idx="63">
                  <c:v>17048.5</c:v>
                </c:pt>
                <c:pt idx="64">
                  <c:v>16899.900000000001</c:v>
                </c:pt>
                <c:pt idx="65">
                  <c:v>16748.2</c:v>
                </c:pt>
                <c:pt idx="66">
                  <c:v>16593.400000000001</c:v>
                </c:pt>
                <c:pt idx="67">
                  <c:v>16435.099999999999</c:v>
                </c:pt>
                <c:pt idx="68">
                  <c:v>16273.2</c:v>
                </c:pt>
                <c:pt idx="69">
                  <c:v>16107.6</c:v>
                </c:pt>
                <c:pt idx="70">
                  <c:v>15938.1</c:v>
                </c:pt>
                <c:pt idx="71">
                  <c:v>15764.3</c:v>
                </c:pt>
                <c:pt idx="72">
                  <c:v>15586</c:v>
                </c:pt>
                <c:pt idx="73">
                  <c:v>15402.9</c:v>
                </c:pt>
                <c:pt idx="74">
                  <c:v>15214.7</c:v>
                </c:pt>
                <c:pt idx="75">
                  <c:v>15021.1</c:v>
                </c:pt>
                <c:pt idx="76">
                  <c:v>14821.5</c:v>
                </c:pt>
                <c:pt idx="77">
                  <c:v>14615.5</c:v>
                </c:pt>
                <c:pt idx="78">
                  <c:v>14402.5</c:v>
                </c:pt>
                <c:pt idx="79">
                  <c:v>14181.9</c:v>
                </c:pt>
                <c:pt idx="80">
                  <c:v>13952.9</c:v>
                </c:pt>
                <c:pt idx="81">
                  <c:v>13714.5</c:v>
                </c:pt>
                <c:pt idx="82">
                  <c:v>13465.7</c:v>
                </c:pt>
                <c:pt idx="83">
                  <c:v>13204.9</c:v>
                </c:pt>
                <c:pt idx="84">
                  <c:v>12930.5</c:v>
                </c:pt>
                <c:pt idx="85">
                  <c:v>12640</c:v>
                </c:pt>
                <c:pt idx="86">
                  <c:v>12331.3</c:v>
                </c:pt>
                <c:pt idx="87">
                  <c:v>11999.1</c:v>
                </c:pt>
                <c:pt idx="88">
                  <c:v>11637.9</c:v>
                </c:pt>
                <c:pt idx="89">
                  <c:v>11238.4</c:v>
                </c:pt>
                <c:pt idx="90">
                  <c:v>10784.8</c:v>
                </c:pt>
                <c:pt idx="91">
                  <c:v>10245.200000000001</c:v>
                </c:pt>
                <c:pt idx="92">
                  <c:v>9530.1299999999992</c:v>
                </c:pt>
                <c:pt idx="93">
                  <c:v>9485.39</c:v>
                </c:pt>
                <c:pt idx="94">
                  <c:v>9439.2999999999993</c:v>
                </c:pt>
                <c:pt idx="95">
                  <c:v>9391.3700000000008</c:v>
                </c:pt>
                <c:pt idx="96">
                  <c:v>9341.73</c:v>
                </c:pt>
                <c:pt idx="97">
                  <c:v>9291.2800000000007</c:v>
                </c:pt>
                <c:pt idx="98">
                  <c:v>9236.94</c:v>
                </c:pt>
                <c:pt idx="99">
                  <c:v>9181.0300000000007</c:v>
                </c:pt>
                <c:pt idx="100">
                  <c:v>9122.52</c:v>
                </c:pt>
                <c:pt idx="101">
                  <c:v>9059.75</c:v>
                </c:pt>
                <c:pt idx="102">
                  <c:v>8993.83</c:v>
                </c:pt>
                <c:pt idx="103">
                  <c:v>8922.51</c:v>
                </c:pt>
                <c:pt idx="104">
                  <c:v>8843</c:v>
                </c:pt>
                <c:pt idx="105">
                  <c:v>8756.69</c:v>
                </c:pt>
                <c:pt idx="106">
                  <c:v>8656.66</c:v>
                </c:pt>
                <c:pt idx="107">
                  <c:v>8534.65</c:v>
                </c:pt>
                <c:pt idx="108">
                  <c:v>8366.2999999999993</c:v>
                </c:pt>
                <c:pt idx="109">
                  <c:v>8339.39</c:v>
                </c:pt>
                <c:pt idx="110">
                  <c:v>8313.69</c:v>
                </c:pt>
                <c:pt idx="111">
                  <c:v>8276.7099999999991</c:v>
                </c:pt>
                <c:pt idx="112">
                  <c:v>8246.66</c:v>
                </c:pt>
                <c:pt idx="113">
                  <c:v>8199.2000000000007</c:v>
                </c:pt>
                <c:pt idx="114">
                  <c:v>8192.4599999999991</c:v>
                </c:pt>
                <c:pt idx="115">
                  <c:v>8184.98</c:v>
                </c:pt>
                <c:pt idx="116">
                  <c:v>8162.19</c:v>
                </c:pt>
                <c:pt idx="117">
                  <c:v>8052.72</c:v>
                </c:pt>
              </c:numCache>
            </c:numRef>
          </c:xVal>
          <c:yVal>
            <c:numRef>
              <c:f>Metanol!$M$3:$M$198</c:f>
              <c:numCache>
                <c:formatCode>General</c:formatCode>
                <c:ptCount val="196"/>
                <c:pt idx="0">
                  <c:v>350</c:v>
                </c:pt>
                <c:pt idx="1">
                  <c:v>352</c:v>
                </c:pt>
                <c:pt idx="2">
                  <c:v>354</c:v>
                </c:pt>
                <c:pt idx="3">
                  <c:v>356</c:v>
                </c:pt>
                <c:pt idx="4">
                  <c:v>358</c:v>
                </c:pt>
                <c:pt idx="5">
                  <c:v>360</c:v>
                </c:pt>
                <c:pt idx="6">
                  <c:v>362</c:v>
                </c:pt>
                <c:pt idx="7">
                  <c:v>364</c:v>
                </c:pt>
                <c:pt idx="8">
                  <c:v>366</c:v>
                </c:pt>
                <c:pt idx="9">
                  <c:v>368</c:v>
                </c:pt>
                <c:pt idx="10">
                  <c:v>370</c:v>
                </c:pt>
                <c:pt idx="11">
                  <c:v>372</c:v>
                </c:pt>
                <c:pt idx="12">
                  <c:v>374</c:v>
                </c:pt>
                <c:pt idx="13">
                  <c:v>376</c:v>
                </c:pt>
                <c:pt idx="14">
                  <c:v>378</c:v>
                </c:pt>
                <c:pt idx="15">
                  <c:v>380</c:v>
                </c:pt>
                <c:pt idx="16">
                  <c:v>382</c:v>
                </c:pt>
                <c:pt idx="17">
                  <c:v>384</c:v>
                </c:pt>
                <c:pt idx="18">
                  <c:v>386</c:v>
                </c:pt>
                <c:pt idx="19">
                  <c:v>388</c:v>
                </c:pt>
                <c:pt idx="20">
                  <c:v>390</c:v>
                </c:pt>
                <c:pt idx="21">
                  <c:v>392</c:v>
                </c:pt>
                <c:pt idx="22">
                  <c:v>394</c:v>
                </c:pt>
                <c:pt idx="23">
                  <c:v>396</c:v>
                </c:pt>
                <c:pt idx="24">
                  <c:v>398</c:v>
                </c:pt>
                <c:pt idx="25">
                  <c:v>400</c:v>
                </c:pt>
                <c:pt idx="26">
                  <c:v>402</c:v>
                </c:pt>
                <c:pt idx="27">
                  <c:v>404</c:v>
                </c:pt>
                <c:pt idx="28">
                  <c:v>406</c:v>
                </c:pt>
                <c:pt idx="29">
                  <c:v>408</c:v>
                </c:pt>
                <c:pt idx="30">
                  <c:v>410</c:v>
                </c:pt>
                <c:pt idx="31">
                  <c:v>412</c:v>
                </c:pt>
                <c:pt idx="32">
                  <c:v>414</c:v>
                </c:pt>
                <c:pt idx="33">
                  <c:v>416</c:v>
                </c:pt>
                <c:pt idx="34">
                  <c:v>418</c:v>
                </c:pt>
                <c:pt idx="35">
                  <c:v>420</c:v>
                </c:pt>
                <c:pt idx="36">
                  <c:v>422</c:v>
                </c:pt>
                <c:pt idx="37">
                  <c:v>424</c:v>
                </c:pt>
                <c:pt idx="38">
                  <c:v>426</c:v>
                </c:pt>
                <c:pt idx="39">
                  <c:v>428</c:v>
                </c:pt>
                <c:pt idx="40">
                  <c:v>430</c:v>
                </c:pt>
                <c:pt idx="41">
                  <c:v>432</c:v>
                </c:pt>
                <c:pt idx="42">
                  <c:v>434</c:v>
                </c:pt>
                <c:pt idx="43">
                  <c:v>436</c:v>
                </c:pt>
                <c:pt idx="44">
                  <c:v>438</c:v>
                </c:pt>
                <c:pt idx="45">
                  <c:v>440</c:v>
                </c:pt>
                <c:pt idx="46">
                  <c:v>442</c:v>
                </c:pt>
                <c:pt idx="47">
                  <c:v>444</c:v>
                </c:pt>
                <c:pt idx="48">
                  <c:v>446</c:v>
                </c:pt>
                <c:pt idx="49">
                  <c:v>448</c:v>
                </c:pt>
                <c:pt idx="50">
                  <c:v>450</c:v>
                </c:pt>
                <c:pt idx="51">
                  <c:v>452</c:v>
                </c:pt>
                <c:pt idx="52">
                  <c:v>454</c:v>
                </c:pt>
                <c:pt idx="53">
                  <c:v>456</c:v>
                </c:pt>
                <c:pt idx="54">
                  <c:v>458</c:v>
                </c:pt>
                <c:pt idx="55">
                  <c:v>460</c:v>
                </c:pt>
                <c:pt idx="56">
                  <c:v>462</c:v>
                </c:pt>
                <c:pt idx="57">
                  <c:v>464</c:v>
                </c:pt>
                <c:pt idx="58">
                  <c:v>466</c:v>
                </c:pt>
                <c:pt idx="59">
                  <c:v>468</c:v>
                </c:pt>
                <c:pt idx="60">
                  <c:v>470</c:v>
                </c:pt>
                <c:pt idx="61">
                  <c:v>472</c:v>
                </c:pt>
                <c:pt idx="62">
                  <c:v>474</c:v>
                </c:pt>
                <c:pt idx="63">
                  <c:v>476</c:v>
                </c:pt>
                <c:pt idx="64">
                  <c:v>478</c:v>
                </c:pt>
                <c:pt idx="65">
                  <c:v>480</c:v>
                </c:pt>
                <c:pt idx="66">
                  <c:v>482</c:v>
                </c:pt>
                <c:pt idx="67">
                  <c:v>484</c:v>
                </c:pt>
                <c:pt idx="68">
                  <c:v>486</c:v>
                </c:pt>
                <c:pt idx="69">
                  <c:v>488</c:v>
                </c:pt>
                <c:pt idx="70">
                  <c:v>490</c:v>
                </c:pt>
                <c:pt idx="71">
                  <c:v>492</c:v>
                </c:pt>
                <c:pt idx="72">
                  <c:v>494</c:v>
                </c:pt>
                <c:pt idx="73">
                  <c:v>496</c:v>
                </c:pt>
                <c:pt idx="74">
                  <c:v>498</c:v>
                </c:pt>
                <c:pt idx="75">
                  <c:v>500</c:v>
                </c:pt>
                <c:pt idx="76">
                  <c:v>502</c:v>
                </c:pt>
                <c:pt idx="77">
                  <c:v>504</c:v>
                </c:pt>
                <c:pt idx="78">
                  <c:v>506</c:v>
                </c:pt>
                <c:pt idx="79">
                  <c:v>508</c:v>
                </c:pt>
                <c:pt idx="80">
                  <c:v>510</c:v>
                </c:pt>
                <c:pt idx="81">
                  <c:v>512</c:v>
                </c:pt>
                <c:pt idx="82">
                  <c:v>514</c:v>
                </c:pt>
                <c:pt idx="83">
                  <c:v>516</c:v>
                </c:pt>
                <c:pt idx="84">
                  <c:v>518</c:v>
                </c:pt>
                <c:pt idx="85">
                  <c:v>520</c:v>
                </c:pt>
                <c:pt idx="86">
                  <c:v>522</c:v>
                </c:pt>
                <c:pt idx="87">
                  <c:v>524</c:v>
                </c:pt>
                <c:pt idx="88">
                  <c:v>526</c:v>
                </c:pt>
                <c:pt idx="89">
                  <c:v>528</c:v>
                </c:pt>
                <c:pt idx="90">
                  <c:v>530</c:v>
                </c:pt>
                <c:pt idx="91">
                  <c:v>532</c:v>
                </c:pt>
                <c:pt idx="92">
                  <c:v>534</c:v>
                </c:pt>
                <c:pt idx="93">
                  <c:v>534.1</c:v>
                </c:pt>
                <c:pt idx="94">
                  <c:v>534.20000000000005</c:v>
                </c:pt>
                <c:pt idx="95">
                  <c:v>534.29999999999995</c:v>
                </c:pt>
                <c:pt idx="96">
                  <c:v>534.4</c:v>
                </c:pt>
                <c:pt idx="97">
                  <c:v>534.5</c:v>
                </c:pt>
                <c:pt idx="98">
                  <c:v>534.6</c:v>
                </c:pt>
                <c:pt idx="99">
                  <c:v>534.70000000000005</c:v>
                </c:pt>
                <c:pt idx="100">
                  <c:v>534.79999999999995</c:v>
                </c:pt>
                <c:pt idx="101">
                  <c:v>534.9</c:v>
                </c:pt>
                <c:pt idx="102">
                  <c:v>535</c:v>
                </c:pt>
                <c:pt idx="103">
                  <c:v>535.1</c:v>
                </c:pt>
                <c:pt idx="104">
                  <c:v>535.20000000000005</c:v>
                </c:pt>
                <c:pt idx="105">
                  <c:v>535.29999999999995</c:v>
                </c:pt>
                <c:pt idx="106">
                  <c:v>535.4</c:v>
                </c:pt>
                <c:pt idx="107">
                  <c:v>535.5</c:v>
                </c:pt>
                <c:pt idx="108">
                  <c:v>535.6</c:v>
                </c:pt>
                <c:pt idx="109">
                  <c:v>535.61</c:v>
                </c:pt>
                <c:pt idx="110">
                  <c:v>535.62</c:v>
                </c:pt>
                <c:pt idx="111">
                  <c:v>535.63</c:v>
                </c:pt>
                <c:pt idx="112">
                  <c:v>535.64</c:v>
                </c:pt>
                <c:pt idx="113">
                  <c:v>535.65</c:v>
                </c:pt>
                <c:pt idx="114">
                  <c:v>535.65099999999995</c:v>
                </c:pt>
                <c:pt idx="115">
                  <c:v>535.65200000000004</c:v>
                </c:pt>
                <c:pt idx="116">
                  <c:v>535.65300000000002</c:v>
                </c:pt>
                <c:pt idx="117">
                  <c:v>535.654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B3-422F-B22A-BDE2073A9B14}"/>
            </c:ext>
          </c:extLst>
        </c:ser>
        <c:ser>
          <c:idx val="10"/>
          <c:order val="10"/>
          <c:tx>
            <c:strRef>
              <c:f>Metanol!$Q$1:$T$1</c:f>
              <c:strCache>
                <c:ptCount val="1"/>
                <c:pt idx="0">
                  <c:v>CPA+RG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Metanol!$R$3:$R$500</c:f>
              <c:numCache>
                <c:formatCode>General</c:formatCode>
                <c:ptCount val="498"/>
              </c:numCache>
            </c:numRef>
          </c:xVal>
          <c:yVal>
            <c:numRef>
              <c:f>Metanol!$Q$3:$Q$500</c:f>
              <c:numCache>
                <c:formatCode>General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B3-422F-B22A-BDE2073A9B14}"/>
            </c:ext>
          </c:extLst>
        </c:ser>
        <c:ser>
          <c:idx val="11"/>
          <c:order val="11"/>
          <c:tx>
            <c:strRef>
              <c:f>Metanol!$Q$1:$T$1</c:f>
              <c:strCache>
                <c:ptCount val="1"/>
                <c:pt idx="0">
                  <c:v>CPA+RG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Metanol!$S$3:$S$200</c:f>
              <c:numCache>
                <c:formatCode>General</c:formatCode>
                <c:ptCount val="198"/>
              </c:numCache>
            </c:numRef>
          </c:xVal>
          <c:yVal>
            <c:numRef>
              <c:f>Metanol!$Q$3:$Q$200</c:f>
              <c:numCache>
                <c:formatCode>General</c:formatCode>
                <c:ptCount val="1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B3-422F-B22A-BDE2073A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valAx>
        <c:axId val="284735744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6304"/>
        <c:crosses val="autoZero"/>
        <c:crossBetween val="midCat"/>
      </c:valAx>
      <c:valAx>
        <c:axId val="284736304"/>
        <c:scaling>
          <c:orientation val="minMax"/>
          <c:max val="53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57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926946631671042E-2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Beta!$C$4:$C$37</c:f>
              <c:numCache>
                <c:formatCode>General</c:formatCode>
                <c:ptCount val="34"/>
                <c:pt idx="0">
                  <c:v>-0.77826142570093393</c:v>
                </c:pt>
                <c:pt idx="1">
                  <c:v>-0.80814561577893618</c:v>
                </c:pt>
                <c:pt idx="2">
                  <c:v>-0.83895045412550895</c:v>
                </c:pt>
                <c:pt idx="3">
                  <c:v>-0.87073447395417491</c:v>
                </c:pt>
                <c:pt idx="4">
                  <c:v>-0.90356197443405062</c:v>
                </c:pt>
                <c:pt idx="5">
                  <c:v>-0.93750380379561171</c:v>
                </c:pt>
                <c:pt idx="6">
                  <c:v>-0.9726382800706479</c:v>
                </c:pt>
                <c:pt idx="7">
                  <c:v>-1.0090522795550088</c:v>
                </c:pt>
                <c:pt idx="8">
                  <c:v>-1.046842531047917</c:v>
                </c:pt>
                <c:pt idx="9">
                  <c:v>-1.0861171643916265</c:v>
                </c:pt>
                <c:pt idx="10">
                  <c:v>-1.1269975757326047</c:v>
                </c:pt>
                <c:pt idx="11">
                  <c:v>-1.1696206905664426</c:v>
                </c:pt>
                <c:pt idx="12">
                  <c:v>-1.2141417309164564</c:v>
                </c:pt>
                <c:pt idx="13">
                  <c:v>-1.2607376277214732</c:v>
                </c:pt>
                <c:pt idx="14">
                  <c:v>-1.3096112678290146</c:v>
                </c:pt>
                <c:pt idx="15">
                  <c:v>-1.3609968332033371</c:v>
                </c:pt>
                <c:pt idx="16">
                  <c:v>-1.4151665877787172</c:v>
                </c:pt>
                <c:pt idx="17">
                  <c:v>-1.4724396101080057</c:v>
                </c:pt>
                <c:pt idx="18">
                  <c:v>-1.533193182177454</c:v>
                </c:pt>
                <c:pt idx="19">
                  <c:v>-1.597877867039537</c:v>
                </c:pt>
                <c:pt idx="20">
                  <c:v>-1.6670378089470592</c:v>
                </c:pt>
                <c:pt idx="21">
                  <c:v>-1.7413385893535716</c:v>
                </c:pt>
                <c:pt idx="22">
                  <c:v>-1.8216062869838625</c:v>
                </c:pt>
                <c:pt idx="23">
                  <c:v>-1.9088836264743478</c:v>
                </c:pt>
                <c:pt idx="24">
                  <c:v>-2.0045130546794412</c:v>
                </c:pt>
                <c:pt idx="25">
                  <c:v>-2.110263901287103</c:v>
                </c:pt>
                <c:pt idx="26">
                  <c:v>-2.2285350649821876</c:v>
                </c:pt>
                <c:pt idx="27">
                  <c:v>-2.3626944011124302</c:v>
                </c:pt>
                <c:pt idx="28">
                  <c:v>-2.5176829527943201</c:v>
                </c:pt>
                <c:pt idx="29">
                  <c:v>-2.7011787108470635</c:v>
                </c:pt>
                <c:pt idx="30">
                  <c:v>-2.9260861532573883</c:v>
                </c:pt>
                <c:pt idx="31">
                  <c:v>-3.2167149758945111</c:v>
                </c:pt>
                <c:pt idx="32">
                  <c:v>-3.6280997630229757</c:v>
                </c:pt>
                <c:pt idx="33">
                  <c:v>-4.3392191859873526</c:v>
                </c:pt>
              </c:numCache>
            </c:numRef>
          </c:xVal>
          <c:yVal>
            <c:numRef>
              <c:f>Beta!$D$4:$D$37</c:f>
              <c:numCache>
                <c:formatCode>General</c:formatCode>
                <c:ptCount val="34"/>
                <c:pt idx="0">
                  <c:v>1.0207217061221951</c:v>
                </c:pt>
                <c:pt idx="1">
                  <c:v>1.0128837081794779</c:v>
                </c:pt>
                <c:pt idx="2">
                  <c:v>1.0034044442273429</c:v>
                </c:pt>
                <c:pt idx="3">
                  <c:v>0.99543104703709073</c:v>
                </c:pt>
                <c:pt idx="4">
                  <c:v>0.98422033354337923</c:v>
                </c:pt>
                <c:pt idx="5">
                  <c:v>0.97439514269560645</c:v>
                </c:pt>
                <c:pt idx="6">
                  <c:v>0.96445248682634432</c:v>
                </c:pt>
                <c:pt idx="7">
                  <c:v>0.95459106083458856</c:v>
                </c:pt>
                <c:pt idx="8">
                  <c:v>0.94464651874396155</c:v>
                </c:pt>
                <c:pt idx="9">
                  <c:v>0.93440214713201708</c:v>
                </c:pt>
                <c:pt idx="10">
                  <c:v>0.92077691548751828</c:v>
                </c:pt>
                <c:pt idx="11">
                  <c:v>0.90874349419028677</c:v>
                </c:pt>
                <c:pt idx="12">
                  <c:v>0.89620685667949274</c:v>
                </c:pt>
                <c:pt idx="13">
                  <c:v>0.87992969414071687</c:v>
                </c:pt>
                <c:pt idx="14">
                  <c:v>0.86592242597387203</c:v>
                </c:pt>
                <c:pt idx="15">
                  <c:v>0.85128150711968265</c:v>
                </c:pt>
                <c:pt idx="16">
                  <c:v>0.8344765139358058</c:v>
                </c:pt>
                <c:pt idx="17">
                  <c:v>0.81533261365074772</c:v>
                </c:pt>
                <c:pt idx="18">
                  <c:v>0.7959872250974207</c:v>
                </c:pt>
                <c:pt idx="19">
                  <c:v>0.77406790881441878</c:v>
                </c:pt>
                <c:pt idx="20">
                  <c:v>0.75177367851464094</c:v>
                </c:pt>
                <c:pt idx="21">
                  <c:v>0.7292765020127886</c:v>
                </c:pt>
                <c:pt idx="22">
                  <c:v>0.70401231958116872</c:v>
                </c:pt>
                <c:pt idx="23">
                  <c:v>0.67574522298888717</c:v>
                </c:pt>
                <c:pt idx="24">
                  <c:v>0.64442129597453657</c:v>
                </c:pt>
                <c:pt idx="25">
                  <c:v>0.60975364220191297</c:v>
                </c:pt>
                <c:pt idx="26">
                  <c:v>0.56887393812698894</c:v>
                </c:pt>
                <c:pt idx="27">
                  <c:v>0.5261171135174445</c:v>
                </c:pt>
                <c:pt idx="28">
                  <c:v>0.47358787938991898</c:v>
                </c:pt>
                <c:pt idx="29">
                  <c:v>0.40975407067803615</c:v>
                </c:pt>
                <c:pt idx="30">
                  <c:v>0.33209721443904588</c:v>
                </c:pt>
                <c:pt idx="31">
                  <c:v>0.23352644127346442</c:v>
                </c:pt>
                <c:pt idx="32">
                  <c:v>8.6929479636132886E-2</c:v>
                </c:pt>
                <c:pt idx="33">
                  <c:v>-0.15972475683661733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5-4200-B678-BACAFD2CE94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292213473315836E-2"/>
                  <c:y val="0.1941498979294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Beta!$A$4:$A$22</c:f>
              <c:numCache>
                <c:formatCode>General</c:formatCode>
                <c:ptCount val="19"/>
                <c:pt idx="0">
                  <c:v>-0.74393131306001914</c:v>
                </c:pt>
                <c:pt idx="1">
                  <c:v>-0.80072346221119206</c:v>
                </c:pt>
                <c:pt idx="2">
                  <c:v>-0.86093619654011599</c:v>
                </c:pt>
                <c:pt idx="3">
                  <c:v>-0.92500811685614492</c:v>
                </c:pt>
                <c:pt idx="4">
                  <c:v>-0.99346799671659147</c:v>
                </c:pt>
                <c:pt idx="5">
                  <c:v>-1.0669613313236372</c:v>
                </c:pt>
                <c:pt idx="6">
                  <c:v>-1.1462874390046252</c:v>
                </c:pt>
                <c:pt idx="7">
                  <c:v>-1.232452586615608</c:v>
                </c:pt>
                <c:pt idx="8">
                  <c:v>-1.3267482355174398</c:v>
                </c:pt>
                <c:pt idx="9">
                  <c:v>-1.4308701651130853</c:v>
                </c:pt>
                <c:pt idx="10">
                  <c:v>-1.5471071224010011</c:v>
                </c:pt>
                <c:pt idx="11">
                  <c:v>-1.6786542058918583</c:v>
                </c:pt>
                <c:pt idx="12">
                  <c:v>-1.8301652503654307</c:v>
                </c:pt>
                <c:pt idx="13">
                  <c:v>-2.0088029843627155</c:v>
                </c:pt>
                <c:pt idx="14">
                  <c:v>-2.2264461219574927</c:v>
                </c:pt>
                <c:pt idx="15">
                  <c:v>-2.5050275410284439</c:v>
                </c:pt>
                <c:pt idx="16">
                  <c:v>-2.8925361017158657</c:v>
                </c:pt>
                <c:pt idx="17">
                  <c:v>-3.5336708220895554</c:v>
                </c:pt>
                <c:pt idx="18">
                  <c:v>-5.8226891236348415</c:v>
                </c:pt>
              </c:numCache>
            </c:numRef>
          </c:xVal>
          <c:yVal>
            <c:numRef>
              <c:f>Beta!$B$4:$B$22</c:f>
              <c:numCache>
                <c:formatCode>General</c:formatCode>
                <c:ptCount val="19"/>
                <c:pt idx="0">
                  <c:v>0.98234311418918852</c:v>
                </c:pt>
                <c:pt idx="1">
                  <c:v>0.96831389664000822</c:v>
                </c:pt>
                <c:pt idx="2">
                  <c:v>0.94954103400781298</c:v>
                </c:pt>
                <c:pt idx="3">
                  <c:v>0.9323123533871851</c:v>
                </c:pt>
                <c:pt idx="4">
                  <c:v>0.91097095785680093</c:v>
                </c:pt>
                <c:pt idx="5">
                  <c:v>0.88670519413763293</c:v>
                </c:pt>
                <c:pt idx="6">
                  <c:v>0.86479417452964447</c:v>
                </c:pt>
                <c:pt idx="7">
                  <c:v>0.83669301660594553</c:v>
                </c:pt>
                <c:pt idx="8">
                  <c:v>0.80788199509166148</c:v>
                </c:pt>
                <c:pt idx="9">
                  <c:v>0.77518674787060449</c:v>
                </c:pt>
                <c:pt idx="10">
                  <c:v>0.73597125944192476</c:v>
                </c:pt>
                <c:pt idx="11">
                  <c:v>0.69394078706225615</c:v>
                </c:pt>
                <c:pt idx="12">
                  <c:v>0.64053556749653939</c:v>
                </c:pt>
                <c:pt idx="13">
                  <c:v>0.5819939846202935</c:v>
                </c:pt>
                <c:pt idx="14">
                  <c:v>0.50818754565586344</c:v>
                </c:pt>
                <c:pt idx="15">
                  <c:v>0.40904976866729925</c:v>
                </c:pt>
                <c:pt idx="16">
                  <c:v>0.2704437107640616</c:v>
                </c:pt>
                <c:pt idx="17">
                  <c:v>4.2001154723492855E-2</c:v>
                </c:pt>
                <c:pt idx="18">
                  <c:v>-0.76849990381852917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45-4200-B678-BACAFD2CE94D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9944006999125108E-2"/>
                  <c:y val="3.31437736949547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Beta!$E$4:$E$37</c:f>
              <c:numCache>
                <c:formatCode>General</c:formatCode>
                <c:ptCount val="34"/>
                <c:pt idx="0">
                  <c:v>-1.2126522505497015</c:v>
                </c:pt>
                <c:pt idx="1">
                  <c:v>-1.2426269200221762</c:v>
                </c:pt>
                <c:pt idx="2">
                  <c:v>-1.273527907888981</c:v>
                </c:pt>
                <c:pt idx="3">
                  <c:v>-1.3054142976049508</c:v>
                </c:pt>
                <c:pt idx="4">
                  <c:v>-1.3383510121560411</c:v>
                </c:pt>
                <c:pt idx="5">
                  <c:v>-1.3724096098881107</c:v>
                </c:pt>
                <c:pt idx="6">
                  <c:v>-1.4076692207046237</c:v>
                </c:pt>
                <c:pt idx="7">
                  <c:v>-1.4442176534331388</c:v>
                </c:pt>
                <c:pt idx="8">
                  <c:v>-1.4821527133451919</c:v>
                </c:pt>
                <c:pt idx="9">
                  <c:v>-1.5215837795830869</c:v>
                </c:pt>
                <c:pt idx="10">
                  <c:v>-1.5626337065558764</c:v>
                </c:pt>
                <c:pt idx="11">
                  <c:v>-1.6054411325808122</c:v>
                </c:pt>
                <c:pt idx="12">
                  <c:v>-1.6501633051425568</c:v>
                </c:pt>
                <c:pt idx="13">
                  <c:v>-1.6969795680240813</c:v>
                </c:pt>
                <c:pt idx="14">
                  <c:v>-1.7460957055624582</c:v>
                </c:pt>
                <c:pt idx="15">
                  <c:v>-1.7977494099733087</c:v>
                </c:pt>
                <c:pt idx="16">
                  <c:v>-1.852217239230467</c:v>
                </c:pt>
                <c:pt idx="17">
                  <c:v>-1.9098235814093718</c:v>
                </c:pt>
                <c:pt idx="18">
                  <c:v>-1.9709523625508287</c:v>
                </c:pt>
                <c:pt idx="19">
                  <c:v>-2.0360625716968408</c:v>
                </c:pt>
                <c:pt idx="20">
                  <c:v>-2.1057092013550185</c:v>
                </c:pt>
                <c:pt idx="21">
                  <c:v>-2.1805720413317129</c:v>
                </c:pt>
                <c:pt idx="22">
                  <c:v>-2.2614961489326926</c:v>
                </c:pt>
                <c:pt idx="23">
                  <c:v>-2.3495501829519831</c:v>
                </c:pt>
                <c:pt idx="24">
                  <c:v>-2.4461129879062802</c:v>
                </c:pt>
                <c:pt idx="25">
                  <c:v>-2.553006623763395</c:v>
                </c:pt>
                <c:pt idx="26">
                  <c:v>-2.6727093709234575</c:v>
                </c:pt>
                <c:pt idx="27">
                  <c:v>-2.8087143915826616</c:v>
                </c:pt>
                <c:pt idx="28">
                  <c:v>-2.9661727891839722</c:v>
                </c:pt>
                <c:pt idx="29">
                  <c:v>-3.1531436091044562</c:v>
                </c:pt>
                <c:pt idx="30">
                  <c:v>-3.3833018374180504</c:v>
                </c:pt>
                <c:pt idx="31">
                  <c:v>-3.6827855046699218</c:v>
                </c:pt>
                <c:pt idx="32">
                  <c:v>-4.1122800375049193</c:v>
                </c:pt>
                <c:pt idx="33">
                  <c:v>-4.8811872639463942</c:v>
                </c:pt>
              </c:numCache>
            </c:numRef>
          </c:xVal>
          <c:yVal>
            <c:numRef>
              <c:f>Beta!$F$4:$F$37</c:f>
              <c:numCache>
                <c:formatCode>General</c:formatCode>
                <c:ptCount val="34"/>
                <c:pt idx="0">
                  <c:v>0.94173119290812524</c:v>
                </c:pt>
                <c:pt idx="1">
                  <c:v>0.93355027182257855</c:v>
                </c:pt>
                <c:pt idx="2">
                  <c:v>0.92546400790702488</c:v>
                </c:pt>
                <c:pt idx="3">
                  <c:v>0.91360917628430027</c:v>
                </c:pt>
                <c:pt idx="4">
                  <c:v>0.90534235478213898</c:v>
                </c:pt>
                <c:pt idx="5">
                  <c:v>0.89516354740474091</c:v>
                </c:pt>
                <c:pt idx="6">
                  <c:v>0.88480485436925493</c:v>
                </c:pt>
                <c:pt idx="7">
                  <c:v>0.87428851018326503</c:v>
                </c:pt>
                <c:pt idx="8">
                  <c:v>0.86238110824761127</c:v>
                </c:pt>
                <c:pt idx="9">
                  <c:v>0.85161997765390407</c:v>
                </c:pt>
                <c:pt idx="10">
                  <c:v>0.83928189204657244</c:v>
                </c:pt>
                <c:pt idx="11">
                  <c:v>0.82601140206365065</c:v>
                </c:pt>
                <c:pt idx="12">
                  <c:v>0.81315384598900187</c:v>
                </c:pt>
                <c:pt idx="13">
                  <c:v>0.79909146495717154</c:v>
                </c:pt>
                <c:pt idx="14">
                  <c:v>0.78356817980492155</c:v>
                </c:pt>
                <c:pt idx="15">
                  <c:v>0.770064074442952</c:v>
                </c:pt>
                <c:pt idx="16">
                  <c:v>0.75113598960069317</c:v>
                </c:pt>
                <c:pt idx="17">
                  <c:v>0.73276420196892811</c:v>
                </c:pt>
                <c:pt idx="18">
                  <c:v>0.71454968359033877</c:v>
                </c:pt>
                <c:pt idx="19">
                  <c:v>0.69392093287730572</c:v>
                </c:pt>
                <c:pt idx="20">
                  <c:v>0.67113100499739464</c:v>
                </c:pt>
                <c:pt idx="21">
                  <c:v>0.64918724919622406</c:v>
                </c:pt>
                <c:pt idx="22">
                  <c:v>0.62270761781717998</c:v>
                </c:pt>
                <c:pt idx="23">
                  <c:v>0.59316383728323774</c:v>
                </c:pt>
                <c:pt idx="24">
                  <c:v>0.56094681602677265</c:v>
                </c:pt>
                <c:pt idx="25">
                  <c:v>0.5258881335572948</c:v>
                </c:pt>
                <c:pt idx="26">
                  <c:v>0.48614599732938474</c:v>
                </c:pt>
                <c:pt idx="27">
                  <c:v>0.43838123828117576</c:v>
                </c:pt>
                <c:pt idx="28">
                  <c:v>0.38058058828613051</c:v>
                </c:pt>
                <c:pt idx="29">
                  <c:v>0.31393264595339498</c:v>
                </c:pt>
                <c:pt idx="30">
                  <c:v>0.22675069655759508</c:v>
                </c:pt>
                <c:pt idx="31">
                  <c:v>0.11063062095367307</c:v>
                </c:pt>
                <c:pt idx="32">
                  <c:v>-6.1529279217884786E-2</c:v>
                </c:pt>
                <c:pt idx="33">
                  <c:v>-0.38703724254307859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45-4200-B678-BACAFD2CE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40224"/>
        <c:axId val="284740784"/>
      </c:scatterChart>
      <c:valAx>
        <c:axId val="2847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40784"/>
        <c:crosses val="autoZero"/>
        <c:crossBetween val="midCat"/>
      </c:valAx>
      <c:valAx>
        <c:axId val="2847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4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Beta!$K$89:$K$98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Beta!$L$89:$L$98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C-43E6-99D1-6BBA8A30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43584"/>
        <c:axId val="284744144"/>
      </c:scatterChart>
      <c:valAx>
        <c:axId val="2847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44144"/>
        <c:crosses val="autoZero"/>
        <c:crossBetween val="midCat"/>
      </c:valAx>
      <c:valAx>
        <c:axId val="2847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'Octano (2)'!$U$1</c:f>
              <c:strCache>
                <c:ptCount val="1"/>
                <c:pt idx="0">
                  <c:v>6.80E-10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'Octano (2)'!$W$4:$W$101</c:f>
              <c:numCache>
                <c:formatCode>General</c:formatCode>
                <c:ptCount val="98"/>
                <c:pt idx="0">
                  <c:v>4281.2700000000004</c:v>
                </c:pt>
                <c:pt idx="1">
                  <c:v>4250.3500000000004</c:v>
                </c:pt>
                <c:pt idx="2">
                  <c:v>4218.87</c:v>
                </c:pt>
                <c:pt idx="3">
                  <c:v>4186.79</c:v>
                </c:pt>
                <c:pt idx="4">
                  <c:v>4154.08</c:v>
                </c:pt>
                <c:pt idx="5">
                  <c:v>4120.72</c:v>
                </c:pt>
                <c:pt idx="6">
                  <c:v>4086.68</c:v>
                </c:pt>
                <c:pt idx="7">
                  <c:v>4051.9</c:v>
                </c:pt>
                <c:pt idx="8">
                  <c:v>4016.36</c:v>
                </c:pt>
                <c:pt idx="9">
                  <c:v>3979.99</c:v>
                </c:pt>
                <c:pt idx="10">
                  <c:v>3942.76</c:v>
                </c:pt>
                <c:pt idx="11">
                  <c:v>3904.6</c:v>
                </c:pt>
                <c:pt idx="12">
                  <c:v>3865.45</c:v>
                </c:pt>
                <c:pt idx="13">
                  <c:v>3825.22</c:v>
                </c:pt>
                <c:pt idx="14">
                  <c:v>3783.84</c:v>
                </c:pt>
                <c:pt idx="15">
                  <c:v>3741.19</c:v>
                </c:pt>
                <c:pt idx="16">
                  <c:v>3697.18</c:v>
                </c:pt>
                <c:pt idx="17">
                  <c:v>3651.65</c:v>
                </c:pt>
                <c:pt idx="18">
                  <c:v>3604.44</c:v>
                </c:pt>
                <c:pt idx="19">
                  <c:v>3555.36</c:v>
                </c:pt>
                <c:pt idx="20">
                  <c:v>3504.17</c:v>
                </c:pt>
                <c:pt idx="21">
                  <c:v>3450.57</c:v>
                </c:pt>
                <c:pt idx="22">
                  <c:v>3394.16</c:v>
                </c:pt>
                <c:pt idx="23">
                  <c:v>3334.46</c:v>
                </c:pt>
                <c:pt idx="24">
                  <c:v>3270.8</c:v>
                </c:pt>
                <c:pt idx="25">
                  <c:v>3202.23</c:v>
                </c:pt>
                <c:pt idx="26">
                  <c:v>3127.4</c:v>
                </c:pt>
                <c:pt idx="27">
                  <c:v>3044.18</c:v>
                </c:pt>
                <c:pt idx="28">
                  <c:v>2948.95</c:v>
                </c:pt>
                <c:pt idx="29">
                  <c:v>2834.73</c:v>
                </c:pt>
                <c:pt idx="30">
                  <c:v>2684.27</c:v>
                </c:pt>
                <c:pt idx="31">
                  <c:v>2579.59</c:v>
                </c:pt>
                <c:pt idx="32">
                  <c:v>2567.06</c:v>
                </c:pt>
                <c:pt idx="33">
                  <c:v>2554</c:v>
                </c:pt>
                <c:pt idx="34">
                  <c:v>2540.34</c:v>
                </c:pt>
                <c:pt idx="35">
                  <c:v>2526.0100000000002</c:v>
                </c:pt>
                <c:pt idx="36">
                  <c:v>2510.9299999999998</c:v>
                </c:pt>
                <c:pt idx="37">
                  <c:v>2494.9699999999998</c:v>
                </c:pt>
                <c:pt idx="38">
                  <c:v>2478</c:v>
                </c:pt>
                <c:pt idx="39">
                  <c:v>2459.84</c:v>
                </c:pt>
                <c:pt idx="40">
                  <c:v>2440.2600000000002</c:v>
                </c:pt>
                <c:pt idx="41">
                  <c:v>2418.9299999999998</c:v>
                </c:pt>
                <c:pt idx="42">
                  <c:v>2395.4</c:v>
                </c:pt>
                <c:pt idx="43">
                  <c:v>2369.02</c:v>
                </c:pt>
                <c:pt idx="44">
                  <c:v>2338.7399999999998</c:v>
                </c:pt>
                <c:pt idx="45">
                  <c:v>2302.73</c:v>
                </c:pt>
                <c:pt idx="46">
                  <c:v>2257.35</c:v>
                </c:pt>
                <c:pt idx="47">
                  <c:v>2192.98</c:v>
                </c:pt>
                <c:pt idx="48">
                  <c:v>2052.52</c:v>
                </c:pt>
                <c:pt idx="49">
                  <c:v>1975</c:v>
                </c:pt>
              </c:numCache>
            </c:numRef>
          </c:xVal>
          <c:yVal>
            <c:numRef>
              <c:f>'Octano (2)'!$U$4:$U$101</c:f>
              <c:numCache>
                <c:formatCode>General</c:formatCode>
                <c:ptCount val="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561</c:v>
                </c:pt>
                <c:pt idx="32">
                  <c:v>561.1</c:v>
                </c:pt>
                <c:pt idx="33">
                  <c:v>561.20000000000005</c:v>
                </c:pt>
                <c:pt idx="34">
                  <c:v>561.29999999999995</c:v>
                </c:pt>
                <c:pt idx="35">
                  <c:v>561.4</c:v>
                </c:pt>
                <c:pt idx="36">
                  <c:v>561.5</c:v>
                </c:pt>
                <c:pt idx="37">
                  <c:v>561.6</c:v>
                </c:pt>
                <c:pt idx="38">
                  <c:v>561.70000000000005</c:v>
                </c:pt>
                <c:pt idx="39">
                  <c:v>561.79999999999995</c:v>
                </c:pt>
                <c:pt idx="40">
                  <c:v>561.9</c:v>
                </c:pt>
                <c:pt idx="41">
                  <c:v>562</c:v>
                </c:pt>
                <c:pt idx="42">
                  <c:v>562.1</c:v>
                </c:pt>
                <c:pt idx="43">
                  <c:v>562.20000000000005</c:v>
                </c:pt>
                <c:pt idx="44">
                  <c:v>562.29999999999995</c:v>
                </c:pt>
                <c:pt idx="45">
                  <c:v>562.4</c:v>
                </c:pt>
                <c:pt idx="46">
                  <c:v>562.5</c:v>
                </c:pt>
                <c:pt idx="47">
                  <c:v>562.6</c:v>
                </c:pt>
                <c:pt idx="48">
                  <c:v>562.70000000000005</c:v>
                </c:pt>
                <c:pt idx="49">
                  <c:v>562.71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7"/>
          <c:tx>
            <c:strRef>
              <c:f>'Octano (2)'!$U$1</c:f>
              <c:strCache>
                <c:ptCount val="1"/>
                <c:pt idx="0">
                  <c:v>6.80E-10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'Octano (2)'!$V$4:$V$101</c:f>
              <c:numCache>
                <c:formatCode>General</c:formatCode>
                <c:ptCount val="98"/>
                <c:pt idx="0">
                  <c:v>267.59399999999999</c:v>
                </c:pt>
                <c:pt idx="1">
                  <c:v>278.15499999999997</c:v>
                </c:pt>
                <c:pt idx="2">
                  <c:v>289.14499999999998</c:v>
                </c:pt>
                <c:pt idx="3">
                  <c:v>300.589</c:v>
                </c:pt>
                <c:pt idx="4">
                  <c:v>312.51299999999998</c:v>
                </c:pt>
                <c:pt idx="5">
                  <c:v>324.94499999999999</c:v>
                </c:pt>
                <c:pt idx="6">
                  <c:v>337.91699999999997</c:v>
                </c:pt>
                <c:pt idx="7">
                  <c:v>351.464</c:v>
                </c:pt>
                <c:pt idx="8">
                  <c:v>365.62299999999999</c:v>
                </c:pt>
                <c:pt idx="9">
                  <c:v>380.43799999999999</c:v>
                </c:pt>
                <c:pt idx="10">
                  <c:v>395.95699999999999</c:v>
                </c:pt>
                <c:pt idx="11">
                  <c:v>412.23399999999998</c:v>
                </c:pt>
                <c:pt idx="12">
                  <c:v>429.32799999999997</c:v>
                </c:pt>
                <c:pt idx="13">
                  <c:v>447.31099999999998</c:v>
                </c:pt>
                <c:pt idx="14">
                  <c:v>466.26</c:v>
                </c:pt>
                <c:pt idx="15">
                  <c:v>486.26799999999997</c:v>
                </c:pt>
                <c:pt idx="16">
                  <c:v>507.44200000000001</c:v>
                </c:pt>
                <c:pt idx="17">
                  <c:v>529.90700000000004</c:v>
                </c:pt>
                <c:pt idx="18">
                  <c:v>553.81299999999999</c:v>
                </c:pt>
                <c:pt idx="19">
                  <c:v>579.34199999999998</c:v>
                </c:pt>
                <c:pt idx="20">
                  <c:v>606.71400000000006</c:v>
                </c:pt>
                <c:pt idx="21">
                  <c:v>636.20399999999995</c:v>
                </c:pt>
                <c:pt idx="22">
                  <c:v>668.16200000000003</c:v>
                </c:pt>
                <c:pt idx="23">
                  <c:v>703.04499999999996</c:v>
                </c:pt>
                <c:pt idx="24">
                  <c:v>741.46299999999997</c:v>
                </c:pt>
                <c:pt idx="25">
                  <c:v>784.26900000000001</c:v>
                </c:pt>
                <c:pt idx="26">
                  <c:v>832.70899999999995</c:v>
                </c:pt>
                <c:pt idx="27">
                  <c:v>888.73</c:v>
                </c:pt>
                <c:pt idx="28">
                  <c:v>955.65700000000004</c:v>
                </c:pt>
                <c:pt idx="29">
                  <c:v>1040.04</c:v>
                </c:pt>
                <c:pt idx="30">
                  <c:v>1158.51</c:v>
                </c:pt>
                <c:pt idx="31">
                  <c:v>1246.53</c:v>
                </c:pt>
                <c:pt idx="32">
                  <c:v>1257.43</c:v>
                </c:pt>
                <c:pt idx="33">
                  <c:v>1268.8699999999999</c:v>
                </c:pt>
                <c:pt idx="34">
                  <c:v>1280.95</c:v>
                </c:pt>
                <c:pt idx="35">
                  <c:v>1293.73</c:v>
                </c:pt>
                <c:pt idx="36">
                  <c:v>1307.32</c:v>
                </c:pt>
                <c:pt idx="37">
                  <c:v>1321.86</c:v>
                </c:pt>
                <c:pt idx="38">
                  <c:v>1337.52</c:v>
                </c:pt>
                <c:pt idx="39">
                  <c:v>1354.51</c:v>
                </c:pt>
                <c:pt idx="40">
                  <c:v>1373.12</c:v>
                </c:pt>
                <c:pt idx="41">
                  <c:v>1393.78</c:v>
                </c:pt>
                <c:pt idx="42">
                  <c:v>1417.08</c:v>
                </c:pt>
                <c:pt idx="43">
                  <c:v>1443.94</c:v>
                </c:pt>
                <c:pt idx="44">
                  <c:v>1475.89</c:v>
                </c:pt>
                <c:pt idx="45">
                  <c:v>1515.82</c:v>
                </c:pt>
                <c:pt idx="46">
                  <c:v>1570.08</c:v>
                </c:pt>
                <c:pt idx="47">
                  <c:v>1657.95</c:v>
                </c:pt>
                <c:pt idx="48">
                  <c:v>1881.12</c:v>
                </c:pt>
                <c:pt idx="49">
                  <c:v>1975</c:v>
                </c:pt>
              </c:numCache>
            </c:numRef>
          </c:xVal>
          <c:yVal>
            <c:numRef>
              <c:f>'Octano (2)'!$U$4:$U$101</c:f>
              <c:numCache>
                <c:formatCode>General</c:formatCode>
                <c:ptCount val="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561</c:v>
                </c:pt>
                <c:pt idx="32">
                  <c:v>561.1</c:v>
                </c:pt>
                <c:pt idx="33">
                  <c:v>561.20000000000005</c:v>
                </c:pt>
                <c:pt idx="34">
                  <c:v>561.29999999999995</c:v>
                </c:pt>
                <c:pt idx="35">
                  <c:v>561.4</c:v>
                </c:pt>
                <c:pt idx="36">
                  <c:v>561.5</c:v>
                </c:pt>
                <c:pt idx="37">
                  <c:v>561.6</c:v>
                </c:pt>
                <c:pt idx="38">
                  <c:v>561.70000000000005</c:v>
                </c:pt>
                <c:pt idx="39">
                  <c:v>561.79999999999995</c:v>
                </c:pt>
                <c:pt idx="40">
                  <c:v>561.9</c:v>
                </c:pt>
                <c:pt idx="41">
                  <c:v>562</c:v>
                </c:pt>
                <c:pt idx="42">
                  <c:v>562.1</c:v>
                </c:pt>
                <c:pt idx="43">
                  <c:v>562.20000000000005</c:v>
                </c:pt>
                <c:pt idx="44">
                  <c:v>562.29999999999995</c:v>
                </c:pt>
                <c:pt idx="45">
                  <c:v>562.4</c:v>
                </c:pt>
                <c:pt idx="46">
                  <c:v>562.5</c:v>
                </c:pt>
                <c:pt idx="47">
                  <c:v>562.6</c:v>
                </c:pt>
                <c:pt idx="48">
                  <c:v>562.70000000000005</c:v>
                </c:pt>
                <c:pt idx="49">
                  <c:v>562.71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79328"/>
        <c:axId val="282779888"/>
      </c:scatterChart>
      <c:scatterChart>
        <c:scatterStyle val="smoothMarker"/>
        <c:varyColors val="0"/>
        <c:ser>
          <c:idx val="2"/>
          <c:order val="0"/>
          <c:tx>
            <c:strRef>
              <c:f>'Octano (2)'!$A$1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'Octano (2)'!$B$4:$B$63</c:f>
              <c:numCache>
                <c:formatCode>General</c:formatCode>
                <c:ptCount val="60"/>
                <c:pt idx="0">
                  <c:v>5340.7510599999996</c:v>
                </c:pt>
                <c:pt idx="1">
                  <c:v>5297.67677</c:v>
                </c:pt>
                <c:pt idx="2">
                  <c:v>5255.1563999999998</c:v>
                </c:pt>
                <c:pt idx="3">
                  <c:v>5212.0831500000004</c:v>
                </c:pt>
                <c:pt idx="4">
                  <c:v>5169.3145100000002</c:v>
                </c:pt>
                <c:pt idx="5">
                  <c:v>5126.4248799999996</c:v>
                </c:pt>
                <c:pt idx="6">
                  <c:v>5083.7232400000003</c:v>
                </c:pt>
                <c:pt idx="7">
                  <c:v>5039.5337</c:v>
                </c:pt>
                <c:pt idx="8">
                  <c:v>4990.5361899999998</c:v>
                </c:pt>
                <c:pt idx="9">
                  <c:v>4946.2516299999997</c:v>
                </c:pt>
                <c:pt idx="10">
                  <c:v>4894.9027500000002</c:v>
                </c:pt>
                <c:pt idx="11">
                  <c:v>4851.1814899999999</c:v>
                </c:pt>
                <c:pt idx="12">
                  <c:v>4798.6970700000002</c:v>
                </c:pt>
                <c:pt idx="13">
                  <c:v>4749.2248399999999</c:v>
                </c:pt>
                <c:pt idx="14">
                  <c:v>4695.7553600000001</c:v>
                </c:pt>
                <c:pt idx="15">
                  <c:v>4628.1130000000003</c:v>
                </c:pt>
                <c:pt idx="16">
                  <c:v>4569.0191500000001</c:v>
                </c:pt>
                <c:pt idx="17">
                  <c:v>4509.0220399999998</c:v>
                </c:pt>
                <c:pt idx="18">
                  <c:v>4448.96119</c:v>
                </c:pt>
                <c:pt idx="19">
                  <c:v>4389.0054399999999</c:v>
                </c:pt>
                <c:pt idx="20">
                  <c:v>4321.8629600000004</c:v>
                </c:pt>
                <c:pt idx="21">
                  <c:v>4260.3065200000001</c:v>
                </c:pt>
                <c:pt idx="22">
                  <c:v>4191.7861000000003</c:v>
                </c:pt>
                <c:pt idx="23">
                  <c:v>4114.5220600000002</c:v>
                </c:pt>
                <c:pt idx="24">
                  <c:v>4037.4333700000002</c:v>
                </c:pt>
                <c:pt idx="25">
                  <c:v>3951.5921600000001</c:v>
                </c:pt>
                <c:pt idx="26">
                  <c:v>3865.6876000000002</c:v>
                </c:pt>
                <c:pt idx="27">
                  <c:v>3763.1167799999998</c:v>
                </c:pt>
                <c:pt idx="28">
                  <c:v>3653.9834300000002</c:v>
                </c:pt>
                <c:pt idx="29">
                  <c:v>3539.52844</c:v>
                </c:pt>
                <c:pt idx="30">
                  <c:v>3392.05528</c:v>
                </c:pt>
                <c:pt idx="31">
                  <c:v>3231.3025299999999</c:v>
                </c:pt>
                <c:pt idx="32">
                  <c:v>3025.2346699999998</c:v>
                </c:pt>
                <c:pt idx="33">
                  <c:v>2731.8235399999999</c:v>
                </c:pt>
                <c:pt idx="34">
                  <c:v>2646.63796</c:v>
                </c:pt>
                <c:pt idx="35">
                  <c:v>2551.31088</c:v>
                </c:pt>
                <c:pt idx="36">
                  <c:v>2430.9643299999998</c:v>
                </c:pt>
                <c:pt idx="37">
                  <c:v>2255.4833899999999</c:v>
                </c:pt>
              </c:numCache>
            </c:numRef>
          </c:xVal>
          <c:yVal>
            <c:numRef>
              <c:f>'Octano (2)'!$A$4:$A$63</c:f>
              <c:numCache>
                <c:formatCode>General</c:formatCode>
                <c:ptCount val="60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1"/>
          <c:tx>
            <c:strRef>
              <c:f>'Octano (2)'!$A$1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'Octano (2)'!$C$3:$C$63</c:f>
              <c:numCache>
                <c:formatCode>General</c:formatCode>
                <c:ptCount val="61"/>
                <c:pt idx="0">
                  <c:v>2056.4</c:v>
                </c:pt>
                <c:pt idx="1">
                  <c:v>67.283779999999993</c:v>
                </c:pt>
                <c:pt idx="2">
                  <c:v>67.175319999999999</c:v>
                </c:pt>
                <c:pt idx="3">
                  <c:v>66.779619999999994</c:v>
                </c:pt>
                <c:pt idx="4">
                  <c:v>84.850560000000002</c:v>
                </c:pt>
                <c:pt idx="5">
                  <c:v>84.293120000000002</c:v>
                </c:pt>
                <c:pt idx="6">
                  <c:v>92.900409999999994</c:v>
                </c:pt>
                <c:pt idx="7">
                  <c:v>102.07038</c:v>
                </c:pt>
                <c:pt idx="8">
                  <c:v>109.99511</c:v>
                </c:pt>
                <c:pt idx="9">
                  <c:v>119.34751</c:v>
                </c:pt>
                <c:pt idx="10">
                  <c:v>127.20141</c:v>
                </c:pt>
                <c:pt idx="11">
                  <c:v>134.94508999999999</c:v>
                </c:pt>
                <c:pt idx="12">
                  <c:v>153.97352000000001</c:v>
                </c:pt>
                <c:pt idx="13">
                  <c:v>161.49710999999999</c:v>
                </c:pt>
                <c:pt idx="14">
                  <c:v>176.77859000000001</c:v>
                </c:pt>
                <c:pt idx="15">
                  <c:v>193.74042</c:v>
                </c:pt>
                <c:pt idx="16">
                  <c:v>186.48509000000001</c:v>
                </c:pt>
                <c:pt idx="17">
                  <c:v>210.67209</c:v>
                </c:pt>
                <c:pt idx="18">
                  <c:v>230.01456999999999</c:v>
                </c:pt>
                <c:pt idx="19">
                  <c:v>247.18825000000001</c:v>
                </c:pt>
                <c:pt idx="20">
                  <c:v>273.02192000000002</c:v>
                </c:pt>
                <c:pt idx="21">
                  <c:v>298.6216</c:v>
                </c:pt>
                <c:pt idx="22">
                  <c:v>324.38857999999999</c:v>
                </c:pt>
                <c:pt idx="23">
                  <c:v>358.72203999999999</c:v>
                </c:pt>
                <c:pt idx="24">
                  <c:v>393.04473999999999</c:v>
                </c:pt>
                <c:pt idx="25">
                  <c:v>433.94020999999998</c:v>
                </c:pt>
                <c:pt idx="26">
                  <c:v>472.24383</c:v>
                </c:pt>
                <c:pt idx="27">
                  <c:v>521.90434000000005</c:v>
                </c:pt>
                <c:pt idx="28">
                  <c:v>575.29416000000003</c:v>
                </c:pt>
                <c:pt idx="29">
                  <c:v>645.19503999999995</c:v>
                </c:pt>
                <c:pt idx="30">
                  <c:v>724.73317999999995</c:v>
                </c:pt>
                <c:pt idx="31">
                  <c:v>812.26637000000005</c:v>
                </c:pt>
                <c:pt idx="32">
                  <c:v>934.34024999999997</c:v>
                </c:pt>
                <c:pt idx="33">
                  <c:v>1091.5494900000001</c:v>
                </c:pt>
                <c:pt idx="34">
                  <c:v>1335.3926200000001</c:v>
                </c:pt>
                <c:pt idx="35">
                  <c:v>1403.12158</c:v>
                </c:pt>
                <c:pt idx="36">
                  <c:v>1488.31368</c:v>
                </c:pt>
                <c:pt idx="37">
                  <c:v>1591.10779</c:v>
                </c:pt>
                <c:pt idx="38">
                  <c:v>1749.0506700000001</c:v>
                </c:pt>
              </c:numCache>
            </c:numRef>
          </c:xVal>
          <c:yVal>
            <c:numRef>
              <c:f>'Octano (2)'!$A$3:$A$63</c:f>
              <c:numCache>
                <c:formatCode>General</c:formatCode>
                <c:ptCount val="61"/>
                <c:pt idx="0">
                  <c:v>569.32000000000005</c:v>
                </c:pt>
                <c:pt idx="1">
                  <c:v>400</c:v>
                </c:pt>
                <c:pt idx="2">
                  <c:v>405</c:v>
                </c:pt>
                <c:pt idx="3">
                  <c:v>410</c:v>
                </c:pt>
                <c:pt idx="4">
                  <c:v>415</c:v>
                </c:pt>
                <c:pt idx="5">
                  <c:v>420</c:v>
                </c:pt>
                <c:pt idx="6">
                  <c:v>425</c:v>
                </c:pt>
                <c:pt idx="7">
                  <c:v>430</c:v>
                </c:pt>
                <c:pt idx="8">
                  <c:v>435</c:v>
                </c:pt>
                <c:pt idx="9">
                  <c:v>440</c:v>
                </c:pt>
                <c:pt idx="10">
                  <c:v>445</c:v>
                </c:pt>
                <c:pt idx="11">
                  <c:v>450</c:v>
                </c:pt>
                <c:pt idx="12">
                  <c:v>455</c:v>
                </c:pt>
                <c:pt idx="13">
                  <c:v>460</c:v>
                </c:pt>
                <c:pt idx="14">
                  <c:v>465</c:v>
                </c:pt>
                <c:pt idx="15">
                  <c:v>470</c:v>
                </c:pt>
                <c:pt idx="16">
                  <c:v>475</c:v>
                </c:pt>
                <c:pt idx="17">
                  <c:v>480</c:v>
                </c:pt>
                <c:pt idx="18">
                  <c:v>485</c:v>
                </c:pt>
                <c:pt idx="19">
                  <c:v>490</c:v>
                </c:pt>
                <c:pt idx="20">
                  <c:v>495</c:v>
                </c:pt>
                <c:pt idx="21">
                  <c:v>500</c:v>
                </c:pt>
                <c:pt idx="22">
                  <c:v>505</c:v>
                </c:pt>
                <c:pt idx="23">
                  <c:v>510</c:v>
                </c:pt>
                <c:pt idx="24">
                  <c:v>515</c:v>
                </c:pt>
                <c:pt idx="25">
                  <c:v>520</c:v>
                </c:pt>
                <c:pt idx="26">
                  <c:v>525</c:v>
                </c:pt>
                <c:pt idx="27">
                  <c:v>530</c:v>
                </c:pt>
                <c:pt idx="28">
                  <c:v>535</c:v>
                </c:pt>
                <c:pt idx="29">
                  <c:v>540</c:v>
                </c:pt>
                <c:pt idx="30">
                  <c:v>545</c:v>
                </c:pt>
                <c:pt idx="31">
                  <c:v>550</c:v>
                </c:pt>
                <c:pt idx="32">
                  <c:v>555</c:v>
                </c:pt>
                <c:pt idx="33">
                  <c:v>560</c:v>
                </c:pt>
                <c:pt idx="34">
                  <c:v>565</c:v>
                </c:pt>
                <c:pt idx="35">
                  <c:v>566</c:v>
                </c:pt>
                <c:pt idx="36">
                  <c:v>567</c:v>
                </c:pt>
                <c:pt idx="37">
                  <c:v>568</c:v>
                </c:pt>
                <c:pt idx="38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2"/>
          <c:tx>
            <c:strRef>
              <c:f>'Octano (2)'!$E$1</c:f>
              <c:strCache>
                <c:ptCount val="1"/>
                <c:pt idx="0">
                  <c:v>Simulação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'Octano (2)'!$F$3:$F$500</c:f>
              <c:numCache>
                <c:formatCode>General</c:formatCode>
                <c:ptCount val="498"/>
                <c:pt idx="0">
                  <c:v>718.13300000000004</c:v>
                </c:pt>
                <c:pt idx="1">
                  <c:v>769.87199999999996</c:v>
                </c:pt>
                <c:pt idx="2">
                  <c:v>831.13400000000001</c:v>
                </c:pt>
                <c:pt idx="3">
                  <c:v>906.452</c:v>
                </c:pt>
                <c:pt idx="4">
                  <c:v>1004.5</c:v>
                </c:pt>
                <c:pt idx="5">
                  <c:v>1143.81</c:v>
                </c:pt>
                <c:pt idx="6">
                  <c:v>1363.52</c:v>
                </c:pt>
                <c:pt idx="8">
                  <c:v>732.51</c:v>
                </c:pt>
                <c:pt idx="9">
                  <c:v>789.22799999999995</c:v>
                </c:pt>
                <c:pt idx="10">
                  <c:v>859.15499999999997</c:v>
                </c:pt>
                <c:pt idx="11">
                  <c:v>952.12199999999996</c:v>
                </c:pt>
                <c:pt idx="12">
                  <c:v>1098.3</c:v>
                </c:pt>
                <c:pt idx="13">
                  <c:v>1515.34</c:v>
                </c:pt>
                <c:pt idx="15">
                  <c:v>737.93899999999996</c:v>
                </c:pt>
                <c:pt idx="16">
                  <c:v>796.61500000000001</c:v>
                </c:pt>
                <c:pt idx="17">
                  <c:v>870.245</c:v>
                </c:pt>
                <c:pt idx="18">
                  <c:v>972.27300000000002</c:v>
                </c:pt>
                <c:pt idx="19">
                  <c:v>1155.47</c:v>
                </c:pt>
                <c:pt idx="20">
                  <c:v>1171.5899999999999</c:v>
                </c:pt>
                <c:pt idx="21">
                  <c:v>1189.3699999999999</c:v>
                </c:pt>
                <c:pt idx="22">
                  <c:v>1209.24</c:v>
                </c:pt>
                <c:pt idx="23">
                  <c:v>1231.8699999999999</c:v>
                </c:pt>
                <c:pt idx="24">
                  <c:v>1258.26</c:v>
                </c:pt>
                <c:pt idx="25">
                  <c:v>1290.18</c:v>
                </c:pt>
                <c:pt idx="26">
                  <c:v>1330.95</c:v>
                </c:pt>
                <c:pt idx="27">
                  <c:v>1387.99</c:v>
                </c:pt>
                <c:pt idx="28">
                  <c:v>1481.23</c:v>
                </c:pt>
                <c:pt idx="29">
                  <c:v>1729.04</c:v>
                </c:pt>
              </c:numCache>
            </c:numRef>
          </c:xVal>
          <c:yVal>
            <c:numRef>
              <c:f>'Octano (2)'!$E$3:$E$500</c:f>
              <c:numCache>
                <c:formatCode>General</c:formatCode>
                <c:ptCount val="498"/>
                <c:pt idx="0">
                  <c:v>530</c:v>
                </c:pt>
                <c:pt idx="1">
                  <c:v>532</c:v>
                </c:pt>
                <c:pt idx="2">
                  <c:v>534</c:v>
                </c:pt>
                <c:pt idx="3">
                  <c:v>536</c:v>
                </c:pt>
                <c:pt idx="4">
                  <c:v>538</c:v>
                </c:pt>
                <c:pt idx="5">
                  <c:v>540</c:v>
                </c:pt>
                <c:pt idx="6">
                  <c:v>542</c:v>
                </c:pt>
                <c:pt idx="8">
                  <c:v>530</c:v>
                </c:pt>
                <c:pt idx="9">
                  <c:v>532</c:v>
                </c:pt>
                <c:pt idx="10">
                  <c:v>534</c:v>
                </c:pt>
                <c:pt idx="11">
                  <c:v>536</c:v>
                </c:pt>
                <c:pt idx="12">
                  <c:v>538</c:v>
                </c:pt>
                <c:pt idx="13">
                  <c:v>540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537.96</c:v>
                </c:pt>
                <c:pt idx="20">
                  <c:v>538.05999999999995</c:v>
                </c:pt>
                <c:pt idx="21">
                  <c:v>538.16</c:v>
                </c:pt>
                <c:pt idx="22">
                  <c:v>538.26</c:v>
                </c:pt>
                <c:pt idx="23">
                  <c:v>538.36</c:v>
                </c:pt>
                <c:pt idx="24">
                  <c:v>538.46</c:v>
                </c:pt>
                <c:pt idx="25">
                  <c:v>538.55999999999995</c:v>
                </c:pt>
                <c:pt idx="26">
                  <c:v>538.66</c:v>
                </c:pt>
                <c:pt idx="27">
                  <c:v>538.76</c:v>
                </c:pt>
                <c:pt idx="28">
                  <c:v>538.86</c:v>
                </c:pt>
                <c:pt idx="29">
                  <c:v>538.96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3"/>
          <c:tx>
            <c:strRef>
              <c:f>'Octano (2)'!$E$1</c:f>
              <c:strCache>
                <c:ptCount val="1"/>
                <c:pt idx="0">
                  <c:v>Simulação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'Octano (2)'!$G$3:$G$500</c:f>
              <c:numCache>
                <c:formatCode>General</c:formatCode>
                <c:ptCount val="498"/>
                <c:pt idx="0">
                  <c:v>2774.63</c:v>
                </c:pt>
                <c:pt idx="1">
                  <c:v>2708.31</c:v>
                </c:pt>
                <c:pt idx="2">
                  <c:v>2635.63</c:v>
                </c:pt>
                <c:pt idx="3">
                  <c:v>2554.36</c:v>
                </c:pt>
                <c:pt idx="4">
                  <c:v>2460.63</c:v>
                </c:pt>
                <c:pt idx="5">
                  <c:v>2346.84</c:v>
                </c:pt>
                <c:pt idx="6">
                  <c:v>2193.36</c:v>
                </c:pt>
                <c:pt idx="8">
                  <c:v>2712.33</c:v>
                </c:pt>
                <c:pt idx="9">
                  <c:v>2634.69</c:v>
                </c:pt>
                <c:pt idx="10">
                  <c:v>2545.5100000000002</c:v>
                </c:pt>
                <c:pt idx="11">
                  <c:v>2437.7199999999998</c:v>
                </c:pt>
                <c:pt idx="12">
                  <c:v>2292.89</c:v>
                </c:pt>
                <c:pt idx="13">
                  <c:v>2012.09</c:v>
                </c:pt>
                <c:pt idx="15">
                  <c:v>2680.76</c:v>
                </c:pt>
                <c:pt idx="16">
                  <c:v>2595.98</c:v>
                </c:pt>
                <c:pt idx="17">
                  <c:v>2495.3200000000002</c:v>
                </c:pt>
                <c:pt idx="18">
                  <c:v>2365.37</c:v>
                </c:pt>
                <c:pt idx="19">
                  <c:v>2159.2399999999998</c:v>
                </c:pt>
                <c:pt idx="20">
                  <c:v>2142.94</c:v>
                </c:pt>
                <c:pt idx="21">
                  <c:v>2125.36</c:v>
                </c:pt>
                <c:pt idx="22">
                  <c:v>2106.2199999999998</c:v>
                </c:pt>
                <c:pt idx="23">
                  <c:v>2085.1</c:v>
                </c:pt>
                <c:pt idx="24">
                  <c:v>2061.4299999999998</c:v>
                </c:pt>
                <c:pt idx="25">
                  <c:v>2034.26</c:v>
                </c:pt>
                <c:pt idx="26">
                  <c:v>2001.95</c:v>
                </c:pt>
                <c:pt idx="27">
                  <c:v>1961.29</c:v>
                </c:pt>
                <c:pt idx="28">
                  <c:v>1904.04</c:v>
                </c:pt>
                <c:pt idx="29">
                  <c:v>1729.05</c:v>
                </c:pt>
              </c:numCache>
            </c:numRef>
          </c:xVal>
          <c:yVal>
            <c:numRef>
              <c:f>'Octano (2)'!$E$3:$E$500</c:f>
              <c:numCache>
                <c:formatCode>General</c:formatCode>
                <c:ptCount val="498"/>
                <c:pt idx="0">
                  <c:v>530</c:v>
                </c:pt>
                <c:pt idx="1">
                  <c:v>532</c:v>
                </c:pt>
                <c:pt idx="2">
                  <c:v>534</c:v>
                </c:pt>
                <c:pt idx="3">
                  <c:v>536</c:v>
                </c:pt>
                <c:pt idx="4">
                  <c:v>538</c:v>
                </c:pt>
                <c:pt idx="5">
                  <c:v>540</c:v>
                </c:pt>
                <c:pt idx="6">
                  <c:v>542</c:v>
                </c:pt>
                <c:pt idx="8">
                  <c:v>530</c:v>
                </c:pt>
                <c:pt idx="9">
                  <c:v>532</c:v>
                </c:pt>
                <c:pt idx="10">
                  <c:v>534</c:v>
                </c:pt>
                <c:pt idx="11">
                  <c:v>536</c:v>
                </c:pt>
                <c:pt idx="12">
                  <c:v>538</c:v>
                </c:pt>
                <c:pt idx="13">
                  <c:v>540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537.96</c:v>
                </c:pt>
                <c:pt idx="20">
                  <c:v>538.05999999999995</c:v>
                </c:pt>
                <c:pt idx="21">
                  <c:v>538.16</c:v>
                </c:pt>
                <c:pt idx="22">
                  <c:v>538.26</c:v>
                </c:pt>
                <c:pt idx="23">
                  <c:v>538.36</c:v>
                </c:pt>
                <c:pt idx="24">
                  <c:v>538.46</c:v>
                </c:pt>
                <c:pt idx="25">
                  <c:v>538.55999999999995</c:v>
                </c:pt>
                <c:pt idx="26">
                  <c:v>538.66</c:v>
                </c:pt>
                <c:pt idx="27">
                  <c:v>538.76</c:v>
                </c:pt>
                <c:pt idx="28">
                  <c:v>538.86</c:v>
                </c:pt>
                <c:pt idx="29">
                  <c:v>538.96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4"/>
          <c:tx>
            <c:strRef>
              <c:f>'Octano (2)'!$I$1</c:f>
              <c:strCache>
                <c:ptCount val="1"/>
                <c:pt idx="0">
                  <c:v>7.40E-10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'Octano (2)'!$J$3:$J$200</c:f>
              <c:numCache>
                <c:formatCode>General</c:formatCode>
                <c:ptCount val="198"/>
                <c:pt idx="0">
                  <c:v>265.98899999999998</c:v>
                </c:pt>
                <c:pt idx="1">
                  <c:v>276.35199999999998</c:v>
                </c:pt>
                <c:pt idx="2">
                  <c:v>287.125</c:v>
                </c:pt>
                <c:pt idx="3">
                  <c:v>298.33100000000002</c:v>
                </c:pt>
                <c:pt idx="4">
                  <c:v>309.99299999999999</c:v>
                </c:pt>
                <c:pt idx="5">
                  <c:v>322.13799999999998</c:v>
                </c:pt>
                <c:pt idx="6">
                  <c:v>334.79399999999998</c:v>
                </c:pt>
                <c:pt idx="7">
                  <c:v>347.99400000000003</c:v>
                </c:pt>
                <c:pt idx="8">
                  <c:v>361.77199999999999</c:v>
                </c:pt>
                <c:pt idx="9">
                  <c:v>376.16699999999997</c:v>
                </c:pt>
                <c:pt idx="10">
                  <c:v>391.221</c:v>
                </c:pt>
                <c:pt idx="11">
                  <c:v>406.983</c:v>
                </c:pt>
                <c:pt idx="12">
                  <c:v>423.50599999999997</c:v>
                </c:pt>
                <c:pt idx="13">
                  <c:v>440.85</c:v>
                </c:pt>
                <c:pt idx="14">
                  <c:v>459.08499999999998</c:v>
                </c:pt>
                <c:pt idx="15">
                  <c:v>478.28699999999998</c:v>
                </c:pt>
                <c:pt idx="16">
                  <c:v>498.54599999999999</c:v>
                </c:pt>
                <c:pt idx="17">
                  <c:v>519.96400000000006</c:v>
                </c:pt>
                <c:pt idx="18">
                  <c:v>542.66200000000003</c:v>
                </c:pt>
                <c:pt idx="19">
                  <c:v>566.779</c:v>
                </c:pt>
                <c:pt idx="20">
                  <c:v>592.47900000000004</c:v>
                </c:pt>
                <c:pt idx="21">
                  <c:v>619.96199999999999</c:v>
                </c:pt>
                <c:pt idx="22">
                  <c:v>649.46600000000001</c:v>
                </c:pt>
                <c:pt idx="23">
                  <c:v>681.28300000000002</c:v>
                </c:pt>
                <c:pt idx="24">
                  <c:v>715.77800000000002</c:v>
                </c:pt>
                <c:pt idx="25">
                  <c:v>753.40899999999999</c:v>
                </c:pt>
                <c:pt idx="26">
                  <c:v>794.77</c:v>
                </c:pt>
                <c:pt idx="27">
                  <c:v>840.64</c:v>
                </c:pt>
                <c:pt idx="28">
                  <c:v>892.06600000000003</c:v>
                </c:pt>
                <c:pt idx="29">
                  <c:v>950.49800000000005</c:v>
                </c:pt>
                <c:pt idx="30">
                  <c:v>1017.98</c:v>
                </c:pt>
                <c:pt idx="31">
                  <c:v>1097.48</c:v>
                </c:pt>
                <c:pt idx="32">
                  <c:v>1193.26</c:v>
                </c:pt>
                <c:pt idx="33">
                  <c:v>1311.32</c:v>
                </c:pt>
                <c:pt idx="34">
                  <c:v>1459.58</c:v>
                </c:pt>
                <c:pt idx="35">
                  <c:v>1651.33</c:v>
                </c:pt>
                <c:pt idx="36">
                  <c:v>1972.62</c:v>
                </c:pt>
              </c:numCache>
            </c:numRef>
          </c:xVal>
          <c:yVal>
            <c:numRef>
              <c:f>'Octano (2)'!$I$3:$I$198</c:f>
              <c:numCache>
                <c:formatCode>General</c:formatCode>
                <c:ptCount val="196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5"/>
          <c:tx>
            <c:strRef>
              <c:f>'Octano (2)'!$I$1</c:f>
              <c:strCache>
                <c:ptCount val="1"/>
                <c:pt idx="0">
                  <c:v>7.40E-10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'Octano (2)'!$K$3:$K$200</c:f>
              <c:numCache>
                <c:formatCode>General</c:formatCode>
                <c:ptCount val="198"/>
                <c:pt idx="0">
                  <c:v>4315.82</c:v>
                </c:pt>
                <c:pt idx="1">
                  <c:v>4286.16</c:v>
                </c:pt>
                <c:pt idx="2">
                  <c:v>4256.01</c:v>
                </c:pt>
                <c:pt idx="3">
                  <c:v>4225.34</c:v>
                </c:pt>
                <c:pt idx="4">
                  <c:v>4194.1400000000003</c:v>
                </c:pt>
                <c:pt idx="5">
                  <c:v>4162.3900000000003</c:v>
                </c:pt>
                <c:pt idx="6">
                  <c:v>4130.0600000000004</c:v>
                </c:pt>
                <c:pt idx="7">
                  <c:v>4097.12</c:v>
                </c:pt>
                <c:pt idx="8">
                  <c:v>4063.55</c:v>
                </c:pt>
                <c:pt idx="9">
                  <c:v>4029.31</c:v>
                </c:pt>
                <c:pt idx="10">
                  <c:v>3994.37</c:v>
                </c:pt>
                <c:pt idx="11">
                  <c:v>3958.69</c:v>
                </c:pt>
                <c:pt idx="12">
                  <c:v>3922.23</c:v>
                </c:pt>
                <c:pt idx="13">
                  <c:v>3884.95</c:v>
                </c:pt>
                <c:pt idx="14">
                  <c:v>3846.79</c:v>
                </c:pt>
                <c:pt idx="15">
                  <c:v>3807.69</c:v>
                </c:pt>
                <c:pt idx="16">
                  <c:v>3767.6</c:v>
                </c:pt>
                <c:pt idx="17">
                  <c:v>3726.45</c:v>
                </c:pt>
                <c:pt idx="18">
                  <c:v>3684.14</c:v>
                </c:pt>
                <c:pt idx="19">
                  <c:v>3640.59</c:v>
                </c:pt>
                <c:pt idx="20">
                  <c:v>3595.69</c:v>
                </c:pt>
                <c:pt idx="21">
                  <c:v>3549.31</c:v>
                </c:pt>
                <c:pt idx="22">
                  <c:v>3501.32</c:v>
                </c:pt>
                <c:pt idx="23">
                  <c:v>3451.53</c:v>
                </c:pt>
                <c:pt idx="24">
                  <c:v>3399.75</c:v>
                </c:pt>
                <c:pt idx="25">
                  <c:v>3345.71</c:v>
                </c:pt>
                <c:pt idx="26">
                  <c:v>3289.11</c:v>
                </c:pt>
                <c:pt idx="27">
                  <c:v>3229.55</c:v>
                </c:pt>
                <c:pt idx="28">
                  <c:v>3166.54</c:v>
                </c:pt>
                <c:pt idx="29">
                  <c:v>3099.4</c:v>
                </c:pt>
                <c:pt idx="30">
                  <c:v>3027.23</c:v>
                </c:pt>
                <c:pt idx="31">
                  <c:v>2948.73</c:v>
                </c:pt>
                <c:pt idx="32">
                  <c:v>2861.96</c:v>
                </c:pt>
                <c:pt idx="33">
                  <c:v>2763.74</c:v>
                </c:pt>
                <c:pt idx="34">
                  <c:v>2648</c:v>
                </c:pt>
                <c:pt idx="35">
                  <c:v>2499.54</c:v>
                </c:pt>
                <c:pt idx="36">
                  <c:v>2225.7199999999998</c:v>
                </c:pt>
              </c:numCache>
            </c:numRef>
          </c:xVal>
          <c:yVal>
            <c:numRef>
              <c:f>'Octano (2)'!$I$3:$I$198</c:f>
              <c:numCache>
                <c:formatCode>General</c:formatCode>
                <c:ptCount val="196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8"/>
          <c:order val="8"/>
          <c:tx>
            <c:strRef>
              <c:f>'Octano (2)'!$M$1:$P$1</c:f>
              <c:strCache>
                <c:ptCount val="1"/>
                <c:pt idx="0">
                  <c:v>7.20E-10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'Octano (2)'!$N$3:$N$198</c:f>
              <c:numCache>
                <c:formatCode>General</c:formatCode>
                <c:ptCount val="196"/>
                <c:pt idx="0">
                  <c:v>266.58100000000002</c:v>
                </c:pt>
                <c:pt idx="1">
                  <c:v>277.01100000000002</c:v>
                </c:pt>
                <c:pt idx="2">
                  <c:v>287.85700000000003</c:v>
                </c:pt>
                <c:pt idx="3">
                  <c:v>299.142</c:v>
                </c:pt>
                <c:pt idx="4">
                  <c:v>310.892</c:v>
                </c:pt>
                <c:pt idx="5">
                  <c:v>323.13200000000001</c:v>
                </c:pt>
                <c:pt idx="6">
                  <c:v>335.892</c:v>
                </c:pt>
                <c:pt idx="7">
                  <c:v>349.20699999999999</c:v>
                </c:pt>
                <c:pt idx="8">
                  <c:v>363.11099999999999</c:v>
                </c:pt>
                <c:pt idx="9">
                  <c:v>377.64400000000001</c:v>
                </c:pt>
                <c:pt idx="10">
                  <c:v>392.851</c:v>
                </c:pt>
                <c:pt idx="11">
                  <c:v>408.78300000000002</c:v>
                </c:pt>
                <c:pt idx="12">
                  <c:v>425.495</c:v>
                </c:pt>
                <c:pt idx="13">
                  <c:v>443.05099999999999</c:v>
                </c:pt>
                <c:pt idx="14">
                  <c:v>461.524</c:v>
                </c:pt>
                <c:pt idx="15">
                  <c:v>480.99599999999998</c:v>
                </c:pt>
                <c:pt idx="16">
                  <c:v>501.56200000000001</c:v>
                </c:pt>
                <c:pt idx="17">
                  <c:v>523.33500000000004</c:v>
                </c:pt>
                <c:pt idx="18">
                  <c:v>546.44399999999996</c:v>
                </c:pt>
                <c:pt idx="19">
                  <c:v>571.04300000000001</c:v>
                </c:pt>
                <c:pt idx="20">
                  <c:v>597.31799999999998</c:v>
                </c:pt>
                <c:pt idx="21">
                  <c:v>625.49400000000003</c:v>
                </c:pt>
                <c:pt idx="22">
                  <c:v>655.846</c:v>
                </c:pt>
                <c:pt idx="23">
                  <c:v>688.71900000000005</c:v>
                </c:pt>
                <c:pt idx="24">
                  <c:v>724.55700000000002</c:v>
                </c:pt>
                <c:pt idx="25">
                  <c:v>763.93600000000004</c:v>
                </c:pt>
                <c:pt idx="26">
                  <c:v>807.62900000000002</c:v>
                </c:pt>
                <c:pt idx="27">
                  <c:v>856.71199999999999</c:v>
                </c:pt>
                <c:pt idx="28">
                  <c:v>912.73599999999999</c:v>
                </c:pt>
                <c:pt idx="29">
                  <c:v>978.05</c:v>
                </c:pt>
                <c:pt idx="30">
                  <c:v>1056.42</c:v>
                </c:pt>
                <c:pt idx="31">
                  <c:v>1154.31</c:v>
                </c:pt>
                <c:pt idx="32">
                  <c:v>1283.3499999999999</c:v>
                </c:pt>
                <c:pt idx="33">
                  <c:v>1463.95</c:v>
                </c:pt>
                <c:pt idx="34">
                  <c:v>1729.7</c:v>
                </c:pt>
                <c:pt idx="35">
                  <c:v>1746.67</c:v>
                </c:pt>
                <c:pt idx="36">
                  <c:v>1764.24</c:v>
                </c:pt>
                <c:pt idx="37">
                  <c:v>1782.49</c:v>
                </c:pt>
                <c:pt idx="38">
                  <c:v>1801.51</c:v>
                </c:pt>
                <c:pt idx="39">
                  <c:v>1821.46</c:v>
                </c:pt>
                <c:pt idx="40">
                  <c:v>1842.51</c:v>
                </c:pt>
                <c:pt idx="41">
                  <c:v>1864.93</c:v>
                </c:pt>
                <c:pt idx="42">
                  <c:v>1889.11</c:v>
                </c:pt>
                <c:pt idx="43">
                  <c:v>1915.67</c:v>
                </c:pt>
                <c:pt idx="44">
                  <c:v>1945.71</c:v>
                </c:pt>
                <c:pt idx="45">
                  <c:v>1981.52</c:v>
                </c:pt>
                <c:pt idx="46">
                  <c:v>2030.24</c:v>
                </c:pt>
                <c:pt idx="47">
                  <c:v>2019.8</c:v>
                </c:pt>
              </c:numCache>
            </c:numRef>
          </c:xVal>
          <c:yVal>
            <c:numRef>
              <c:f>'Octano (2)'!$M$3:$M$198</c:f>
              <c:numCache>
                <c:formatCode>General</c:formatCode>
                <c:ptCount val="196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568.1</c:v>
                </c:pt>
                <c:pt idx="36">
                  <c:v>568.20000000000005</c:v>
                </c:pt>
                <c:pt idx="37">
                  <c:v>568.29999999999995</c:v>
                </c:pt>
                <c:pt idx="38">
                  <c:v>568.4</c:v>
                </c:pt>
                <c:pt idx="39">
                  <c:v>568.5</c:v>
                </c:pt>
                <c:pt idx="40">
                  <c:v>568.6</c:v>
                </c:pt>
                <c:pt idx="41">
                  <c:v>568.70000000000005</c:v>
                </c:pt>
                <c:pt idx="42">
                  <c:v>568.79999999999995</c:v>
                </c:pt>
                <c:pt idx="43">
                  <c:v>568.9</c:v>
                </c:pt>
                <c:pt idx="44">
                  <c:v>569</c:v>
                </c:pt>
                <c:pt idx="45">
                  <c:v>569.1</c:v>
                </c:pt>
                <c:pt idx="46">
                  <c:v>569.20000000000005</c:v>
                </c:pt>
                <c:pt idx="47">
                  <c:v>569.26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E-43C8-A7B3-E561E6D1DDD7}"/>
            </c:ext>
          </c:extLst>
        </c:ser>
        <c:ser>
          <c:idx val="9"/>
          <c:order val="9"/>
          <c:tx>
            <c:strRef>
              <c:f>'Octano (2)'!$M$1:$P$1</c:f>
              <c:strCache>
                <c:ptCount val="1"/>
                <c:pt idx="0">
                  <c:v>7.20E-10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'Octano (2)'!$O$3:$O$198</c:f>
              <c:numCache>
                <c:formatCode>General</c:formatCode>
                <c:ptCount val="196"/>
                <c:pt idx="0">
                  <c:v>4305.76</c:v>
                </c:pt>
                <c:pt idx="1">
                  <c:v>4275.75</c:v>
                </c:pt>
                <c:pt idx="2">
                  <c:v>4245.22</c:v>
                </c:pt>
                <c:pt idx="3">
                  <c:v>4214.1499999999996</c:v>
                </c:pt>
                <c:pt idx="4">
                  <c:v>4182.53</c:v>
                </c:pt>
                <c:pt idx="5">
                  <c:v>4150.33</c:v>
                </c:pt>
                <c:pt idx="6">
                  <c:v>4117.5200000000004</c:v>
                </c:pt>
                <c:pt idx="7">
                  <c:v>4084.07</c:v>
                </c:pt>
                <c:pt idx="8">
                  <c:v>4049.95</c:v>
                </c:pt>
                <c:pt idx="9">
                  <c:v>4015.12</c:v>
                </c:pt>
                <c:pt idx="10">
                  <c:v>3979.55</c:v>
                </c:pt>
                <c:pt idx="11">
                  <c:v>3943.2</c:v>
                </c:pt>
                <c:pt idx="12">
                  <c:v>3906</c:v>
                </c:pt>
                <c:pt idx="13">
                  <c:v>3867.92</c:v>
                </c:pt>
                <c:pt idx="14">
                  <c:v>3828.89</c:v>
                </c:pt>
                <c:pt idx="15">
                  <c:v>3788.85</c:v>
                </c:pt>
                <c:pt idx="16">
                  <c:v>3747.72</c:v>
                </c:pt>
                <c:pt idx="17">
                  <c:v>3705.41</c:v>
                </c:pt>
                <c:pt idx="18">
                  <c:v>3661.83</c:v>
                </c:pt>
                <c:pt idx="19">
                  <c:v>3616.86</c:v>
                </c:pt>
                <c:pt idx="20">
                  <c:v>3570.37</c:v>
                </c:pt>
                <c:pt idx="21">
                  <c:v>3522.19</c:v>
                </c:pt>
                <c:pt idx="22">
                  <c:v>3472.13</c:v>
                </c:pt>
                <c:pt idx="23">
                  <c:v>3419.98</c:v>
                </c:pt>
                <c:pt idx="24">
                  <c:v>3365.43</c:v>
                </c:pt>
                <c:pt idx="25">
                  <c:v>3308.14</c:v>
                </c:pt>
                <c:pt idx="26">
                  <c:v>3247.64</c:v>
                </c:pt>
                <c:pt idx="27">
                  <c:v>3183.33</c:v>
                </c:pt>
                <c:pt idx="28">
                  <c:v>3114.39</c:v>
                </c:pt>
                <c:pt idx="29">
                  <c:v>3039.64</c:v>
                </c:pt>
                <c:pt idx="30">
                  <c:v>2957.36</c:v>
                </c:pt>
                <c:pt idx="31">
                  <c:v>2864.77</c:v>
                </c:pt>
                <c:pt idx="32">
                  <c:v>2757.07</c:v>
                </c:pt>
                <c:pt idx="33">
                  <c:v>2624.33</c:v>
                </c:pt>
                <c:pt idx="34">
                  <c:v>2435.91</c:v>
                </c:pt>
                <c:pt idx="35">
                  <c:v>2423.2399999999998</c:v>
                </c:pt>
                <c:pt idx="36">
                  <c:v>2409.9899999999998</c:v>
                </c:pt>
                <c:pt idx="37">
                  <c:v>2396.0700000000002</c:v>
                </c:pt>
                <c:pt idx="38">
                  <c:v>2381.38</c:v>
                </c:pt>
                <c:pt idx="39">
                  <c:v>2365.7600000000002</c:v>
                </c:pt>
                <c:pt idx="40">
                  <c:v>2349.04</c:v>
                </c:pt>
                <c:pt idx="41">
                  <c:v>2330.9299999999998</c:v>
                </c:pt>
                <c:pt idx="42">
                  <c:v>2311.06</c:v>
                </c:pt>
                <c:pt idx="43">
                  <c:v>2288.79</c:v>
                </c:pt>
                <c:pt idx="44">
                  <c:v>2263.0300000000002</c:v>
                </c:pt>
                <c:pt idx="45">
                  <c:v>2231.4699999999998</c:v>
                </c:pt>
                <c:pt idx="46">
                  <c:v>2186.98</c:v>
                </c:pt>
                <c:pt idx="47">
                  <c:v>2019.8</c:v>
                </c:pt>
              </c:numCache>
            </c:numRef>
          </c:xVal>
          <c:yVal>
            <c:numRef>
              <c:f>'Octano (2)'!$M$3:$M$198</c:f>
              <c:numCache>
                <c:formatCode>General</c:formatCode>
                <c:ptCount val="196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568.1</c:v>
                </c:pt>
                <c:pt idx="36">
                  <c:v>568.20000000000005</c:v>
                </c:pt>
                <c:pt idx="37">
                  <c:v>568.29999999999995</c:v>
                </c:pt>
                <c:pt idx="38">
                  <c:v>568.4</c:v>
                </c:pt>
                <c:pt idx="39">
                  <c:v>568.5</c:v>
                </c:pt>
                <c:pt idx="40">
                  <c:v>568.6</c:v>
                </c:pt>
                <c:pt idx="41">
                  <c:v>568.70000000000005</c:v>
                </c:pt>
                <c:pt idx="42">
                  <c:v>568.79999999999995</c:v>
                </c:pt>
                <c:pt idx="43">
                  <c:v>568.9</c:v>
                </c:pt>
                <c:pt idx="44">
                  <c:v>569</c:v>
                </c:pt>
                <c:pt idx="45">
                  <c:v>569.1</c:v>
                </c:pt>
                <c:pt idx="46">
                  <c:v>569.20000000000005</c:v>
                </c:pt>
                <c:pt idx="47">
                  <c:v>569.26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E-43C8-A7B3-E561E6D1DDD7}"/>
            </c:ext>
          </c:extLst>
        </c:ser>
        <c:ser>
          <c:idx val="10"/>
          <c:order val="10"/>
          <c:tx>
            <c:strRef>
              <c:f>'Octano (2)'!$Q$1:$T$1</c:f>
              <c:strCache>
                <c:ptCount val="1"/>
                <c:pt idx="0">
                  <c:v>6.90E-10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'Octano (2)'!$R$3:$R$500</c:f>
              <c:numCache>
                <c:formatCode>General</c:formatCode>
                <c:ptCount val="498"/>
                <c:pt idx="0">
                  <c:v>267.36900000000003</c:v>
                </c:pt>
                <c:pt idx="1">
                  <c:v>277.89800000000002</c:v>
                </c:pt>
                <c:pt idx="2">
                  <c:v>288.85300000000001</c:v>
                </c:pt>
                <c:pt idx="3">
                  <c:v>300.25799999999998</c:v>
                </c:pt>
                <c:pt idx="4">
                  <c:v>312.13799999999998</c:v>
                </c:pt>
                <c:pt idx="5">
                  <c:v>324.52300000000002</c:v>
                </c:pt>
                <c:pt idx="6">
                  <c:v>337.44299999999998</c:v>
                </c:pt>
                <c:pt idx="7">
                  <c:v>350.93099999999998</c:v>
                </c:pt>
                <c:pt idx="8">
                  <c:v>365.02699999999999</c:v>
                </c:pt>
                <c:pt idx="9">
                  <c:v>379.77199999999999</c:v>
                </c:pt>
                <c:pt idx="10">
                  <c:v>395.21300000000002</c:v>
                </c:pt>
                <c:pt idx="11">
                  <c:v>411.404</c:v>
                </c:pt>
                <c:pt idx="12">
                  <c:v>428.40300000000002</c:v>
                </c:pt>
                <c:pt idx="13">
                  <c:v>446.28</c:v>
                </c:pt>
                <c:pt idx="14">
                  <c:v>465.11099999999999</c:v>
                </c:pt>
                <c:pt idx="15">
                  <c:v>484.98599999999999</c:v>
                </c:pt>
                <c:pt idx="16">
                  <c:v>506.01100000000002</c:v>
                </c:pt>
                <c:pt idx="17">
                  <c:v>528.30700000000002</c:v>
                </c:pt>
                <c:pt idx="18">
                  <c:v>552.02</c:v>
                </c:pt>
                <c:pt idx="19">
                  <c:v>577.32500000000005</c:v>
                </c:pt>
                <c:pt idx="20">
                  <c:v>604.43600000000004</c:v>
                </c:pt>
                <c:pt idx="21">
                  <c:v>633.61500000000001</c:v>
                </c:pt>
                <c:pt idx="22">
                  <c:v>665.19600000000003</c:v>
                </c:pt>
                <c:pt idx="23">
                  <c:v>699.60900000000004</c:v>
                </c:pt>
                <c:pt idx="24">
                  <c:v>737.42600000000004</c:v>
                </c:pt>
                <c:pt idx="25">
                  <c:v>779.43</c:v>
                </c:pt>
                <c:pt idx="26">
                  <c:v>826.74699999999996</c:v>
                </c:pt>
                <c:pt idx="27">
                  <c:v>881.08399999999995</c:v>
                </c:pt>
                <c:pt idx="28">
                  <c:v>945.24099999999999</c:v>
                </c:pt>
                <c:pt idx="29">
                  <c:v>1024.3499999999999</c:v>
                </c:pt>
                <c:pt idx="30">
                  <c:v>1129.69</c:v>
                </c:pt>
                <c:pt idx="31">
                  <c:v>1296.1099999999999</c:v>
                </c:pt>
                <c:pt idx="32">
                  <c:v>1771.82</c:v>
                </c:pt>
                <c:pt idx="33">
                  <c:v>1825.21</c:v>
                </c:pt>
                <c:pt idx="34">
                  <c:v>1887.39</c:v>
                </c:pt>
                <c:pt idx="35">
                  <c:v>1970.52</c:v>
                </c:pt>
                <c:pt idx="36">
                  <c:v>1981.83</c:v>
                </c:pt>
                <c:pt idx="37">
                  <c:v>1994.45</c:v>
                </c:pt>
                <c:pt idx="38">
                  <c:v>2009.09</c:v>
                </c:pt>
                <c:pt idx="39">
                  <c:v>2027.55</c:v>
                </c:pt>
                <c:pt idx="40">
                  <c:v>2074.34</c:v>
                </c:pt>
              </c:numCache>
            </c:numRef>
          </c:xVal>
          <c:yVal>
            <c:numRef>
              <c:f>'Octano (2)'!$Q$3:$Q$500</c:f>
              <c:numCache>
                <c:formatCode>General</c:formatCode>
                <c:ptCount val="4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564.1</c:v>
                </c:pt>
                <c:pt idx="34">
                  <c:v>564.20000000000005</c:v>
                </c:pt>
                <c:pt idx="35">
                  <c:v>564.29999999999995</c:v>
                </c:pt>
                <c:pt idx="36">
                  <c:v>564.30999999999995</c:v>
                </c:pt>
                <c:pt idx="37">
                  <c:v>564.32000000000005</c:v>
                </c:pt>
                <c:pt idx="38">
                  <c:v>564.33000000000004</c:v>
                </c:pt>
                <c:pt idx="39">
                  <c:v>564.34</c:v>
                </c:pt>
                <c:pt idx="40">
                  <c:v>564.35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DE-43C8-A7B3-E561E6D1DDD7}"/>
            </c:ext>
          </c:extLst>
        </c:ser>
        <c:ser>
          <c:idx val="11"/>
          <c:order val="11"/>
          <c:tx>
            <c:strRef>
              <c:f>'Octano (2)'!$Q$1:$T$1</c:f>
              <c:strCache>
                <c:ptCount val="1"/>
                <c:pt idx="0">
                  <c:v>6.90E-10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'Octano (2)'!$S$3:$S$200</c:f>
              <c:numCache>
                <c:formatCode>General</c:formatCode>
                <c:ptCount val="198"/>
                <c:pt idx="0">
                  <c:v>4288.03</c:v>
                </c:pt>
                <c:pt idx="1">
                  <c:v>4257.3599999999997</c:v>
                </c:pt>
                <c:pt idx="2">
                  <c:v>4226.1400000000003</c:v>
                </c:pt>
                <c:pt idx="3">
                  <c:v>4194.3500000000004</c:v>
                </c:pt>
                <c:pt idx="4">
                  <c:v>4161.95</c:v>
                </c:pt>
                <c:pt idx="5">
                  <c:v>4128.92</c:v>
                </c:pt>
                <c:pt idx="6">
                  <c:v>4095.23</c:v>
                </c:pt>
                <c:pt idx="7">
                  <c:v>4060.83</c:v>
                </c:pt>
                <c:pt idx="8">
                  <c:v>4025.69</c:v>
                </c:pt>
                <c:pt idx="9">
                  <c:v>3989.77</c:v>
                </c:pt>
                <c:pt idx="10">
                  <c:v>3953.01</c:v>
                </c:pt>
                <c:pt idx="11">
                  <c:v>3915.37</c:v>
                </c:pt>
                <c:pt idx="12">
                  <c:v>3876.78</c:v>
                </c:pt>
                <c:pt idx="13">
                  <c:v>3837.18</c:v>
                </c:pt>
                <c:pt idx="14">
                  <c:v>3796.48</c:v>
                </c:pt>
                <c:pt idx="15">
                  <c:v>3754.6</c:v>
                </c:pt>
                <c:pt idx="16">
                  <c:v>3711.43</c:v>
                </c:pt>
                <c:pt idx="17">
                  <c:v>3666.86</c:v>
                </c:pt>
                <c:pt idx="18">
                  <c:v>3620.74</c:v>
                </c:pt>
                <c:pt idx="19">
                  <c:v>3572.89</c:v>
                </c:pt>
                <c:pt idx="20">
                  <c:v>3523.13</c:v>
                </c:pt>
                <c:pt idx="21">
                  <c:v>3471.19</c:v>
                </c:pt>
                <c:pt idx="22">
                  <c:v>3416.76</c:v>
                </c:pt>
                <c:pt idx="23">
                  <c:v>3359.44</c:v>
                </c:pt>
                <c:pt idx="24">
                  <c:v>3298.72</c:v>
                </c:pt>
                <c:pt idx="25">
                  <c:v>3233.87</c:v>
                </c:pt>
                <c:pt idx="26">
                  <c:v>3163.91</c:v>
                </c:pt>
                <c:pt idx="27">
                  <c:v>3087.37</c:v>
                </c:pt>
                <c:pt idx="28">
                  <c:v>3001.95</c:v>
                </c:pt>
                <c:pt idx="29">
                  <c:v>2903.65</c:v>
                </c:pt>
                <c:pt idx="30">
                  <c:v>2784.5</c:v>
                </c:pt>
                <c:pt idx="31">
                  <c:v>2623.73</c:v>
                </c:pt>
                <c:pt idx="32">
                  <c:v>2308.94</c:v>
                </c:pt>
                <c:pt idx="33">
                  <c:v>2275.12</c:v>
                </c:pt>
                <c:pt idx="34">
                  <c:v>2232.64</c:v>
                </c:pt>
                <c:pt idx="35">
                  <c:v>2168.9499999999998</c:v>
                </c:pt>
                <c:pt idx="36">
                  <c:v>2159.5700000000002</c:v>
                </c:pt>
                <c:pt idx="37">
                  <c:v>2148.87</c:v>
                </c:pt>
                <c:pt idx="38">
                  <c:v>2136.13</c:v>
                </c:pt>
                <c:pt idx="39">
                  <c:v>2119.56</c:v>
                </c:pt>
                <c:pt idx="40">
                  <c:v>2074.36</c:v>
                </c:pt>
              </c:numCache>
            </c:numRef>
          </c:xVal>
          <c:yVal>
            <c:numRef>
              <c:f>'Octano (2)'!$Q$3:$Q$200</c:f>
              <c:numCache>
                <c:formatCode>General</c:formatCode>
                <c:ptCount val="1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564.1</c:v>
                </c:pt>
                <c:pt idx="34">
                  <c:v>564.20000000000005</c:v>
                </c:pt>
                <c:pt idx="35">
                  <c:v>564.29999999999995</c:v>
                </c:pt>
                <c:pt idx="36">
                  <c:v>564.30999999999995</c:v>
                </c:pt>
                <c:pt idx="37">
                  <c:v>564.32000000000005</c:v>
                </c:pt>
                <c:pt idx="38">
                  <c:v>564.33000000000004</c:v>
                </c:pt>
                <c:pt idx="39">
                  <c:v>564.34</c:v>
                </c:pt>
                <c:pt idx="40">
                  <c:v>564.35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E-43C8-A7B3-E561E6D1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79328"/>
        <c:axId val="282779888"/>
      </c:scatterChart>
      <c:valAx>
        <c:axId val="28277932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779888"/>
        <c:crosses val="autoZero"/>
        <c:crossBetween val="midCat"/>
      </c:valAx>
      <c:valAx>
        <c:axId val="282779888"/>
        <c:scaling>
          <c:orientation val="minMax"/>
          <c:max val="57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77932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15</xdr:row>
      <xdr:rowOff>100012</xdr:rowOff>
    </xdr:from>
    <xdr:to>
      <xdr:col>14</xdr:col>
      <xdr:colOff>528638</xdr:colOff>
      <xdr:row>40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</xdr:row>
      <xdr:rowOff>66674</xdr:rowOff>
    </xdr:from>
    <xdr:to>
      <xdr:col>19</xdr:col>
      <xdr:colOff>152401</xdr:colOff>
      <xdr:row>28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551007-E2BF-42CB-B450-229ADB2E4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6</xdr:row>
      <xdr:rowOff>47625</xdr:rowOff>
    </xdr:from>
    <xdr:to>
      <xdr:col>18</xdr:col>
      <xdr:colOff>247650</xdr:colOff>
      <xdr:row>25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8</xdr:row>
      <xdr:rowOff>19049</xdr:rowOff>
    </xdr:from>
    <xdr:to>
      <xdr:col>17</xdr:col>
      <xdr:colOff>66676</xdr:colOff>
      <xdr:row>34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0</xdr:row>
      <xdr:rowOff>152400</xdr:rowOff>
    </xdr:from>
    <xdr:to>
      <xdr:col>14</xdr:col>
      <xdr:colOff>371475</xdr:colOff>
      <xdr:row>32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8</xdr:row>
      <xdr:rowOff>19049</xdr:rowOff>
    </xdr:from>
    <xdr:to>
      <xdr:col>17</xdr:col>
      <xdr:colOff>66676</xdr:colOff>
      <xdr:row>34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4</xdr:row>
      <xdr:rowOff>104774</xdr:rowOff>
    </xdr:from>
    <xdr:to>
      <xdr:col>17</xdr:col>
      <xdr:colOff>323851</xdr:colOff>
      <xdr:row>30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61911</xdr:colOff>
      <xdr:row>5</xdr:row>
      <xdr:rowOff>33336</xdr:rowOff>
    </xdr:from>
    <xdr:to>
      <xdr:col>5</xdr:col>
      <xdr:colOff>361950</xdr:colOff>
      <xdr:row>27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64</xdr:row>
      <xdr:rowOff>4762</xdr:rowOff>
    </xdr:from>
    <xdr:to>
      <xdr:col>18</xdr:col>
      <xdr:colOff>95250</xdr:colOff>
      <xdr:row>78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11</xdr:row>
      <xdr:rowOff>47624</xdr:rowOff>
    </xdr:from>
    <xdr:to>
      <xdr:col>21</xdr:col>
      <xdr:colOff>66676</xdr:colOff>
      <xdr:row>37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</xdr:colOff>
      <xdr:row>2</xdr:row>
      <xdr:rowOff>28575</xdr:rowOff>
    </xdr:from>
    <xdr:to>
      <xdr:col>13</xdr:col>
      <xdr:colOff>42862</xdr:colOff>
      <xdr:row>16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F49905-CC8C-4D56-8F46-38683C102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tano_exp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octano_exp_1" connectionId="1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octano_exp" connectionId="1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octane_exp3_near_1" connectionId="6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octane_exp3_near_1" connectionId="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octano_exp" connectionId="16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octano_exp_1" connectionId="1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octane_exp3_near" connectionId="8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octane_exp3_near" connectionId="10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octane_exp3_near_1" connectionId="7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octano_exp" connectionId="1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tano_exp_1" connectionId="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octano_exp_1" connectionId="1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ropano_exp_1" connectionId="2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ropano_exp" connectionId="1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ctane_exp3_near_1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ctane_exp3_near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ctano_exp_1" connectionId="1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octano_exp" connectionId="1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octane_exp3_near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10.xml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6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8.xml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workbookViewId="0">
      <selection activeCell="G20" sqref="G20"/>
    </sheetView>
  </sheetViews>
  <sheetFormatPr defaultRowHeight="15" x14ac:dyDescent="0.25"/>
  <cols>
    <col min="1" max="1" width="17.42578125" bestFit="1" customWidth="1"/>
    <col min="2" max="2" width="10.85546875" bestFit="1" customWidth="1"/>
    <col min="3" max="3" width="10.7109375" customWidth="1"/>
    <col min="4" max="4" width="8.5703125" bestFit="1" customWidth="1"/>
    <col min="5" max="5" width="4.5703125" bestFit="1" customWidth="1"/>
    <col min="6" max="6" width="8" bestFit="1" customWidth="1"/>
    <col min="7" max="7" width="13" bestFit="1" customWidth="1"/>
    <col min="8" max="8" width="64.7109375" customWidth="1"/>
    <col min="10" max="10" width="11.5703125" bestFit="1" customWidth="1"/>
    <col min="12" max="12" width="10.42578125" bestFit="1" customWidth="1"/>
    <col min="16" max="16" width="12.85546875" bestFit="1" customWidth="1"/>
  </cols>
  <sheetData>
    <row r="2" spans="1:16" x14ac:dyDescent="0.25">
      <c r="A2" s="3" t="s">
        <v>0</v>
      </c>
      <c r="B2" s="38" t="s">
        <v>2</v>
      </c>
      <c r="C2" s="39"/>
      <c r="D2" s="39"/>
      <c r="E2" s="39"/>
      <c r="F2" s="39"/>
      <c r="G2" s="39"/>
      <c r="H2" s="3" t="s">
        <v>14</v>
      </c>
      <c r="J2" t="s">
        <v>32</v>
      </c>
    </row>
    <row r="3" spans="1:16" x14ac:dyDescent="0.25">
      <c r="A3" s="3" t="s">
        <v>1</v>
      </c>
      <c r="B3" s="3" t="s">
        <v>3</v>
      </c>
      <c r="C3" s="3" t="s">
        <v>15</v>
      </c>
      <c r="D3" s="3" t="s">
        <v>4</v>
      </c>
      <c r="E3" s="3" t="s">
        <v>5</v>
      </c>
      <c r="F3" s="3" t="s">
        <v>6</v>
      </c>
      <c r="G3" s="4" t="s">
        <v>7</v>
      </c>
      <c r="H3" s="1"/>
    </row>
    <row r="4" spans="1:16" x14ac:dyDescent="0.25">
      <c r="A4" s="3" t="s">
        <v>20</v>
      </c>
      <c r="B4" s="7"/>
      <c r="C4" s="7"/>
      <c r="D4" s="7"/>
      <c r="E4" s="9"/>
      <c r="F4" s="9"/>
      <c r="G4" s="8"/>
      <c r="H4" s="1"/>
    </row>
    <row r="5" spans="1:16" x14ac:dyDescent="0.25">
      <c r="A5" s="3" t="s">
        <v>21</v>
      </c>
      <c r="B5" s="9"/>
      <c r="C5" s="9"/>
      <c r="D5" s="9"/>
      <c r="E5" s="9"/>
      <c r="F5" s="9"/>
      <c r="G5" s="8"/>
      <c r="H5" s="1"/>
    </row>
    <row r="6" spans="1:16" x14ac:dyDescent="0.25">
      <c r="A6" s="3" t="s">
        <v>22</v>
      </c>
      <c r="B6" s="7"/>
      <c r="C6" s="7"/>
      <c r="D6" s="7"/>
      <c r="E6" s="7"/>
      <c r="F6" s="7"/>
      <c r="G6" s="8"/>
      <c r="H6" s="1"/>
    </row>
    <row r="7" spans="1:16" x14ac:dyDescent="0.25">
      <c r="A7" s="12" t="s">
        <v>29</v>
      </c>
      <c r="B7" s="7"/>
      <c r="C7" s="7"/>
      <c r="D7" s="7"/>
      <c r="E7" s="7"/>
      <c r="F7" s="7"/>
      <c r="G7" s="8"/>
      <c r="H7" s="1"/>
    </row>
    <row r="8" spans="1:16" x14ac:dyDescent="0.25">
      <c r="A8" s="12" t="s">
        <v>30</v>
      </c>
      <c r="B8" s="7"/>
      <c r="C8" s="7"/>
      <c r="D8" s="7"/>
      <c r="E8" s="7"/>
      <c r="F8" s="7"/>
      <c r="G8" s="8"/>
      <c r="H8" s="1"/>
    </row>
    <row r="9" spans="1:16" x14ac:dyDescent="0.25">
      <c r="A9" s="2"/>
      <c r="B9" s="2"/>
      <c r="C9" s="2"/>
      <c r="D9" s="2"/>
      <c r="E9" s="2"/>
      <c r="F9" s="2"/>
      <c r="G9" s="2"/>
      <c r="H9" s="6"/>
    </row>
    <row r="10" spans="1:16" x14ac:dyDescent="0.25">
      <c r="A10" s="37" t="s">
        <v>8</v>
      </c>
      <c r="B10" s="37"/>
      <c r="C10" s="37"/>
      <c r="D10" s="37"/>
      <c r="E10" s="37"/>
      <c r="F10" s="37"/>
      <c r="G10" s="38"/>
      <c r="H10" s="1"/>
      <c r="J10" s="37" t="s">
        <v>33</v>
      </c>
      <c r="K10" s="37"/>
      <c r="L10" s="37"/>
      <c r="M10" s="37"/>
      <c r="N10" s="37"/>
      <c r="O10" s="37"/>
      <c r="P10" s="37"/>
    </row>
    <row r="11" spans="1:16" x14ac:dyDescent="0.25">
      <c r="A11" s="3" t="s">
        <v>23</v>
      </c>
      <c r="B11" s="3" t="s">
        <v>3</v>
      </c>
      <c r="C11" s="3" t="s">
        <v>15</v>
      </c>
      <c r="D11" s="3" t="s">
        <v>4</v>
      </c>
      <c r="E11" s="3" t="s">
        <v>5</v>
      </c>
      <c r="F11" s="3" t="s">
        <v>6</v>
      </c>
      <c r="G11" s="4" t="s">
        <v>7</v>
      </c>
      <c r="H11" s="1"/>
      <c r="J11" s="14" t="s">
        <v>23</v>
      </c>
      <c r="K11" s="14" t="s">
        <v>3</v>
      </c>
      <c r="L11" s="14" t="s">
        <v>15</v>
      </c>
      <c r="M11" s="14" t="s">
        <v>4</v>
      </c>
      <c r="N11" s="14" t="s">
        <v>5</v>
      </c>
      <c r="O11" s="14" t="s">
        <v>6</v>
      </c>
      <c r="P11" s="14" t="s">
        <v>7</v>
      </c>
    </row>
    <row r="12" spans="1:16" x14ac:dyDescent="0.25">
      <c r="A12" s="3" t="s">
        <v>11</v>
      </c>
      <c r="B12" s="16">
        <v>190.6</v>
      </c>
      <c r="C12" s="16">
        <v>199</v>
      </c>
      <c r="D12" s="16">
        <v>193.02</v>
      </c>
      <c r="E12" s="1"/>
      <c r="F12" s="1"/>
      <c r="G12" s="16">
        <v>190.56399999999999</v>
      </c>
      <c r="H12" s="1"/>
      <c r="J12" s="14" t="s">
        <v>11</v>
      </c>
      <c r="K12" s="17">
        <f t="shared" ref="K12:M14" si="0">ABS($G12-B12)/B12*100</f>
        <v>1.8887722980063675E-2</v>
      </c>
      <c r="L12" s="17">
        <f t="shared" si="0"/>
        <v>4.2391959798995007</v>
      </c>
      <c r="M12" s="17">
        <f t="shared" si="0"/>
        <v>1.2724070044555058</v>
      </c>
      <c r="N12" s="1"/>
      <c r="O12" s="1"/>
      <c r="P12" s="16">
        <v>190.56399999999999</v>
      </c>
    </row>
    <row r="13" spans="1:16" x14ac:dyDescent="0.25">
      <c r="A13" s="3" t="s">
        <v>12</v>
      </c>
      <c r="B13" s="15">
        <v>4.5999999999999996</v>
      </c>
      <c r="C13" s="15">
        <v>4.8999600000000001</v>
      </c>
      <c r="D13" s="15">
        <v>4.7050000000000001</v>
      </c>
      <c r="E13" s="1"/>
      <c r="F13" s="1"/>
      <c r="G13" s="15">
        <v>4.5991999999999997</v>
      </c>
      <c r="H13" s="1"/>
      <c r="J13" s="14" t="s">
        <v>12</v>
      </c>
      <c r="K13" s="17">
        <f t="shared" si="0"/>
        <v>1.7391304347824172E-2</v>
      </c>
      <c r="L13" s="17">
        <f t="shared" si="0"/>
        <v>6.1380092898717615</v>
      </c>
      <c r="M13" s="17">
        <f t="shared" si="0"/>
        <v>2.2486716259298691</v>
      </c>
      <c r="N13" s="1"/>
      <c r="O13" s="1"/>
      <c r="P13" s="15">
        <v>4.5991999999999997</v>
      </c>
    </row>
    <row r="14" spans="1:16" x14ac:dyDescent="0.25">
      <c r="A14" s="3" t="s">
        <v>13</v>
      </c>
      <c r="B14" s="1">
        <v>8733</v>
      </c>
      <c r="C14" s="1">
        <v>8900</v>
      </c>
      <c r="D14" s="1">
        <v>9672.85</v>
      </c>
      <c r="E14" s="1"/>
      <c r="F14" s="1"/>
      <c r="G14" s="1">
        <v>10139</v>
      </c>
      <c r="H14" s="1"/>
      <c r="J14" s="14" t="s">
        <v>13</v>
      </c>
      <c r="K14" s="17">
        <f t="shared" si="0"/>
        <v>16.099851139356463</v>
      </c>
      <c r="L14" s="17">
        <f t="shared" si="0"/>
        <v>13.921348314606741</v>
      </c>
      <c r="M14" s="17">
        <f t="shared" si="0"/>
        <v>4.819158779470369</v>
      </c>
      <c r="N14" s="1"/>
      <c r="O14" s="1"/>
      <c r="P14" s="1">
        <v>10139</v>
      </c>
    </row>
    <row r="15" spans="1:16" x14ac:dyDescent="0.25">
      <c r="A15" s="3" t="s">
        <v>10</v>
      </c>
      <c r="B15" s="1"/>
      <c r="C15" s="1"/>
      <c r="D15" s="1">
        <v>0.496</v>
      </c>
      <c r="E15" s="1"/>
      <c r="F15" s="1"/>
      <c r="G15" s="1">
        <v>0.32600000000000001</v>
      </c>
      <c r="H15" s="1"/>
      <c r="J15" s="14" t="s">
        <v>10</v>
      </c>
      <c r="K15" s="1"/>
      <c r="L15" s="1"/>
      <c r="M15" s="1"/>
      <c r="N15" s="1"/>
      <c r="O15" s="1"/>
      <c r="P15" s="1"/>
    </row>
    <row r="16" spans="1:16" x14ac:dyDescent="0.25">
      <c r="A16" s="2"/>
      <c r="B16" s="2"/>
      <c r="C16" s="2"/>
      <c r="D16" s="2"/>
      <c r="E16" s="2"/>
      <c r="F16" s="2"/>
      <c r="G16" s="2"/>
      <c r="H16" s="6"/>
      <c r="J16" s="21"/>
      <c r="K16" s="22"/>
      <c r="L16" s="22"/>
      <c r="M16" s="22"/>
      <c r="N16" s="22"/>
      <c r="O16" s="22"/>
      <c r="P16" s="23"/>
    </row>
    <row r="17" spans="1:16" x14ac:dyDescent="0.25">
      <c r="A17" s="3" t="s">
        <v>24</v>
      </c>
      <c r="B17" s="3" t="s">
        <v>3</v>
      </c>
      <c r="C17" s="3" t="s">
        <v>15</v>
      </c>
      <c r="D17" s="3" t="s">
        <v>4</v>
      </c>
      <c r="E17" s="3" t="s">
        <v>5</v>
      </c>
      <c r="F17" s="3" t="s">
        <v>6</v>
      </c>
      <c r="G17" s="4" t="s">
        <v>7</v>
      </c>
      <c r="H17" s="1"/>
      <c r="J17" s="14" t="s">
        <v>24</v>
      </c>
      <c r="K17" s="14" t="s">
        <v>3</v>
      </c>
      <c r="L17" s="14" t="s">
        <v>15</v>
      </c>
      <c r="M17" s="14" t="s">
        <v>4</v>
      </c>
      <c r="N17" s="14" t="s">
        <v>5</v>
      </c>
      <c r="O17" s="14" t="s">
        <v>6</v>
      </c>
      <c r="P17" s="14" t="s">
        <v>7</v>
      </c>
    </row>
    <row r="18" spans="1:16" x14ac:dyDescent="0.25">
      <c r="A18" s="3" t="s">
        <v>11</v>
      </c>
      <c r="B18" s="15">
        <v>369.7</v>
      </c>
      <c r="C18" s="15">
        <v>388.5</v>
      </c>
      <c r="D18" s="15">
        <v>375.82</v>
      </c>
      <c r="E18" s="15"/>
      <c r="F18" s="15"/>
      <c r="G18" s="15">
        <v>369.82499999999999</v>
      </c>
      <c r="H18" s="1"/>
      <c r="J18" s="14" t="s">
        <v>11</v>
      </c>
      <c r="K18" s="17">
        <f t="shared" ref="K18:M20" si="1">ABS($G18-B18)/B18*100</f>
        <v>3.3811198268866652E-2</v>
      </c>
      <c r="L18" s="17">
        <f t="shared" si="1"/>
        <v>4.8069498069498096</v>
      </c>
      <c r="M18" s="17">
        <f t="shared" si="1"/>
        <v>1.5951785429194838</v>
      </c>
      <c r="N18" s="15"/>
      <c r="O18" s="15"/>
      <c r="P18" s="15">
        <v>369.82499999999999</v>
      </c>
    </row>
    <row r="19" spans="1:16" x14ac:dyDescent="0.25">
      <c r="A19" s="3" t="s">
        <v>12</v>
      </c>
      <c r="B19" s="15">
        <v>4.2415000000000003</v>
      </c>
      <c r="C19" s="15">
        <v>4.78</v>
      </c>
      <c r="D19" s="15">
        <v>4.4853800000000001</v>
      </c>
      <c r="E19" s="15"/>
      <c r="F19" s="15"/>
      <c r="G19" s="15">
        <v>4.2476599999999998</v>
      </c>
      <c r="H19" s="1"/>
      <c r="J19" s="14" t="s">
        <v>12</v>
      </c>
      <c r="K19" s="17">
        <f t="shared" si="1"/>
        <v>0.14523163975007661</v>
      </c>
      <c r="L19" s="17">
        <f t="shared" si="1"/>
        <v>11.136820083682018</v>
      </c>
      <c r="M19" s="17">
        <f t="shared" si="1"/>
        <v>5.2998854054729003</v>
      </c>
      <c r="N19" s="15"/>
      <c r="O19" s="15"/>
      <c r="P19" s="15">
        <v>4.2476599999999998</v>
      </c>
    </row>
    <row r="20" spans="1:16" x14ac:dyDescent="0.25">
      <c r="A20" s="3" t="s">
        <v>13</v>
      </c>
      <c r="B20" s="18">
        <v>4263.88</v>
      </c>
      <c r="C20" s="18">
        <v>4457</v>
      </c>
      <c r="D20" s="18">
        <v>4937.97</v>
      </c>
      <c r="E20" s="18"/>
      <c r="F20" s="18"/>
      <c r="G20" s="18">
        <v>5000</v>
      </c>
      <c r="H20" s="1"/>
      <c r="J20" s="14" t="s">
        <v>13</v>
      </c>
      <c r="K20" s="17">
        <f t="shared" si="1"/>
        <v>17.264088107545238</v>
      </c>
      <c r="L20" s="17">
        <f t="shared" si="1"/>
        <v>12.183082791115101</v>
      </c>
      <c r="M20" s="17">
        <f t="shared" si="1"/>
        <v>1.2561842214513199</v>
      </c>
      <c r="N20" s="18"/>
      <c r="O20" s="18"/>
      <c r="P20" s="18">
        <v>5000</v>
      </c>
    </row>
    <row r="21" spans="1:16" x14ac:dyDescent="0.25">
      <c r="A21" s="3" t="s">
        <v>10</v>
      </c>
      <c r="B21" s="1"/>
      <c r="C21" s="1"/>
      <c r="D21" s="1">
        <v>0.5</v>
      </c>
      <c r="E21" s="1"/>
      <c r="F21" s="1"/>
      <c r="G21" s="1">
        <v>0.32600000000000001</v>
      </c>
      <c r="H21" s="1"/>
      <c r="J21" s="14" t="s">
        <v>10</v>
      </c>
      <c r="K21" s="1"/>
      <c r="L21" s="1"/>
      <c r="M21" s="1"/>
      <c r="N21" s="1"/>
      <c r="O21" s="1"/>
      <c r="P21" s="1"/>
    </row>
    <row r="22" spans="1:16" x14ac:dyDescent="0.25">
      <c r="A22" s="2"/>
      <c r="B22" s="2"/>
      <c r="C22" s="2"/>
      <c r="D22" s="2"/>
      <c r="E22" s="2"/>
      <c r="F22" s="2"/>
      <c r="G22" s="2"/>
      <c r="H22" s="6"/>
      <c r="J22" s="21"/>
      <c r="K22" s="22"/>
      <c r="L22" s="22"/>
      <c r="M22" s="22"/>
      <c r="N22" s="22"/>
      <c r="O22" s="22"/>
      <c r="P22" s="23"/>
    </row>
    <row r="23" spans="1:16" x14ac:dyDescent="0.25">
      <c r="A23" s="3" t="s">
        <v>9</v>
      </c>
      <c r="B23" s="3" t="s">
        <v>3</v>
      </c>
      <c r="C23" s="3" t="s">
        <v>15</v>
      </c>
      <c r="D23" s="3" t="s">
        <v>4</v>
      </c>
      <c r="E23" s="3" t="s">
        <v>5</v>
      </c>
      <c r="F23" s="3" t="s">
        <v>6</v>
      </c>
      <c r="G23" s="4" t="s">
        <v>7</v>
      </c>
      <c r="H23" s="1"/>
      <c r="J23" s="14" t="s">
        <v>9</v>
      </c>
      <c r="K23" s="14" t="s">
        <v>3</v>
      </c>
      <c r="L23" s="14" t="s">
        <v>15</v>
      </c>
      <c r="M23" s="14" t="s">
        <v>4</v>
      </c>
      <c r="N23" s="14" t="s">
        <v>5</v>
      </c>
      <c r="O23" s="14" t="s">
        <v>6</v>
      </c>
      <c r="P23" s="14" t="s">
        <v>7</v>
      </c>
    </row>
    <row r="24" spans="1:16" x14ac:dyDescent="0.25">
      <c r="A24" s="3" t="s">
        <v>11</v>
      </c>
      <c r="B24" s="16">
        <v>569</v>
      </c>
      <c r="C24" s="16">
        <v>596.9</v>
      </c>
      <c r="D24" s="16"/>
      <c r="E24" s="16"/>
      <c r="F24" s="16"/>
      <c r="G24" s="16">
        <v>569.32000000000005</v>
      </c>
      <c r="H24" s="1"/>
      <c r="J24" s="14" t="s">
        <v>11</v>
      </c>
      <c r="K24" s="17">
        <f t="shared" ref="K24:M26" si="2">ABS($G24-B24)/B24*100</f>
        <v>5.6239015817231994E-2</v>
      </c>
      <c r="L24" s="17">
        <f t="shared" si="2"/>
        <v>4.6205394538448532</v>
      </c>
      <c r="M24" s="17" t="e">
        <f t="shared" si="2"/>
        <v>#DIV/0!</v>
      </c>
      <c r="N24" s="16"/>
      <c r="O24" s="16"/>
      <c r="P24" s="16">
        <v>569.32000000000005</v>
      </c>
    </row>
    <row r="25" spans="1:16" x14ac:dyDescent="0.25">
      <c r="A25" s="3" t="s">
        <v>12</v>
      </c>
      <c r="B25" s="15">
        <v>2.48699</v>
      </c>
      <c r="C25" s="15">
        <v>3.0194899999999998</v>
      </c>
      <c r="D25" s="15"/>
      <c r="E25" s="15"/>
      <c r="F25" s="15"/>
      <c r="G25" s="15">
        <v>2.4969999999999999</v>
      </c>
      <c r="H25" s="1"/>
      <c r="J25" s="14" t="s">
        <v>12</v>
      </c>
      <c r="K25" s="17">
        <f t="shared" si="2"/>
        <v>0.40249458180370057</v>
      </c>
      <c r="L25" s="17">
        <f t="shared" si="2"/>
        <v>17.303915561899526</v>
      </c>
      <c r="M25" s="17" t="e">
        <f t="shared" si="2"/>
        <v>#DIV/0!</v>
      </c>
      <c r="N25" s="15"/>
      <c r="O25" s="15"/>
      <c r="P25" s="15">
        <v>2.4969999999999999</v>
      </c>
    </row>
    <row r="26" spans="1:16" x14ac:dyDescent="0.25">
      <c r="A26" s="3" t="s">
        <v>13</v>
      </c>
      <c r="B26" s="15">
        <v>1654.51</v>
      </c>
      <c r="C26" s="15">
        <v>1835.38</v>
      </c>
      <c r="D26" s="15"/>
      <c r="E26" s="15"/>
      <c r="F26" s="15"/>
      <c r="G26" s="15">
        <v>2056.4</v>
      </c>
      <c r="H26" s="1"/>
      <c r="J26" s="14" t="s">
        <v>13</v>
      </c>
      <c r="K26" s="17">
        <f t="shared" si="2"/>
        <v>24.290575457386183</v>
      </c>
      <c r="L26" s="17">
        <f t="shared" si="2"/>
        <v>12.042192897383647</v>
      </c>
      <c r="M26" s="17" t="e">
        <f t="shared" si="2"/>
        <v>#DIV/0!</v>
      </c>
      <c r="N26" s="15"/>
      <c r="O26" s="15"/>
      <c r="P26" s="15">
        <v>2056.4</v>
      </c>
    </row>
    <row r="27" spans="1:16" x14ac:dyDescent="0.25">
      <c r="A27" s="3" t="s">
        <v>10</v>
      </c>
      <c r="B27" s="1"/>
      <c r="C27" s="1"/>
      <c r="D27" s="1"/>
      <c r="E27" s="1"/>
      <c r="F27" s="1"/>
      <c r="G27" s="1">
        <v>0.32600000000000001</v>
      </c>
      <c r="H27" s="1"/>
      <c r="J27" s="19" t="s">
        <v>10</v>
      </c>
      <c r="K27" s="20"/>
      <c r="L27" s="20"/>
      <c r="M27" s="20"/>
      <c r="N27" s="20"/>
      <c r="O27" s="20"/>
      <c r="P27" s="20"/>
    </row>
    <row r="28" spans="1:16" x14ac:dyDescent="0.25">
      <c r="A28" s="2"/>
      <c r="B28" s="2"/>
      <c r="C28" s="2"/>
      <c r="D28" s="2"/>
      <c r="E28" s="2"/>
      <c r="F28" s="2"/>
      <c r="G28" s="2"/>
      <c r="H28" s="6"/>
      <c r="J28" s="21"/>
      <c r="K28" s="22"/>
      <c r="L28" s="22"/>
      <c r="M28" s="22"/>
      <c r="N28" s="22"/>
      <c r="O28" s="22"/>
      <c r="P28" s="23"/>
    </row>
    <row r="29" spans="1:16" x14ac:dyDescent="0.25">
      <c r="A29" s="12" t="s">
        <v>29</v>
      </c>
      <c r="B29" s="12" t="s">
        <v>3</v>
      </c>
      <c r="C29" s="12" t="s">
        <v>15</v>
      </c>
      <c r="D29" s="12" t="s">
        <v>4</v>
      </c>
      <c r="E29" s="12" t="s">
        <v>5</v>
      </c>
      <c r="F29" s="12" t="s">
        <v>6</v>
      </c>
      <c r="G29" s="13" t="s">
        <v>7</v>
      </c>
      <c r="H29" s="1"/>
      <c r="J29" s="14" t="s">
        <v>29</v>
      </c>
      <c r="K29" s="14" t="s">
        <v>3</v>
      </c>
      <c r="L29" s="14" t="s">
        <v>15</v>
      </c>
      <c r="M29" s="14" t="s">
        <v>4</v>
      </c>
      <c r="N29" s="14" t="s">
        <v>5</v>
      </c>
      <c r="O29" s="14" t="s">
        <v>6</v>
      </c>
      <c r="P29" s="14" t="s">
        <v>7</v>
      </c>
    </row>
    <row r="30" spans="1:16" x14ac:dyDescent="0.25">
      <c r="A30" s="12" t="s">
        <v>11</v>
      </c>
      <c r="B30" s="1"/>
      <c r="C30" s="1"/>
      <c r="D30" s="1"/>
      <c r="E30" s="1"/>
      <c r="F30" s="1"/>
      <c r="G30" s="1"/>
      <c r="H30" s="1"/>
      <c r="J30" s="14" t="s">
        <v>11</v>
      </c>
      <c r="K30" s="1"/>
      <c r="L30" s="1"/>
      <c r="M30" s="1"/>
      <c r="N30" s="1"/>
      <c r="O30" s="1"/>
      <c r="P30" s="1"/>
    </row>
    <row r="31" spans="1:16" x14ac:dyDescent="0.25">
      <c r="A31" s="12" t="s">
        <v>12</v>
      </c>
      <c r="B31" s="1"/>
      <c r="C31" s="1"/>
      <c r="D31" s="1"/>
      <c r="E31" s="1"/>
      <c r="F31" s="1"/>
      <c r="G31" s="1"/>
      <c r="H31" s="1"/>
      <c r="J31" s="14" t="s">
        <v>12</v>
      </c>
      <c r="K31" s="1"/>
      <c r="L31" s="1"/>
      <c r="M31" s="1"/>
      <c r="N31" s="1"/>
      <c r="O31" s="1"/>
      <c r="P31" s="1"/>
    </row>
    <row r="32" spans="1:16" x14ac:dyDescent="0.25">
      <c r="A32" s="12" t="s">
        <v>13</v>
      </c>
      <c r="B32" s="1"/>
      <c r="C32" s="1"/>
      <c r="D32" s="1"/>
      <c r="E32" s="1"/>
      <c r="F32" s="1"/>
      <c r="G32" s="1"/>
      <c r="H32" s="1"/>
      <c r="J32" s="14" t="s">
        <v>13</v>
      </c>
      <c r="K32" s="1"/>
      <c r="L32" s="1"/>
      <c r="M32" s="1"/>
      <c r="N32" s="1"/>
      <c r="O32" s="1"/>
      <c r="P32" s="1"/>
    </row>
    <row r="33" spans="1:16" x14ac:dyDescent="0.25">
      <c r="A33" s="12" t="s">
        <v>10</v>
      </c>
      <c r="B33" s="1"/>
      <c r="C33" s="1"/>
      <c r="D33" s="1"/>
      <c r="E33" s="1"/>
      <c r="F33" s="1"/>
      <c r="G33" s="1">
        <v>0.32600000000000001</v>
      </c>
      <c r="H33" s="1"/>
      <c r="J33" s="14" t="s">
        <v>10</v>
      </c>
      <c r="K33" s="1"/>
      <c r="L33" s="1"/>
      <c r="M33" s="1"/>
      <c r="N33" s="1"/>
      <c r="O33" s="1"/>
      <c r="P33" s="1"/>
    </row>
    <row r="34" spans="1:16" x14ac:dyDescent="0.25">
      <c r="A34" s="2"/>
      <c r="B34" s="2"/>
      <c r="C34" s="2"/>
      <c r="D34" s="2"/>
      <c r="E34" s="2"/>
      <c r="F34" s="2"/>
      <c r="G34" s="2"/>
      <c r="H34" s="6"/>
      <c r="J34" s="21"/>
      <c r="K34" s="22"/>
      <c r="L34" s="22"/>
      <c r="M34" s="22"/>
      <c r="N34" s="22"/>
      <c r="O34" s="22"/>
      <c r="P34" s="23"/>
    </row>
    <row r="35" spans="1:16" x14ac:dyDescent="0.25">
      <c r="A35" s="37" t="s">
        <v>8</v>
      </c>
      <c r="B35" s="37"/>
      <c r="C35" s="37"/>
      <c r="D35" s="37"/>
      <c r="E35" s="37"/>
      <c r="F35" s="37"/>
      <c r="G35" s="38"/>
      <c r="H35" s="1"/>
      <c r="J35" s="37" t="s">
        <v>8</v>
      </c>
      <c r="K35" s="37"/>
      <c r="L35" s="37"/>
      <c r="M35" s="37"/>
      <c r="N35" s="37"/>
      <c r="O35" s="37"/>
      <c r="P35" s="37"/>
    </row>
    <row r="36" spans="1:16" x14ac:dyDescent="0.25">
      <c r="A36" s="12" t="s">
        <v>31</v>
      </c>
      <c r="B36" s="12" t="s">
        <v>3</v>
      </c>
      <c r="C36" s="12" t="s">
        <v>15</v>
      </c>
      <c r="D36" s="12" t="s">
        <v>4</v>
      </c>
      <c r="E36" s="12" t="s">
        <v>5</v>
      </c>
      <c r="F36" s="12" t="s">
        <v>6</v>
      </c>
      <c r="G36" s="13" t="s">
        <v>7</v>
      </c>
      <c r="H36" s="1"/>
      <c r="J36" s="12" t="s">
        <v>31</v>
      </c>
      <c r="K36" s="12" t="s">
        <v>3</v>
      </c>
      <c r="L36" s="12" t="s">
        <v>15</v>
      </c>
      <c r="M36" s="12" t="s">
        <v>4</v>
      </c>
      <c r="N36" s="12" t="s">
        <v>5</v>
      </c>
      <c r="O36" s="12" t="s">
        <v>6</v>
      </c>
      <c r="P36" s="14" t="s">
        <v>7</v>
      </c>
    </row>
    <row r="37" spans="1:16" x14ac:dyDescent="0.25">
      <c r="A37" s="12" t="s">
        <v>11</v>
      </c>
      <c r="B37" s="1"/>
      <c r="C37" s="1"/>
      <c r="D37" s="1"/>
      <c r="E37" s="1"/>
      <c r="F37" s="1"/>
      <c r="G37" s="1"/>
      <c r="H37" s="1"/>
      <c r="J37" s="12" t="s">
        <v>11</v>
      </c>
      <c r="K37" s="1"/>
      <c r="L37" s="1"/>
      <c r="M37" s="1"/>
      <c r="N37" s="1"/>
      <c r="O37" s="1"/>
      <c r="P37" s="1"/>
    </row>
    <row r="38" spans="1:16" x14ac:dyDescent="0.25">
      <c r="A38" s="12" t="s">
        <v>12</v>
      </c>
      <c r="B38" s="1"/>
      <c r="C38" s="1"/>
      <c r="D38" s="1"/>
      <c r="E38" s="1"/>
      <c r="F38" s="1"/>
      <c r="G38" s="1"/>
      <c r="H38" s="1"/>
      <c r="J38" s="12" t="s">
        <v>12</v>
      </c>
      <c r="K38" s="1"/>
      <c r="L38" s="1"/>
      <c r="M38" s="1"/>
      <c r="N38" s="1"/>
      <c r="O38" s="1"/>
      <c r="P38" s="1"/>
    </row>
    <row r="39" spans="1:16" x14ac:dyDescent="0.25">
      <c r="A39" s="12" t="s">
        <v>13</v>
      </c>
      <c r="B39" s="1"/>
      <c r="C39" s="1"/>
      <c r="D39" s="1"/>
      <c r="E39" s="1"/>
      <c r="F39" s="1"/>
      <c r="G39" s="1"/>
      <c r="H39" s="1"/>
      <c r="J39" s="12" t="s">
        <v>13</v>
      </c>
      <c r="K39" s="1"/>
      <c r="L39" s="1"/>
      <c r="M39" s="1"/>
      <c r="N39" s="1"/>
      <c r="O39" s="1"/>
      <c r="P39" s="1"/>
    </row>
    <row r="40" spans="1:16" x14ac:dyDescent="0.25">
      <c r="A40" s="12" t="s">
        <v>10</v>
      </c>
      <c r="B40" s="1"/>
      <c r="C40" s="1"/>
      <c r="D40" s="1"/>
      <c r="E40" s="1"/>
      <c r="F40" s="1"/>
      <c r="G40" s="1">
        <v>0.32600000000000001</v>
      </c>
      <c r="H40" s="1"/>
      <c r="J40" s="12" t="s">
        <v>10</v>
      </c>
      <c r="K40" s="1"/>
      <c r="L40" s="1"/>
      <c r="M40" s="1"/>
      <c r="N40" s="1"/>
      <c r="O40" s="1"/>
      <c r="P40" s="1"/>
    </row>
  </sheetData>
  <mergeCells count="5">
    <mergeCell ref="A10:G10"/>
    <mergeCell ref="B2:G2"/>
    <mergeCell ref="A35:G35"/>
    <mergeCell ref="J10:P10"/>
    <mergeCell ref="J35:P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V55"/>
  <sheetViews>
    <sheetView tabSelected="1" topLeftCell="G34" workbookViewId="0">
      <selection activeCell="P49" sqref="P49"/>
    </sheetView>
  </sheetViews>
  <sheetFormatPr defaultRowHeight="15" x14ac:dyDescent="0.25"/>
  <sheetData>
    <row r="3" spans="4:19" x14ac:dyDescent="0.25">
      <c r="O3" t="s">
        <v>48</v>
      </c>
      <c r="P3">
        <v>7</v>
      </c>
    </row>
    <row r="4" spans="4:19" x14ac:dyDescent="0.25">
      <c r="D4" s="11"/>
      <c r="E4" s="11"/>
      <c r="F4" s="11"/>
      <c r="G4" s="11"/>
      <c r="H4" t="s">
        <v>39</v>
      </c>
      <c r="O4" t="s">
        <v>42</v>
      </c>
      <c r="P4" t="s">
        <v>43</v>
      </c>
      <c r="Q4" t="s">
        <v>40</v>
      </c>
      <c r="R4" t="s">
        <v>45</v>
      </c>
      <c r="S4" t="s">
        <v>46</v>
      </c>
    </row>
    <row r="5" spans="4:19" x14ac:dyDescent="0.25">
      <c r="G5" s="11"/>
      <c r="H5">
        <v>1</v>
      </c>
      <c r="O5">
        <v>1</v>
      </c>
      <c r="P5">
        <v>0.5</v>
      </c>
      <c r="Q5">
        <f>P5*O5</f>
        <v>0.5</v>
      </c>
      <c r="R5">
        <f>O5^2</f>
        <v>1</v>
      </c>
      <c r="S5">
        <f>P5^2</f>
        <v>0.25</v>
      </c>
    </row>
    <row r="6" spans="4:19" x14ac:dyDescent="0.25">
      <c r="G6" s="11">
        <f>100*($H$5-H6)</f>
        <v>0.10000000000000009</v>
      </c>
      <c r="H6">
        <f>H5-0.001</f>
        <v>0.999</v>
      </c>
      <c r="O6">
        <f t="shared" ref="O6:O11" si="0">O5+1</f>
        <v>2</v>
      </c>
      <c r="P6">
        <v>2.5</v>
      </c>
      <c r="Q6">
        <f t="shared" ref="Q6:Q11" si="1">P6*O6</f>
        <v>5</v>
      </c>
      <c r="R6">
        <f t="shared" ref="R6:R11" si="2">O6^2</f>
        <v>4</v>
      </c>
      <c r="S6">
        <f t="shared" ref="S6:S11" si="3">P6^2</f>
        <v>6.25</v>
      </c>
    </row>
    <row r="7" spans="4:19" x14ac:dyDescent="0.25">
      <c r="G7" s="11">
        <f t="shared" ref="G7:G55" si="4">100*($H$5-H7)</f>
        <v>0.20000000000000018</v>
      </c>
      <c r="H7">
        <f t="shared" ref="H7:H55" si="5">H6-0.001</f>
        <v>0.998</v>
      </c>
      <c r="I7" s="27"/>
      <c r="O7">
        <f t="shared" si="0"/>
        <v>3</v>
      </c>
      <c r="P7">
        <v>2</v>
      </c>
      <c r="Q7">
        <f t="shared" si="1"/>
        <v>6</v>
      </c>
      <c r="R7">
        <f t="shared" si="2"/>
        <v>9</v>
      </c>
      <c r="S7">
        <f t="shared" si="3"/>
        <v>4</v>
      </c>
    </row>
    <row r="8" spans="4:19" x14ac:dyDescent="0.25">
      <c r="G8" s="11">
        <f t="shared" si="4"/>
        <v>0.30000000000000027</v>
      </c>
      <c r="H8">
        <f t="shared" si="5"/>
        <v>0.997</v>
      </c>
      <c r="I8" s="27"/>
      <c r="O8">
        <f t="shared" si="0"/>
        <v>4</v>
      </c>
      <c r="P8">
        <v>4</v>
      </c>
      <c r="Q8">
        <f t="shared" si="1"/>
        <v>16</v>
      </c>
      <c r="R8">
        <f t="shared" si="2"/>
        <v>16</v>
      </c>
      <c r="S8">
        <f t="shared" si="3"/>
        <v>16</v>
      </c>
    </row>
    <row r="9" spans="4:19" x14ac:dyDescent="0.25">
      <c r="G9" s="11">
        <f t="shared" si="4"/>
        <v>0.40000000000000036</v>
      </c>
      <c r="H9">
        <f t="shared" si="5"/>
        <v>0.996</v>
      </c>
      <c r="I9" s="27"/>
      <c r="O9">
        <f t="shared" si="0"/>
        <v>5</v>
      </c>
      <c r="P9">
        <v>3.5</v>
      </c>
      <c r="Q9">
        <f t="shared" si="1"/>
        <v>17.5</v>
      </c>
      <c r="R9">
        <f t="shared" si="2"/>
        <v>25</v>
      </c>
      <c r="S9">
        <f t="shared" si="3"/>
        <v>12.25</v>
      </c>
    </row>
    <row r="10" spans="4:19" x14ac:dyDescent="0.25">
      <c r="G10" s="11">
        <f t="shared" si="4"/>
        <v>0.50000000000000044</v>
      </c>
      <c r="H10">
        <f t="shared" si="5"/>
        <v>0.995</v>
      </c>
      <c r="I10" s="27"/>
      <c r="O10">
        <f t="shared" si="0"/>
        <v>6</v>
      </c>
      <c r="P10">
        <v>6</v>
      </c>
      <c r="Q10">
        <f t="shared" si="1"/>
        <v>36</v>
      </c>
      <c r="R10">
        <f t="shared" si="2"/>
        <v>36</v>
      </c>
      <c r="S10">
        <f t="shared" si="3"/>
        <v>36</v>
      </c>
    </row>
    <row r="11" spans="4:19" x14ac:dyDescent="0.25">
      <c r="G11" s="11">
        <f t="shared" si="4"/>
        <v>0.60000000000000053</v>
      </c>
      <c r="H11">
        <f t="shared" si="5"/>
        <v>0.99399999999999999</v>
      </c>
      <c r="I11" s="27"/>
      <c r="O11">
        <f t="shared" si="0"/>
        <v>7</v>
      </c>
      <c r="P11">
        <v>5.5</v>
      </c>
      <c r="Q11">
        <f t="shared" si="1"/>
        <v>38.5</v>
      </c>
      <c r="R11">
        <f t="shared" si="2"/>
        <v>49</v>
      </c>
      <c r="S11">
        <f t="shared" si="3"/>
        <v>30.25</v>
      </c>
    </row>
    <row r="12" spans="4:19" x14ac:dyDescent="0.25">
      <c r="D12" s="11"/>
      <c r="E12" s="11"/>
      <c r="F12" s="11"/>
      <c r="G12" s="11">
        <f t="shared" si="4"/>
        <v>0.70000000000000062</v>
      </c>
      <c r="H12">
        <f t="shared" si="5"/>
        <v>0.99299999999999999</v>
      </c>
      <c r="I12" s="27"/>
      <c r="N12" t="s">
        <v>41</v>
      </c>
      <c r="O12">
        <f>SUM(O5:O11)</f>
        <v>28</v>
      </c>
      <c r="P12">
        <f>SUM(P5:P11)</f>
        <v>24</v>
      </c>
      <c r="Q12">
        <f>SUM(Q5:Q11)</f>
        <v>119.5</v>
      </c>
      <c r="R12">
        <f>SUM(R5:R11)</f>
        <v>140</v>
      </c>
      <c r="S12">
        <f>SUM(S5:S11)</f>
        <v>105</v>
      </c>
    </row>
    <row r="13" spans="4:19" x14ac:dyDescent="0.25">
      <c r="D13" s="11"/>
      <c r="E13" s="11"/>
      <c r="F13" s="11"/>
      <c r="G13" s="11">
        <f t="shared" si="4"/>
        <v>0.80000000000000071</v>
      </c>
      <c r="H13">
        <f t="shared" si="5"/>
        <v>0.99199999999999999</v>
      </c>
      <c r="I13" s="27"/>
    </row>
    <row r="14" spans="4:19" x14ac:dyDescent="0.25">
      <c r="D14" s="11"/>
      <c r="E14" s="11"/>
      <c r="F14" s="11"/>
      <c r="G14" s="11">
        <f t="shared" si="4"/>
        <v>0.9000000000000008</v>
      </c>
      <c r="H14">
        <f t="shared" si="5"/>
        <v>0.99099999999999999</v>
      </c>
      <c r="I14" s="27"/>
      <c r="O14" t="s">
        <v>44</v>
      </c>
      <c r="P14">
        <f>(P3*Q12-P12*O12)/(P3*R12-O12^2)</f>
        <v>0.8392857142857143</v>
      </c>
    </row>
    <row r="15" spans="4:19" x14ac:dyDescent="0.25">
      <c r="D15" s="11"/>
      <c r="E15" s="11"/>
      <c r="F15" s="11"/>
      <c r="G15" s="11">
        <f t="shared" si="4"/>
        <v>1.0000000000000009</v>
      </c>
      <c r="H15">
        <f t="shared" si="5"/>
        <v>0.99</v>
      </c>
      <c r="I15" s="27"/>
      <c r="J15" s="28"/>
      <c r="O15" t="s">
        <v>47</v>
      </c>
      <c r="P15">
        <f>(P12-P14*O12)/P3</f>
        <v>7.1428571428571425E-2</v>
      </c>
    </row>
    <row r="16" spans="4:19" x14ac:dyDescent="0.25">
      <c r="D16" s="11"/>
      <c r="E16" s="11"/>
      <c r="F16" s="11"/>
      <c r="G16" s="11">
        <f t="shared" si="4"/>
        <v>1.100000000000001</v>
      </c>
      <c r="H16">
        <f t="shared" si="5"/>
        <v>0.98899999999999999</v>
      </c>
      <c r="I16" s="27"/>
      <c r="J16" s="28"/>
    </row>
    <row r="17" spans="7:16" x14ac:dyDescent="0.25">
      <c r="G17" s="11">
        <f t="shared" si="4"/>
        <v>1.2000000000000011</v>
      </c>
      <c r="H17">
        <f t="shared" si="5"/>
        <v>0.98799999999999999</v>
      </c>
      <c r="I17" s="27"/>
      <c r="J17" s="28"/>
    </row>
    <row r="18" spans="7:16" x14ac:dyDescent="0.25">
      <c r="G18" s="11">
        <f t="shared" si="4"/>
        <v>1.3000000000000012</v>
      </c>
      <c r="H18">
        <f t="shared" si="5"/>
        <v>0.98699999999999999</v>
      </c>
      <c r="I18" s="27"/>
      <c r="J18" s="28"/>
    </row>
    <row r="19" spans="7:16" x14ac:dyDescent="0.25">
      <c r="G19" s="11">
        <f t="shared" si="4"/>
        <v>1.4000000000000012</v>
      </c>
      <c r="H19">
        <f t="shared" si="5"/>
        <v>0.98599999999999999</v>
      </c>
      <c r="I19" s="27"/>
      <c r="J19" s="28"/>
      <c r="O19">
        <v>425.3</v>
      </c>
      <c r="P19">
        <v>100</v>
      </c>
    </row>
    <row r="20" spans="7:16" x14ac:dyDescent="0.25">
      <c r="G20" s="11">
        <f t="shared" si="4"/>
        <v>1.5000000000000013</v>
      </c>
      <c r="H20">
        <f t="shared" si="5"/>
        <v>0.98499999999999999</v>
      </c>
      <c r="I20" s="27"/>
      <c r="J20" s="28"/>
      <c r="O20">
        <f>P20*O19/P19</f>
        <v>424.44940000000003</v>
      </c>
      <c r="P20">
        <f>P19-0.2</f>
        <v>99.8</v>
      </c>
    </row>
    <row r="21" spans="7:16" x14ac:dyDescent="0.25">
      <c r="G21" s="11">
        <f t="shared" si="4"/>
        <v>1.6000000000000014</v>
      </c>
      <c r="H21">
        <f t="shared" si="5"/>
        <v>0.98399999999999999</v>
      </c>
      <c r="J21" s="28"/>
      <c r="O21">
        <f>P21*O19/P19</f>
        <v>418.9205</v>
      </c>
      <c r="P21">
        <f>P19-1.5</f>
        <v>98.5</v>
      </c>
    </row>
    <row r="22" spans="7:16" x14ac:dyDescent="0.25">
      <c r="G22" s="11">
        <f t="shared" si="4"/>
        <v>1.7000000000000015</v>
      </c>
      <c r="H22">
        <f t="shared" si="5"/>
        <v>0.98299999999999998</v>
      </c>
      <c r="J22" s="28"/>
    </row>
    <row r="23" spans="7:16" x14ac:dyDescent="0.25">
      <c r="G23" s="11">
        <f t="shared" si="4"/>
        <v>1.8000000000000016</v>
      </c>
      <c r="H23">
        <f t="shared" si="5"/>
        <v>0.98199999999999998</v>
      </c>
      <c r="J23" s="28"/>
    </row>
    <row r="24" spans="7:16" x14ac:dyDescent="0.25">
      <c r="G24" s="11">
        <f t="shared" si="4"/>
        <v>1.9000000000000017</v>
      </c>
      <c r="H24">
        <f t="shared" si="5"/>
        <v>0.98099999999999998</v>
      </c>
      <c r="J24" s="28"/>
    </row>
    <row r="25" spans="7:16" x14ac:dyDescent="0.25">
      <c r="G25" s="11">
        <f t="shared" si="4"/>
        <v>2.0000000000000018</v>
      </c>
      <c r="H25">
        <f t="shared" si="5"/>
        <v>0.98</v>
      </c>
      <c r="J25" s="28"/>
    </row>
    <row r="26" spans="7:16" x14ac:dyDescent="0.25">
      <c r="G26" s="11">
        <f t="shared" si="4"/>
        <v>2.1000000000000019</v>
      </c>
      <c r="H26">
        <f t="shared" si="5"/>
        <v>0.97899999999999998</v>
      </c>
      <c r="J26" s="28"/>
    </row>
    <row r="27" spans="7:16" x14ac:dyDescent="0.25">
      <c r="G27" s="11">
        <f t="shared" si="4"/>
        <v>2.200000000000002</v>
      </c>
      <c r="H27">
        <f t="shared" si="5"/>
        <v>0.97799999999999998</v>
      </c>
      <c r="J27" s="28"/>
    </row>
    <row r="28" spans="7:16" x14ac:dyDescent="0.25">
      <c r="G28" s="11">
        <f t="shared" si="4"/>
        <v>2.300000000000002</v>
      </c>
      <c r="H28">
        <f t="shared" si="5"/>
        <v>0.97699999999999998</v>
      </c>
      <c r="J28" s="28"/>
    </row>
    <row r="29" spans="7:16" x14ac:dyDescent="0.25">
      <c r="G29" s="11">
        <f t="shared" si="4"/>
        <v>2.4000000000000021</v>
      </c>
      <c r="H29">
        <f t="shared" si="5"/>
        <v>0.97599999999999998</v>
      </c>
      <c r="J29" s="28"/>
    </row>
    <row r="30" spans="7:16" x14ac:dyDescent="0.25">
      <c r="G30" s="11">
        <f t="shared" si="4"/>
        <v>2.5000000000000022</v>
      </c>
      <c r="H30">
        <f t="shared" si="5"/>
        <v>0.97499999999999998</v>
      </c>
      <c r="J30" s="28"/>
    </row>
    <row r="31" spans="7:16" x14ac:dyDescent="0.25">
      <c r="G31" s="11">
        <f t="shared" si="4"/>
        <v>2.6000000000000023</v>
      </c>
      <c r="H31">
        <f t="shared" si="5"/>
        <v>0.97399999999999998</v>
      </c>
      <c r="J31" s="28"/>
    </row>
    <row r="32" spans="7:16" x14ac:dyDescent="0.25">
      <c r="G32" s="11">
        <f t="shared" si="4"/>
        <v>2.7000000000000024</v>
      </c>
      <c r="H32">
        <f t="shared" si="5"/>
        <v>0.97299999999999998</v>
      </c>
      <c r="J32" s="28"/>
    </row>
    <row r="33" spans="7:22" x14ac:dyDescent="0.25">
      <c r="G33" s="11">
        <f t="shared" si="4"/>
        <v>2.8000000000000025</v>
      </c>
      <c r="H33">
        <f t="shared" si="5"/>
        <v>0.97199999999999998</v>
      </c>
      <c r="J33" s="28"/>
    </row>
    <row r="34" spans="7:22" x14ac:dyDescent="0.25">
      <c r="G34" s="11">
        <f t="shared" si="4"/>
        <v>2.9000000000000026</v>
      </c>
      <c r="H34">
        <f t="shared" si="5"/>
        <v>0.97099999999999997</v>
      </c>
      <c r="J34" s="28"/>
    </row>
    <row r="35" spans="7:22" x14ac:dyDescent="0.25">
      <c r="G35" s="11">
        <f t="shared" si="4"/>
        <v>3.0000000000000027</v>
      </c>
      <c r="H35">
        <f t="shared" si="5"/>
        <v>0.97</v>
      </c>
      <c r="J35" s="28"/>
    </row>
    <row r="36" spans="7:22" x14ac:dyDescent="0.25">
      <c r="G36" s="11">
        <f t="shared" si="4"/>
        <v>3.1000000000000028</v>
      </c>
      <c r="H36">
        <f t="shared" si="5"/>
        <v>0.96899999999999997</v>
      </c>
      <c r="J36" s="28"/>
    </row>
    <row r="37" spans="7:22" x14ac:dyDescent="0.25">
      <c r="G37" s="11">
        <f t="shared" si="4"/>
        <v>3.2000000000000028</v>
      </c>
      <c r="H37">
        <f t="shared" si="5"/>
        <v>0.96799999999999997</v>
      </c>
      <c r="J37" s="28"/>
    </row>
    <row r="38" spans="7:22" x14ac:dyDescent="0.25">
      <c r="G38" s="11">
        <f t="shared" si="4"/>
        <v>3.3000000000000029</v>
      </c>
      <c r="H38">
        <f t="shared" si="5"/>
        <v>0.96699999999999997</v>
      </c>
      <c r="J38" s="28"/>
    </row>
    <row r="39" spans="7:22" x14ac:dyDescent="0.25">
      <c r="G39" s="11">
        <f t="shared" si="4"/>
        <v>3.400000000000003</v>
      </c>
      <c r="H39">
        <f t="shared" si="5"/>
        <v>0.96599999999999997</v>
      </c>
      <c r="J39" s="28"/>
    </row>
    <row r="40" spans="7:22" x14ac:dyDescent="0.25">
      <c r="G40" s="11">
        <f t="shared" si="4"/>
        <v>3.5000000000000031</v>
      </c>
      <c r="H40">
        <f t="shared" si="5"/>
        <v>0.96499999999999997</v>
      </c>
      <c r="J40" s="28"/>
      <c r="O40" t="s">
        <v>20</v>
      </c>
    </row>
    <row r="41" spans="7:22" x14ac:dyDescent="0.25">
      <c r="G41" s="11">
        <f t="shared" si="4"/>
        <v>3.6000000000000032</v>
      </c>
      <c r="H41">
        <f t="shared" si="5"/>
        <v>0.96399999999999997</v>
      </c>
      <c r="J41" s="28"/>
      <c r="N41" t="s">
        <v>89</v>
      </c>
      <c r="O41" t="s">
        <v>49</v>
      </c>
      <c r="P41" t="s">
        <v>50</v>
      </c>
      <c r="Q41" t="s">
        <v>51</v>
      </c>
    </row>
    <row r="42" spans="7:22" x14ac:dyDescent="0.25">
      <c r="G42" s="11">
        <f t="shared" si="4"/>
        <v>3.7000000000000033</v>
      </c>
      <c r="H42">
        <f t="shared" si="5"/>
        <v>0.96299999999999997</v>
      </c>
      <c r="J42" s="28"/>
      <c r="N42" t="s">
        <v>90</v>
      </c>
      <c r="O42">
        <v>193.02</v>
      </c>
      <c r="P42">
        <v>4.7050000000000001</v>
      </c>
      <c r="Q42">
        <f>(9515.752+9829.954)/2</f>
        <v>9672.8529999999992</v>
      </c>
      <c r="S42">
        <v>193.02</v>
      </c>
      <c r="T42">
        <f>(9515.752+9829.954)/2</f>
        <v>9672.8529999999992</v>
      </c>
      <c r="U42">
        <f>(9515.752+9829.954)/2</f>
        <v>9672.8529999999992</v>
      </c>
      <c r="V42">
        <v>4.7050000000000001</v>
      </c>
    </row>
    <row r="43" spans="7:22" x14ac:dyDescent="0.25">
      <c r="G43" s="11">
        <f t="shared" si="4"/>
        <v>3.8000000000000034</v>
      </c>
      <c r="H43">
        <f t="shared" si="5"/>
        <v>0.96199999999999997</v>
      </c>
      <c r="J43" s="28"/>
      <c r="N43" t="s">
        <v>91</v>
      </c>
      <c r="O43">
        <v>190.57</v>
      </c>
      <c r="P43">
        <v>4.5369999999999999</v>
      </c>
      <c r="Q43">
        <v>9955.17</v>
      </c>
    </row>
    <row r="44" spans="7:22" x14ac:dyDescent="0.25">
      <c r="G44" s="11">
        <f t="shared" si="4"/>
        <v>3.9000000000000035</v>
      </c>
      <c r="H44">
        <f t="shared" si="5"/>
        <v>0.96099999999999997</v>
      </c>
      <c r="J44" s="28"/>
    </row>
    <row r="45" spans="7:22" x14ac:dyDescent="0.25">
      <c r="G45" s="11">
        <f t="shared" si="4"/>
        <v>4.0000000000000036</v>
      </c>
      <c r="H45">
        <f t="shared" si="5"/>
        <v>0.96</v>
      </c>
      <c r="J45" s="28"/>
      <c r="O45" t="s">
        <v>21</v>
      </c>
    </row>
    <row r="46" spans="7:22" x14ac:dyDescent="0.25">
      <c r="G46" s="11">
        <f t="shared" si="4"/>
        <v>4.1000000000000032</v>
      </c>
      <c r="H46">
        <f t="shared" si="5"/>
        <v>0.95899999999999996</v>
      </c>
      <c r="J46" s="28"/>
      <c r="N46" t="s">
        <v>89</v>
      </c>
      <c r="O46" t="s">
        <v>49</v>
      </c>
      <c r="P46" t="s">
        <v>50</v>
      </c>
      <c r="Q46" t="s">
        <v>51</v>
      </c>
    </row>
    <row r="47" spans="7:22" x14ac:dyDescent="0.25">
      <c r="G47" s="11">
        <f t="shared" si="4"/>
        <v>4.2000000000000037</v>
      </c>
      <c r="H47">
        <f t="shared" si="5"/>
        <v>0.95799999999999996</v>
      </c>
      <c r="J47" s="28"/>
      <c r="N47" t="s">
        <v>90</v>
      </c>
      <c r="O47">
        <v>375.82</v>
      </c>
      <c r="P47">
        <v>4.4850000000000003</v>
      </c>
      <c r="Q47">
        <v>4938</v>
      </c>
    </row>
    <row r="48" spans="7:22" x14ac:dyDescent="0.25">
      <c r="G48" s="11">
        <f t="shared" si="4"/>
        <v>4.3000000000000043</v>
      </c>
      <c r="H48">
        <f t="shared" si="5"/>
        <v>0.95699999999999996</v>
      </c>
      <c r="J48" s="28"/>
      <c r="N48" t="s">
        <v>91</v>
      </c>
      <c r="O48">
        <v>370.77</v>
      </c>
      <c r="P48">
        <v>4.2670000000000003</v>
      </c>
      <c r="Q48">
        <v>5095.3500000000004</v>
      </c>
    </row>
    <row r="49" spans="7:17" x14ac:dyDescent="0.25">
      <c r="G49" s="11">
        <f t="shared" si="4"/>
        <v>4.4000000000000039</v>
      </c>
      <c r="H49">
        <f t="shared" si="5"/>
        <v>0.95599999999999996</v>
      </c>
      <c r="J49" s="28"/>
    </row>
    <row r="50" spans="7:17" x14ac:dyDescent="0.25">
      <c r="G50" s="11">
        <f t="shared" si="4"/>
        <v>4.5000000000000036</v>
      </c>
      <c r="H50">
        <f t="shared" si="5"/>
        <v>0.95499999999999996</v>
      </c>
      <c r="J50" s="28"/>
      <c r="O50" t="s">
        <v>22</v>
      </c>
    </row>
    <row r="51" spans="7:17" x14ac:dyDescent="0.25">
      <c r="G51" s="11">
        <f t="shared" si="4"/>
        <v>4.6000000000000041</v>
      </c>
      <c r="H51">
        <f t="shared" si="5"/>
        <v>0.95399999999999996</v>
      </c>
      <c r="J51" s="28"/>
      <c r="N51" t="s">
        <v>89</v>
      </c>
      <c r="O51" t="s">
        <v>49</v>
      </c>
      <c r="P51" t="s">
        <v>50</v>
      </c>
      <c r="Q51" t="s">
        <v>51</v>
      </c>
    </row>
    <row r="52" spans="7:17" x14ac:dyDescent="0.25">
      <c r="G52" s="11">
        <f t="shared" si="4"/>
        <v>4.7000000000000046</v>
      </c>
      <c r="H52">
        <f t="shared" si="5"/>
        <v>0.95299999999999996</v>
      </c>
      <c r="J52" s="28"/>
      <c r="N52" t="s">
        <v>90</v>
      </c>
      <c r="O52">
        <v>577.17999999999995</v>
      </c>
      <c r="P52">
        <v>2.74</v>
      </c>
      <c r="Q52">
        <v>2067.34</v>
      </c>
    </row>
    <row r="53" spans="7:17" x14ac:dyDescent="0.25">
      <c r="G53" s="11">
        <f t="shared" si="4"/>
        <v>4.8000000000000043</v>
      </c>
      <c r="H53">
        <f t="shared" si="5"/>
        <v>0.95199999999999996</v>
      </c>
      <c r="J53" s="28"/>
      <c r="N53" t="s">
        <v>91</v>
      </c>
      <c r="O53">
        <v>569.48</v>
      </c>
      <c r="P53">
        <v>2.56</v>
      </c>
      <c r="Q53">
        <v>2145.63</v>
      </c>
    </row>
    <row r="54" spans="7:17" x14ac:dyDescent="0.25">
      <c r="G54" s="11">
        <f t="shared" si="4"/>
        <v>4.9000000000000039</v>
      </c>
      <c r="H54">
        <f t="shared" si="5"/>
        <v>0.95099999999999996</v>
      </c>
      <c r="J54" s="28"/>
    </row>
    <row r="55" spans="7:17" x14ac:dyDescent="0.25">
      <c r="G55" s="11">
        <f t="shared" si="4"/>
        <v>5.0000000000000044</v>
      </c>
      <c r="H55">
        <f t="shared" si="5"/>
        <v>0.95</v>
      </c>
      <c r="J55" s="28"/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K6" sqref="K6"/>
    </sheetView>
  </sheetViews>
  <sheetFormatPr defaultRowHeight="15" x14ac:dyDescent="0.25"/>
  <cols>
    <col min="2" max="2" width="12.7109375" bestFit="1" customWidth="1"/>
    <col min="16" max="16" width="9.5703125" bestFit="1" customWidth="1"/>
  </cols>
  <sheetData>
    <row r="1" spans="1:21" x14ac:dyDescent="0.25">
      <c r="A1" t="s">
        <v>52</v>
      </c>
      <c r="F1" t="s">
        <v>61</v>
      </c>
      <c r="K1" s="31" t="s">
        <v>82</v>
      </c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 x14ac:dyDescent="0.25">
      <c r="A2" t="s">
        <v>16</v>
      </c>
      <c r="B2">
        <v>500</v>
      </c>
      <c r="C2" t="s">
        <v>53</v>
      </c>
      <c r="F2" t="s">
        <v>49</v>
      </c>
      <c r="G2">
        <v>569.32000000000005</v>
      </c>
      <c r="H2" t="s">
        <v>53</v>
      </c>
      <c r="K2" s="31" t="s">
        <v>85</v>
      </c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 x14ac:dyDescent="0.25">
      <c r="A3" t="s">
        <v>39</v>
      </c>
      <c r="B3">
        <f>B2/569.32</f>
        <v>0.87824070821330702</v>
      </c>
      <c r="C3" t="s">
        <v>53</v>
      </c>
      <c r="F3" t="s">
        <v>50</v>
      </c>
      <c r="G3">
        <v>2.4969999999999999</v>
      </c>
      <c r="H3" t="s">
        <v>64</v>
      </c>
      <c r="K3" s="31" t="s">
        <v>83</v>
      </c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 x14ac:dyDescent="0.25">
      <c r="A4" t="s">
        <v>17</v>
      </c>
      <c r="B4">
        <v>298.6216</v>
      </c>
      <c r="C4" t="s">
        <v>54</v>
      </c>
      <c r="F4" t="s">
        <v>51</v>
      </c>
      <c r="G4">
        <v>2056.4</v>
      </c>
      <c r="H4" t="s">
        <v>54</v>
      </c>
      <c r="K4" s="31" t="s">
        <v>84</v>
      </c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1:21" x14ac:dyDescent="0.25">
      <c r="A5" t="s">
        <v>18</v>
      </c>
      <c r="B5">
        <v>4321.8629600000004</v>
      </c>
      <c r="C5" t="s">
        <v>54</v>
      </c>
      <c r="F5" t="s">
        <v>76</v>
      </c>
      <c r="G5" s="30">
        <v>8.3214462000000004E-6</v>
      </c>
      <c r="H5" t="s">
        <v>62</v>
      </c>
      <c r="K5" s="31" t="s">
        <v>86</v>
      </c>
    </row>
    <row r="6" spans="1:21" x14ac:dyDescent="0.25">
      <c r="A6" t="s">
        <v>19</v>
      </c>
      <c r="B6">
        <v>0.88819999999999999</v>
      </c>
      <c r="C6" t="s">
        <v>64</v>
      </c>
      <c r="L6" t="s">
        <v>71</v>
      </c>
    </row>
    <row r="7" spans="1:21" x14ac:dyDescent="0.25">
      <c r="A7" t="s">
        <v>57</v>
      </c>
      <c r="B7">
        <f>(1+B8*(1-SQRT(B3)))^2</f>
        <v>1.1397984223087312</v>
      </c>
      <c r="F7" t="s">
        <v>66</v>
      </c>
      <c r="I7" t="s">
        <v>69</v>
      </c>
      <c r="L7" t="s">
        <v>70</v>
      </c>
    </row>
    <row r="8" spans="1:21" x14ac:dyDescent="0.25">
      <c r="A8" t="s">
        <v>59</v>
      </c>
      <c r="B8">
        <f>0.48+1.574*B12-0.176*B12^2</f>
        <v>1.075704384</v>
      </c>
      <c r="F8" t="s">
        <v>16</v>
      </c>
      <c r="G8">
        <v>500</v>
      </c>
      <c r="H8" s="33" t="s">
        <v>49</v>
      </c>
      <c r="I8" s="33">
        <v>549.57000000000005</v>
      </c>
      <c r="L8" t="s">
        <v>74</v>
      </c>
      <c r="M8" s="30">
        <f>B25*G5*G2/B24</f>
        <v>0.20095638771041827</v>
      </c>
    </row>
    <row r="9" spans="1:21" x14ac:dyDescent="0.25">
      <c r="A9" t="s">
        <v>55</v>
      </c>
      <c r="B9" s="30">
        <f>0.42748*$G$5^2*$G$2^2/$G$3</f>
        <v>3.8424458790501511E-6</v>
      </c>
      <c r="F9" t="s">
        <v>17</v>
      </c>
      <c r="G9">
        <v>336.78399999999999</v>
      </c>
      <c r="H9" s="33" t="s">
        <v>51</v>
      </c>
      <c r="I9" s="33">
        <v>2012.3050000000001</v>
      </c>
      <c r="L9" t="s">
        <v>73</v>
      </c>
      <c r="M9" s="30">
        <f>B25^2*G3/B24</f>
        <v>1.9050339047073709E-2</v>
      </c>
    </row>
    <row r="10" spans="1:21" x14ac:dyDescent="0.25">
      <c r="A10" t="s">
        <v>60</v>
      </c>
      <c r="B10" s="30">
        <f>B9*B7</f>
        <v>4.3796137507480475E-6</v>
      </c>
      <c r="C10" t="s">
        <v>63</v>
      </c>
      <c r="F10" t="s">
        <v>18</v>
      </c>
      <c r="G10">
        <v>3423.674</v>
      </c>
      <c r="H10" s="33" t="s">
        <v>51</v>
      </c>
      <c r="I10" s="33">
        <v>2012.3050000000001</v>
      </c>
    </row>
    <row r="11" spans="1:21" x14ac:dyDescent="0.25">
      <c r="A11" t="s">
        <v>56</v>
      </c>
      <c r="B11" s="30">
        <f>0.08664*$G$5*$G$2/$G$3</f>
        <v>1.6438233745718776E-4</v>
      </c>
      <c r="C11" t="s">
        <v>65</v>
      </c>
      <c r="F11" t="s">
        <v>67</v>
      </c>
      <c r="G11">
        <v>0.88793</v>
      </c>
      <c r="H11" s="33" t="s">
        <v>50</v>
      </c>
      <c r="I11" s="33">
        <v>2.2029399999999999</v>
      </c>
      <c r="L11" t="s">
        <v>77</v>
      </c>
      <c r="O11" t="s">
        <v>77</v>
      </c>
    </row>
    <row r="12" spans="1:21" x14ac:dyDescent="0.25">
      <c r="A12" t="s">
        <v>58</v>
      </c>
      <c r="B12">
        <v>0.39600000000000002</v>
      </c>
      <c r="L12" t="s">
        <v>60</v>
      </c>
      <c r="M12" s="30">
        <f>M13*G5*G2/M8</f>
        <v>4.2402458415900544E-6</v>
      </c>
      <c r="O12" s="34" t="s">
        <v>49</v>
      </c>
      <c r="P12" s="35">
        <f>M15*0.08664/M13/0.42748/G5</f>
        <v>549.56999999999994</v>
      </c>
    </row>
    <row r="13" spans="1:21" x14ac:dyDescent="0.25">
      <c r="L13" t="s">
        <v>56</v>
      </c>
      <c r="M13" s="30">
        <f>M9*G5*G2/M8/G3</f>
        <v>1.7986124777793759E-4</v>
      </c>
      <c r="O13" s="34" t="s">
        <v>50</v>
      </c>
      <c r="P13" s="35">
        <f>0.08664*G5*P12/M13</f>
        <v>2.2029399999999995</v>
      </c>
    </row>
    <row r="14" spans="1:21" x14ac:dyDescent="0.25">
      <c r="F14" t="s">
        <v>68</v>
      </c>
      <c r="G14">
        <f>ABS(G11-$B$6)</f>
        <v>2.6999999999999247E-4</v>
      </c>
      <c r="L14" t="s">
        <v>57</v>
      </c>
      <c r="M14">
        <f>B21</f>
        <v>1.0448026145775768</v>
      </c>
    </row>
    <row r="15" spans="1:21" x14ac:dyDescent="0.25">
      <c r="A15" t="s">
        <v>72</v>
      </c>
      <c r="L15" t="s">
        <v>55</v>
      </c>
      <c r="M15" s="30">
        <f>M12/M14</f>
        <v>4.0584180996756253E-6</v>
      </c>
    </row>
    <row r="16" spans="1:21" x14ac:dyDescent="0.25">
      <c r="A16" s="33" t="s">
        <v>16</v>
      </c>
      <c r="B16" s="33">
        <v>549.57000000000005</v>
      </c>
      <c r="C16" t="s">
        <v>53</v>
      </c>
    </row>
    <row r="17" spans="1:17" x14ac:dyDescent="0.25">
      <c r="A17" s="33" t="s">
        <v>39</v>
      </c>
      <c r="B17" s="33">
        <f>B16/569.32</f>
        <v>0.96530949202557437</v>
      </c>
      <c r="C17" t="s">
        <v>53</v>
      </c>
      <c r="P17" t="s">
        <v>81</v>
      </c>
    </row>
    <row r="18" spans="1:17" x14ac:dyDescent="0.25">
      <c r="A18" s="33" t="s">
        <v>17</v>
      </c>
      <c r="B18" s="33">
        <v>2012.3050000000001</v>
      </c>
      <c r="C18" t="s">
        <v>54</v>
      </c>
      <c r="P18">
        <v>1</v>
      </c>
      <c r="Q18">
        <v>2</v>
      </c>
    </row>
    <row r="19" spans="1:17" x14ac:dyDescent="0.25">
      <c r="A19" s="33" t="s">
        <v>18</v>
      </c>
      <c r="B19" s="33">
        <v>2012.3050000000001</v>
      </c>
      <c r="C19" t="s">
        <v>54</v>
      </c>
      <c r="K19" t="s">
        <v>80</v>
      </c>
      <c r="L19" t="s">
        <v>49</v>
      </c>
      <c r="M19" t="s">
        <v>50</v>
      </c>
      <c r="N19" t="s">
        <v>58</v>
      </c>
      <c r="P19">
        <v>540.94000000000005</v>
      </c>
      <c r="Q19">
        <v>574.53</v>
      </c>
    </row>
    <row r="20" spans="1:17" x14ac:dyDescent="0.25">
      <c r="A20" s="33" t="s">
        <v>19</v>
      </c>
      <c r="B20" s="33">
        <v>2.2029399999999999</v>
      </c>
      <c r="C20" t="s">
        <v>64</v>
      </c>
      <c r="I20" s="30"/>
      <c r="K20">
        <v>1</v>
      </c>
      <c r="L20">
        <v>569.32000000000005</v>
      </c>
      <c r="M20">
        <v>2.4977999999999998</v>
      </c>
      <c r="N20">
        <v>0.497</v>
      </c>
      <c r="P20">
        <v>1726.2750000000001</v>
      </c>
      <c r="Q20">
        <v>2337.15</v>
      </c>
    </row>
    <row r="21" spans="1:17" x14ac:dyDescent="0.25">
      <c r="A21" t="s">
        <v>57</v>
      </c>
      <c r="B21">
        <f>(1+B22*(1-SQRT(B17)))^2</f>
        <v>1.0448026145775768</v>
      </c>
      <c r="F21" t="s">
        <v>78</v>
      </c>
      <c r="G21">
        <v>0.42748000000000003</v>
      </c>
      <c r="K21">
        <v>2</v>
      </c>
      <c r="N21">
        <v>0.307</v>
      </c>
      <c r="P21">
        <v>1726.2750000000001</v>
      </c>
      <c r="Q21">
        <v>2337.15</v>
      </c>
    </row>
    <row r="22" spans="1:17" x14ac:dyDescent="0.25">
      <c r="A22" t="s">
        <v>59</v>
      </c>
      <c r="B22">
        <f>0.48+1.574*B26-0.176*B26^2</f>
        <v>1.2661688639999999</v>
      </c>
      <c r="F22" t="s">
        <v>79</v>
      </c>
      <c r="G22">
        <v>8.6639999999999995E-2</v>
      </c>
      <c r="K22">
        <v>3</v>
      </c>
      <c r="L22">
        <v>574.52999999999986</v>
      </c>
      <c r="M22">
        <v>2.7870999999999997</v>
      </c>
      <c r="N22">
        <v>0.53100000000000003</v>
      </c>
      <c r="P22">
        <v>1.8472900000000001</v>
      </c>
      <c r="Q22">
        <v>2.7871000000000001</v>
      </c>
    </row>
    <row r="23" spans="1:17" x14ac:dyDescent="0.25">
      <c r="A23" t="s">
        <v>55</v>
      </c>
      <c r="B23" s="30">
        <f>0.42748*$G$5^2*$I$8^2/$I$11</f>
        <v>4.0584180996756253E-6</v>
      </c>
    </row>
    <row r="24" spans="1:17" x14ac:dyDescent="0.25">
      <c r="A24" t="s">
        <v>75</v>
      </c>
      <c r="B24" s="30">
        <f>B23*B21</f>
        <v>4.2402458415900544E-6</v>
      </c>
      <c r="C24" t="s">
        <v>63</v>
      </c>
    </row>
    <row r="25" spans="1:17" x14ac:dyDescent="0.25">
      <c r="A25" t="s">
        <v>56</v>
      </c>
      <c r="B25" s="30">
        <f>0.08664*$G$5*$I$8/$I$11</f>
        <v>1.7986124777793759E-4</v>
      </c>
      <c r="C25" t="s">
        <v>65</v>
      </c>
    </row>
    <row r="26" spans="1:17" x14ac:dyDescent="0.25">
      <c r="A26" s="32" t="s">
        <v>58</v>
      </c>
      <c r="B26" s="32">
        <v>0.53100000000000003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zoomScaleNormal="100" workbookViewId="0">
      <selection activeCell="G6" sqref="G6"/>
    </sheetView>
  </sheetViews>
  <sheetFormatPr defaultRowHeight="15" x14ac:dyDescent="0.25"/>
  <cols>
    <col min="1" max="1" width="4" style="11" customWidth="1"/>
    <col min="2" max="2" width="12" style="11" customWidth="1"/>
    <col min="3" max="4" width="9.140625" style="11"/>
    <col min="5" max="5" width="6.5703125" style="25" customWidth="1"/>
    <col min="6" max="6" width="11" style="11" customWidth="1"/>
    <col min="7" max="16384" width="9.140625" style="11"/>
  </cols>
  <sheetData>
    <row r="1" spans="1:32" x14ac:dyDescent="0.25">
      <c r="A1" s="37" t="s">
        <v>7</v>
      </c>
      <c r="B1" s="37"/>
      <c r="C1" s="37"/>
      <c r="D1" s="37"/>
      <c r="E1" s="42" t="s">
        <v>87</v>
      </c>
      <c r="F1" s="43"/>
      <c r="G1" s="43"/>
      <c r="H1" s="43"/>
      <c r="I1" s="44" t="s">
        <v>37</v>
      </c>
      <c r="J1" s="45"/>
      <c r="K1" s="45"/>
      <c r="L1" s="45"/>
      <c r="M1" s="46" t="s">
        <v>35</v>
      </c>
      <c r="N1" s="47"/>
      <c r="O1" s="47"/>
      <c r="P1" s="47"/>
      <c r="Q1" s="48" t="s">
        <v>36</v>
      </c>
      <c r="R1" s="49"/>
      <c r="S1" s="49"/>
      <c r="T1" s="49"/>
      <c r="U1" s="50" t="s">
        <v>38</v>
      </c>
      <c r="V1" s="51"/>
      <c r="W1" s="51"/>
      <c r="X1" s="51"/>
      <c r="Y1" s="37"/>
      <c r="Z1" s="37"/>
      <c r="AA1" s="37"/>
      <c r="AB1" s="37"/>
      <c r="AC1" s="37"/>
      <c r="AD1" s="37"/>
      <c r="AE1" s="37"/>
      <c r="AF1" s="37"/>
    </row>
    <row r="2" spans="1:32" x14ac:dyDescent="0.25">
      <c r="A2" s="29" t="s">
        <v>16</v>
      </c>
      <c r="B2" s="29" t="s">
        <v>17</v>
      </c>
      <c r="C2" s="29" t="s">
        <v>18</v>
      </c>
      <c r="D2" s="29" t="s">
        <v>19</v>
      </c>
      <c r="E2" s="24" t="s">
        <v>16</v>
      </c>
      <c r="F2" s="29" t="s">
        <v>17</v>
      </c>
      <c r="G2" s="29" t="s">
        <v>18</v>
      </c>
      <c r="H2" s="29" t="s">
        <v>19</v>
      </c>
      <c r="I2" s="29" t="s">
        <v>16</v>
      </c>
      <c r="J2" s="29" t="s">
        <v>17</v>
      </c>
      <c r="K2" s="29" t="s">
        <v>18</v>
      </c>
      <c r="L2" s="29" t="s">
        <v>19</v>
      </c>
      <c r="M2" s="29" t="s">
        <v>16</v>
      </c>
      <c r="N2" s="29" t="s">
        <v>17</v>
      </c>
      <c r="O2" s="29" t="s">
        <v>18</v>
      </c>
      <c r="P2" s="29" t="s">
        <v>19</v>
      </c>
      <c r="Q2" s="29" t="s">
        <v>16</v>
      </c>
      <c r="R2" s="29" t="s">
        <v>17</v>
      </c>
      <c r="S2" s="29" t="s">
        <v>18</v>
      </c>
      <c r="T2" s="29" t="s">
        <v>19</v>
      </c>
      <c r="U2" s="29" t="s">
        <v>16</v>
      </c>
      <c r="V2" s="29" t="s">
        <v>17</v>
      </c>
      <c r="W2" s="29" t="s">
        <v>18</v>
      </c>
      <c r="X2" s="29" t="s">
        <v>19</v>
      </c>
      <c r="Y2" s="29"/>
      <c r="Z2" s="29"/>
      <c r="AA2" s="29"/>
      <c r="AB2" s="29"/>
      <c r="AC2" s="29"/>
      <c r="AD2" s="29"/>
      <c r="AE2" s="29"/>
      <c r="AF2" s="29"/>
    </row>
    <row r="3" spans="1:32" x14ac:dyDescent="0.25">
      <c r="A3" s="5">
        <v>512.6</v>
      </c>
      <c r="B3" s="5">
        <v>8600</v>
      </c>
      <c r="C3" s="5">
        <v>8600</v>
      </c>
      <c r="D3" s="29">
        <v>8.1035000000000004</v>
      </c>
      <c r="E3" s="25">
        <v>480</v>
      </c>
      <c r="F3" s="11">
        <v>2101.0700000000002</v>
      </c>
      <c r="G3" s="11">
        <v>15979.6</v>
      </c>
      <c r="H3" s="11">
        <v>4.6743499999999996</v>
      </c>
      <c r="I3" s="11">
        <v>450</v>
      </c>
      <c r="J3" s="11">
        <v>1029.22</v>
      </c>
      <c r="K3" s="11">
        <v>18276.599999999999</v>
      </c>
      <c r="L3" s="11">
        <v>2.5833699999999999</v>
      </c>
      <c r="M3" s="11">
        <v>450</v>
      </c>
      <c r="N3" s="11">
        <v>1030.69</v>
      </c>
      <c r="O3" s="11">
        <v>18098</v>
      </c>
      <c r="P3" s="11">
        <v>2.57538</v>
      </c>
      <c r="Q3" s="29">
        <v>450</v>
      </c>
      <c r="R3" s="29">
        <v>1032.6099999999999</v>
      </c>
      <c r="S3" s="29">
        <v>18229.2</v>
      </c>
      <c r="T3" s="29">
        <v>2.5841599999999998</v>
      </c>
      <c r="U3" s="29">
        <v>450</v>
      </c>
      <c r="V3" s="29">
        <v>1025.8</v>
      </c>
      <c r="W3" s="29">
        <v>18320.7</v>
      </c>
      <c r="X3" s="29">
        <v>2.5824400000000001</v>
      </c>
    </row>
    <row r="4" spans="1:32" x14ac:dyDescent="0.25">
      <c r="A4" s="29">
        <v>300</v>
      </c>
      <c r="B4" s="29">
        <v>24535.529900000001</v>
      </c>
      <c r="C4" s="11">
        <v>168.47381999999999</v>
      </c>
      <c r="E4" s="25">
        <v>482</v>
      </c>
      <c r="F4" s="11">
        <v>2209.46</v>
      </c>
      <c r="G4" s="11">
        <v>15785.4</v>
      </c>
      <c r="H4" s="11">
        <v>4.8501899999999996</v>
      </c>
      <c r="I4" s="11">
        <v>452</v>
      </c>
      <c r="J4" s="11">
        <v>1078.24</v>
      </c>
      <c r="K4" s="11">
        <v>18141.8</v>
      </c>
      <c r="L4" s="11">
        <v>2.6935899999999999</v>
      </c>
      <c r="M4" s="11">
        <v>452</v>
      </c>
      <c r="N4" s="11">
        <v>1080.1400000000001</v>
      </c>
      <c r="O4" s="11">
        <v>17955.5</v>
      </c>
      <c r="P4" s="11">
        <v>2.68527</v>
      </c>
      <c r="Q4" s="11">
        <v>452</v>
      </c>
      <c r="R4" s="11">
        <v>1082.05</v>
      </c>
      <c r="S4" s="11">
        <v>18092.3</v>
      </c>
      <c r="T4" s="11">
        <v>2.6945399999999999</v>
      </c>
      <c r="U4" s="11">
        <v>452</v>
      </c>
      <c r="V4" s="11">
        <v>1074.4100000000001</v>
      </c>
      <c r="W4" s="11">
        <v>18187.7</v>
      </c>
      <c r="X4" s="11">
        <v>2.6924999999999999</v>
      </c>
    </row>
    <row r="5" spans="1:32" x14ac:dyDescent="0.25">
      <c r="A5" s="11">
        <v>305</v>
      </c>
      <c r="B5" s="11">
        <v>24353.801159999999</v>
      </c>
      <c r="C5" s="11">
        <v>167.9153</v>
      </c>
      <c r="E5" s="25">
        <v>484</v>
      </c>
      <c r="F5" s="11">
        <v>2325.34</v>
      </c>
      <c r="G5" s="11">
        <v>15584.2</v>
      </c>
      <c r="H5" s="11">
        <v>5.0313999999999997</v>
      </c>
      <c r="I5" s="11">
        <v>454</v>
      </c>
      <c r="J5" s="11">
        <v>1129.53</v>
      </c>
      <c r="K5" s="11">
        <v>18004.2</v>
      </c>
      <c r="L5" s="11">
        <v>2.8074300000000001</v>
      </c>
      <c r="M5" s="11">
        <v>454</v>
      </c>
      <c r="N5" s="11">
        <v>1131.9100000000001</v>
      </c>
      <c r="O5" s="11">
        <v>17809.599999999999</v>
      </c>
      <c r="P5" s="11">
        <v>2.7987700000000002</v>
      </c>
      <c r="Q5" s="11">
        <v>454</v>
      </c>
      <c r="R5" s="11">
        <v>1133.82</v>
      </c>
      <c r="S5" s="11">
        <v>17952.5</v>
      </c>
      <c r="T5" s="11">
        <v>2.8085399999999998</v>
      </c>
      <c r="U5" s="11">
        <v>454</v>
      </c>
      <c r="V5" s="11">
        <v>1125.22</v>
      </c>
      <c r="W5" s="11">
        <v>18052</v>
      </c>
      <c r="X5" s="11">
        <v>2.8061600000000002</v>
      </c>
    </row>
    <row r="6" spans="1:32" x14ac:dyDescent="0.25">
      <c r="A6" s="11">
        <v>310</v>
      </c>
      <c r="B6" s="11">
        <v>24210.192080000001</v>
      </c>
      <c r="C6" s="11">
        <v>167.24484000000001</v>
      </c>
      <c r="E6" s="25">
        <v>486</v>
      </c>
      <c r="F6" s="11">
        <v>2449.66</v>
      </c>
      <c r="G6" s="11">
        <v>15375.3</v>
      </c>
      <c r="H6" s="11">
        <v>5.21814</v>
      </c>
      <c r="I6" s="11">
        <v>456</v>
      </c>
      <c r="J6" s="11">
        <v>1183.23</v>
      </c>
      <c r="K6" s="11">
        <v>17863.599999999999</v>
      </c>
      <c r="L6" s="11">
        <v>2.92496</v>
      </c>
      <c r="M6" s="11">
        <v>456</v>
      </c>
      <c r="N6" s="11">
        <v>1186.1400000000001</v>
      </c>
      <c r="O6" s="11">
        <v>17660.099999999999</v>
      </c>
      <c r="P6" s="11">
        <v>2.91594</v>
      </c>
      <c r="Q6" s="11">
        <v>456</v>
      </c>
      <c r="R6" s="11">
        <v>1188.05</v>
      </c>
      <c r="S6" s="11">
        <v>17809.599999999999</v>
      </c>
      <c r="T6" s="11">
        <v>2.92625</v>
      </c>
      <c r="U6" s="11">
        <v>456</v>
      </c>
      <c r="V6" s="11">
        <v>1178.3900000000001</v>
      </c>
      <c r="W6" s="11">
        <v>17913.599999999999</v>
      </c>
      <c r="X6" s="11">
        <v>2.9234900000000001</v>
      </c>
    </row>
    <row r="7" spans="1:32" x14ac:dyDescent="0.25">
      <c r="A7" s="11">
        <v>315</v>
      </c>
      <c r="B7" s="11">
        <v>24067.246449999999</v>
      </c>
      <c r="C7" s="11">
        <v>166.50005999999999</v>
      </c>
      <c r="E7" s="25">
        <v>488</v>
      </c>
      <c r="F7" s="11">
        <v>2583.5300000000002</v>
      </c>
      <c r="G7" s="11">
        <v>15157.7</v>
      </c>
      <c r="H7" s="11">
        <v>5.4106100000000001</v>
      </c>
      <c r="I7" s="11">
        <v>458</v>
      </c>
      <c r="J7" s="11">
        <v>1239.48</v>
      </c>
      <c r="K7" s="11">
        <v>17720</v>
      </c>
      <c r="L7" s="11">
        <v>3.0462699999999998</v>
      </c>
      <c r="M7" s="11">
        <v>458</v>
      </c>
      <c r="N7" s="11">
        <v>1243.01</v>
      </c>
      <c r="O7" s="11">
        <v>17506.8</v>
      </c>
      <c r="P7" s="11">
        <v>3.03688</v>
      </c>
      <c r="Q7" s="11">
        <v>458</v>
      </c>
      <c r="R7" s="11">
        <v>1244.9000000000001</v>
      </c>
      <c r="S7" s="11">
        <v>17663.400000000001</v>
      </c>
      <c r="T7" s="11">
        <v>3.0477699999999999</v>
      </c>
      <c r="U7" s="11">
        <v>458</v>
      </c>
      <c r="V7" s="11">
        <v>1234.04</v>
      </c>
      <c r="W7" s="11">
        <v>17772.2</v>
      </c>
      <c r="X7" s="11">
        <v>3.0445799999999998</v>
      </c>
    </row>
    <row r="8" spans="1:32" x14ac:dyDescent="0.25">
      <c r="A8" s="11">
        <v>320</v>
      </c>
      <c r="B8" s="11">
        <v>23923.41401</v>
      </c>
      <c r="C8" s="11">
        <v>165.72577000000001</v>
      </c>
      <c r="E8" s="25">
        <v>490</v>
      </c>
      <c r="F8" s="11">
        <v>2728.34</v>
      </c>
      <c r="G8" s="11">
        <v>14930.6</v>
      </c>
      <c r="H8" s="11">
        <v>5.6090099999999996</v>
      </c>
      <c r="I8" s="11">
        <v>460</v>
      </c>
      <c r="J8" s="11">
        <v>1298.44</v>
      </c>
      <c r="K8" s="11">
        <v>17573.099999999999</v>
      </c>
      <c r="L8" s="11">
        <v>3.1714500000000001</v>
      </c>
      <c r="M8" s="11">
        <v>460</v>
      </c>
      <c r="N8" s="11">
        <v>1302.68</v>
      </c>
      <c r="O8" s="11">
        <v>17349.400000000001</v>
      </c>
      <c r="P8" s="11">
        <v>3.16167</v>
      </c>
      <c r="Q8" s="11">
        <v>460</v>
      </c>
      <c r="R8" s="11">
        <v>1304.55</v>
      </c>
      <c r="S8" s="11">
        <v>17513.7</v>
      </c>
      <c r="T8" s="11">
        <v>3.1731799999999999</v>
      </c>
      <c r="U8" s="11">
        <v>460</v>
      </c>
      <c r="V8" s="11">
        <v>1292.33</v>
      </c>
      <c r="W8" s="11">
        <v>17627.7</v>
      </c>
      <c r="X8" s="11">
        <v>3.1695199999999999</v>
      </c>
    </row>
    <row r="9" spans="1:32" x14ac:dyDescent="0.25">
      <c r="A9" s="11">
        <v>325</v>
      </c>
      <c r="B9" s="11">
        <v>23779.645479999999</v>
      </c>
      <c r="C9" s="11">
        <v>170.81182000000001</v>
      </c>
      <c r="E9" s="25">
        <v>492</v>
      </c>
      <c r="F9" s="11">
        <v>2885.81</v>
      </c>
      <c r="G9" s="11">
        <v>14692.6</v>
      </c>
      <c r="H9" s="11">
        <v>5.8135700000000003</v>
      </c>
      <c r="I9" s="11">
        <v>462</v>
      </c>
      <c r="J9" s="11">
        <v>1360.3</v>
      </c>
      <c r="K9" s="11">
        <v>17422.7</v>
      </c>
      <c r="L9" s="11">
        <v>3.3006000000000002</v>
      </c>
      <c r="M9" s="11">
        <v>462</v>
      </c>
      <c r="N9" s="11">
        <v>1365.35</v>
      </c>
      <c r="O9" s="11">
        <v>17187.7</v>
      </c>
      <c r="P9" s="11">
        <v>3.2904</v>
      </c>
      <c r="Q9" s="11">
        <v>462</v>
      </c>
      <c r="R9" s="11">
        <v>1367.19</v>
      </c>
      <c r="S9" s="11">
        <v>17360.3</v>
      </c>
      <c r="T9" s="11">
        <v>3.3025799999999998</v>
      </c>
      <c r="U9" s="11">
        <v>462</v>
      </c>
      <c r="V9" s="11">
        <v>1353.43</v>
      </c>
      <c r="W9" s="11">
        <v>17479.900000000001</v>
      </c>
      <c r="X9" s="11">
        <v>3.2984</v>
      </c>
    </row>
    <row r="10" spans="1:32" x14ac:dyDescent="0.25">
      <c r="A10" s="11">
        <v>330</v>
      </c>
      <c r="B10" s="11">
        <v>23603.94399</v>
      </c>
      <c r="C10" s="11">
        <v>170.99270000000001</v>
      </c>
      <c r="E10" s="25">
        <v>494</v>
      </c>
      <c r="F10" s="11">
        <v>3058.14</v>
      </c>
      <c r="G10" s="11">
        <v>14442.1</v>
      </c>
      <c r="H10" s="11">
        <v>6.0245600000000001</v>
      </c>
      <c r="I10" s="11">
        <v>464</v>
      </c>
      <c r="J10" s="11">
        <v>1425.25</v>
      </c>
      <c r="K10" s="11">
        <v>17268.7</v>
      </c>
      <c r="L10" s="11">
        <v>3.4338000000000002</v>
      </c>
      <c r="M10" s="11">
        <v>464</v>
      </c>
      <c r="N10" s="11">
        <v>1431.23</v>
      </c>
      <c r="O10" s="11">
        <v>17021.3</v>
      </c>
      <c r="P10" s="11">
        <v>3.4231699999999998</v>
      </c>
      <c r="Q10" s="11">
        <v>464</v>
      </c>
      <c r="R10" s="11">
        <v>1433.03</v>
      </c>
      <c r="S10" s="11">
        <v>17203.099999999999</v>
      </c>
      <c r="T10" s="11">
        <v>3.4360599999999999</v>
      </c>
      <c r="U10" s="11">
        <v>464</v>
      </c>
      <c r="V10" s="11">
        <v>1417.52</v>
      </c>
      <c r="W10" s="11">
        <v>17328.7</v>
      </c>
      <c r="X10" s="11">
        <v>3.4312999999999998</v>
      </c>
    </row>
    <row r="11" spans="1:32" x14ac:dyDescent="0.25">
      <c r="A11" s="11">
        <v>335</v>
      </c>
      <c r="B11" s="11">
        <v>23449.700150000001</v>
      </c>
      <c r="C11" s="11">
        <v>171.88775999999999</v>
      </c>
      <c r="E11" s="25">
        <v>496</v>
      </c>
      <c r="F11" s="11">
        <v>3248.2</v>
      </c>
      <c r="G11" s="11">
        <v>14177.1</v>
      </c>
      <c r="H11" s="11">
        <v>6.2422500000000003</v>
      </c>
      <c r="I11" s="11">
        <v>466</v>
      </c>
      <c r="J11" s="11">
        <v>1493.53</v>
      </c>
      <c r="K11" s="11">
        <v>17110.7</v>
      </c>
      <c r="L11" s="11">
        <v>3.5711599999999999</v>
      </c>
      <c r="M11" s="11">
        <v>466</v>
      </c>
      <c r="N11" s="11">
        <v>1500.57</v>
      </c>
      <c r="O11" s="11">
        <v>16849.7</v>
      </c>
      <c r="P11" s="11">
        <v>3.56006</v>
      </c>
      <c r="Q11" s="11">
        <v>466</v>
      </c>
      <c r="R11" s="11">
        <v>1502.32</v>
      </c>
      <c r="S11" s="11">
        <v>17041.599999999999</v>
      </c>
      <c r="T11" s="11">
        <v>3.5737299999999999</v>
      </c>
      <c r="U11" s="11">
        <v>466</v>
      </c>
      <c r="V11" s="11">
        <v>1484.82</v>
      </c>
      <c r="W11" s="11">
        <v>17173.900000000001</v>
      </c>
      <c r="X11" s="11">
        <v>3.56833</v>
      </c>
    </row>
    <row r="12" spans="1:32" x14ac:dyDescent="0.25">
      <c r="A12" s="11">
        <v>340</v>
      </c>
      <c r="B12" s="11">
        <v>23312.714390000001</v>
      </c>
      <c r="C12" s="11">
        <v>172.12726000000001</v>
      </c>
      <c r="E12" s="25">
        <v>498</v>
      </c>
      <c r="F12" s="11">
        <v>3459.81</v>
      </c>
      <c r="G12" s="11">
        <v>13895.1</v>
      </c>
      <c r="H12" s="11">
        <v>6.4669800000000004</v>
      </c>
      <c r="I12" s="11">
        <v>468</v>
      </c>
      <c r="J12" s="11">
        <v>1565.38</v>
      </c>
      <c r="K12" s="11">
        <v>16948.7</v>
      </c>
      <c r="L12" s="11">
        <v>3.7127699999999999</v>
      </c>
      <c r="M12" s="11">
        <v>468</v>
      </c>
      <c r="N12" s="11">
        <v>1573.64</v>
      </c>
      <c r="O12" s="11">
        <v>16672.7</v>
      </c>
      <c r="P12" s="11">
        <v>3.7011799999999999</v>
      </c>
      <c r="Q12" s="11">
        <v>468</v>
      </c>
      <c r="R12" s="11">
        <v>1575.33</v>
      </c>
      <c r="S12" s="11">
        <v>16875.7</v>
      </c>
      <c r="T12" s="11">
        <v>3.7156899999999999</v>
      </c>
      <c r="U12" s="11">
        <v>468</v>
      </c>
      <c r="V12" s="11">
        <v>1555.55</v>
      </c>
      <c r="W12" s="11">
        <v>17015.2</v>
      </c>
      <c r="X12" s="11">
        <v>3.7095899999999999</v>
      </c>
    </row>
    <row r="13" spans="1:32" x14ac:dyDescent="0.25">
      <c r="A13" s="11">
        <v>345</v>
      </c>
      <c r="B13" s="11">
        <v>23176.946650000002</v>
      </c>
      <c r="C13" s="11">
        <v>172.17211</v>
      </c>
      <c r="E13" s="25">
        <v>500</v>
      </c>
      <c r="F13" s="11">
        <v>3698.32</v>
      </c>
      <c r="G13" s="11">
        <v>13592.4</v>
      </c>
      <c r="H13" s="11">
        <v>6.6991699999999996</v>
      </c>
      <c r="I13" s="11">
        <v>470</v>
      </c>
      <c r="J13" s="11">
        <v>1641.09</v>
      </c>
      <c r="K13" s="11">
        <v>16782.2</v>
      </c>
      <c r="L13" s="11">
        <v>3.8587500000000001</v>
      </c>
      <c r="M13" s="11">
        <v>470</v>
      </c>
      <c r="N13" s="11">
        <v>1650.76</v>
      </c>
      <c r="O13" s="11">
        <v>16489.599999999999</v>
      </c>
      <c r="P13" s="11">
        <v>3.8466200000000002</v>
      </c>
      <c r="Q13" s="11">
        <v>470</v>
      </c>
      <c r="R13" s="11">
        <v>1652.37</v>
      </c>
      <c r="S13" s="11">
        <v>16704.900000000001</v>
      </c>
      <c r="T13" s="11">
        <v>3.86205</v>
      </c>
      <c r="U13" s="11">
        <v>470</v>
      </c>
      <c r="V13" s="11">
        <v>1629.98</v>
      </c>
      <c r="W13" s="11">
        <v>16852.3</v>
      </c>
      <c r="X13" s="11">
        <v>3.8551600000000001</v>
      </c>
    </row>
    <row r="14" spans="1:32" x14ac:dyDescent="0.25">
      <c r="A14" s="11">
        <v>350</v>
      </c>
      <c r="B14" s="11">
        <v>22991.565119999999</v>
      </c>
      <c r="C14" s="11">
        <v>191.43701999999999</v>
      </c>
      <c r="E14" s="25">
        <v>502</v>
      </c>
      <c r="F14" s="11">
        <v>3971.5</v>
      </c>
      <c r="G14" s="11">
        <v>13264.1</v>
      </c>
      <c r="H14" s="11">
        <v>6.9393000000000002</v>
      </c>
      <c r="I14" s="11">
        <v>472</v>
      </c>
      <c r="J14" s="11">
        <v>1720.98</v>
      </c>
      <c r="K14" s="11">
        <v>16610.900000000001</v>
      </c>
      <c r="L14" s="11">
        <v>4.0091999999999999</v>
      </c>
      <c r="M14" s="11">
        <v>472</v>
      </c>
      <c r="N14" s="11">
        <v>1732.28</v>
      </c>
      <c r="O14" s="11">
        <v>16299.9</v>
      </c>
      <c r="P14" s="11">
        <v>3.99648</v>
      </c>
      <c r="Q14" s="11">
        <v>472</v>
      </c>
      <c r="R14" s="11">
        <v>1733.79</v>
      </c>
      <c r="S14" s="11">
        <v>16529</v>
      </c>
      <c r="T14" s="11">
        <v>4.0129200000000003</v>
      </c>
      <c r="U14" s="11">
        <v>472</v>
      </c>
      <c r="V14" s="11">
        <v>1708.39</v>
      </c>
      <c r="W14" s="11">
        <v>16685</v>
      </c>
      <c r="X14" s="11">
        <v>4.0051699999999997</v>
      </c>
    </row>
    <row r="15" spans="1:32" x14ac:dyDescent="0.25">
      <c r="A15" s="11">
        <v>355</v>
      </c>
      <c r="B15" s="11">
        <v>22843.122200000002</v>
      </c>
      <c r="C15" s="11">
        <v>191.14169000000001</v>
      </c>
      <c r="E15" s="25">
        <v>504</v>
      </c>
      <c r="F15" s="11">
        <v>4291.29</v>
      </c>
      <c r="G15" s="11">
        <v>12902.7</v>
      </c>
      <c r="H15" s="11">
        <v>7.1879900000000001</v>
      </c>
      <c r="I15" s="11">
        <v>474</v>
      </c>
      <c r="J15" s="11">
        <v>1805.41</v>
      </c>
      <c r="K15" s="11">
        <v>16434.5</v>
      </c>
      <c r="L15" s="11">
        <v>4.1642400000000004</v>
      </c>
      <c r="M15" s="11">
        <v>474</v>
      </c>
      <c r="N15" s="11">
        <v>1818.62</v>
      </c>
      <c r="O15" s="11">
        <v>16102.9</v>
      </c>
      <c r="P15" s="11">
        <v>4.1508799999999999</v>
      </c>
      <c r="Q15" s="11">
        <v>474</v>
      </c>
      <c r="R15" s="11">
        <v>1820</v>
      </c>
      <c r="S15" s="11">
        <v>16347.4</v>
      </c>
      <c r="T15" s="11">
        <v>4.1684200000000002</v>
      </c>
      <c r="U15" s="11">
        <v>474</v>
      </c>
      <c r="V15" s="11">
        <v>1791.13</v>
      </c>
      <c r="W15" s="11">
        <v>16513.099999999999</v>
      </c>
      <c r="X15" s="11">
        <v>4.1597099999999996</v>
      </c>
    </row>
    <row r="16" spans="1:32" x14ac:dyDescent="0.25">
      <c r="A16" s="11">
        <v>360</v>
      </c>
      <c r="B16" s="11">
        <v>22656.94455</v>
      </c>
      <c r="C16" s="11">
        <v>209.01093</v>
      </c>
      <c r="E16" s="25">
        <v>506</v>
      </c>
      <c r="F16" s="11">
        <v>4677.59</v>
      </c>
      <c r="G16" s="11">
        <v>12496.6</v>
      </c>
      <c r="H16" s="11">
        <v>7.4460600000000001</v>
      </c>
      <c r="I16" s="11">
        <v>476</v>
      </c>
      <c r="J16" s="11">
        <v>1894.81</v>
      </c>
      <c r="K16" s="11">
        <v>16252.5</v>
      </c>
      <c r="L16" s="11">
        <v>4.3239799999999997</v>
      </c>
      <c r="M16" s="11">
        <v>476</v>
      </c>
      <c r="N16" s="11">
        <v>1910.26</v>
      </c>
      <c r="O16" s="11">
        <v>15897.8</v>
      </c>
      <c r="P16" s="11">
        <v>4.3099299999999996</v>
      </c>
      <c r="Q16" s="11">
        <v>476</v>
      </c>
      <c r="R16" s="11">
        <v>1911.47</v>
      </c>
      <c r="S16" s="11">
        <v>16159.6</v>
      </c>
      <c r="T16" s="11">
        <v>4.3286800000000003</v>
      </c>
      <c r="U16" s="11">
        <v>476</v>
      </c>
      <c r="V16" s="11">
        <v>1878.58</v>
      </c>
      <c r="W16" s="11">
        <v>16336</v>
      </c>
      <c r="X16" s="11">
        <v>4.3189099999999998</v>
      </c>
    </row>
    <row r="17" spans="1:24" x14ac:dyDescent="0.25">
      <c r="A17" s="11">
        <v>365</v>
      </c>
      <c r="B17" s="11">
        <v>22506.410090000001</v>
      </c>
      <c r="C17" s="11">
        <v>209.36600000000001</v>
      </c>
      <c r="E17" s="25">
        <v>508</v>
      </c>
      <c r="F17" s="11">
        <v>5166.8900000000003</v>
      </c>
      <c r="G17" s="11">
        <v>12025.5</v>
      </c>
      <c r="H17" s="11">
        <v>7.71469</v>
      </c>
      <c r="I17" s="11">
        <v>478</v>
      </c>
      <c r="J17" s="11">
        <v>1989.67</v>
      </c>
      <c r="K17" s="11">
        <v>16064.6</v>
      </c>
      <c r="L17" s="11">
        <v>4.4885599999999997</v>
      </c>
      <c r="M17" s="11">
        <v>478</v>
      </c>
      <c r="N17" s="11">
        <v>2007.75</v>
      </c>
      <c r="O17" s="11">
        <v>15683.5</v>
      </c>
      <c r="P17" s="11">
        <v>4.4737299999999998</v>
      </c>
      <c r="Q17" s="11">
        <v>478</v>
      </c>
      <c r="R17" s="11">
        <v>2008.74</v>
      </c>
      <c r="S17" s="11">
        <v>15965.1</v>
      </c>
      <c r="T17" s="11">
        <v>4.49383</v>
      </c>
      <c r="U17" s="11">
        <v>478</v>
      </c>
      <c r="V17" s="11">
        <v>1971.16</v>
      </c>
      <c r="W17" s="11">
        <v>16153.4</v>
      </c>
      <c r="X17" s="11">
        <v>4.4828900000000003</v>
      </c>
    </row>
    <row r="18" spans="1:24" x14ac:dyDescent="0.25">
      <c r="A18" s="11">
        <v>370</v>
      </c>
      <c r="B18" s="11">
        <v>22341.822909999999</v>
      </c>
      <c r="C18" s="11">
        <v>205.59877</v>
      </c>
      <c r="E18" s="25">
        <v>510</v>
      </c>
      <c r="F18" s="11">
        <v>5835.72</v>
      </c>
      <c r="G18" s="11">
        <v>11446.8</v>
      </c>
      <c r="H18" s="11">
        <v>7.9957099999999999</v>
      </c>
      <c r="I18" s="11">
        <v>480</v>
      </c>
      <c r="J18" s="11">
        <v>2090.5500000000002</v>
      </c>
      <c r="K18" s="11">
        <v>15870</v>
      </c>
      <c r="L18" s="11">
        <v>4.6581000000000001</v>
      </c>
      <c r="M18" s="11">
        <v>480</v>
      </c>
      <c r="N18" s="11">
        <v>2111.7600000000002</v>
      </c>
      <c r="O18" s="11">
        <v>15458.8</v>
      </c>
      <c r="P18" s="11">
        <v>4.6424000000000003</v>
      </c>
      <c r="Q18" s="11">
        <v>480</v>
      </c>
      <c r="R18" s="11">
        <v>2112.48</v>
      </c>
      <c r="S18" s="11">
        <v>15763.2</v>
      </c>
      <c r="T18" s="11">
        <v>4.6640199999999998</v>
      </c>
      <c r="U18" s="11">
        <v>480</v>
      </c>
      <c r="V18" s="11">
        <v>2069.38</v>
      </c>
      <c r="W18" s="11">
        <v>15964.9</v>
      </c>
      <c r="X18" s="11">
        <v>4.65177</v>
      </c>
    </row>
    <row r="19" spans="1:24" x14ac:dyDescent="0.25">
      <c r="A19" s="11">
        <v>375</v>
      </c>
      <c r="B19" s="11">
        <v>22161.39558</v>
      </c>
      <c r="C19" s="11">
        <v>221.86457999999999</v>
      </c>
      <c r="E19" s="25">
        <v>512</v>
      </c>
      <c r="F19" s="11">
        <v>6875.8</v>
      </c>
      <c r="G19" s="11">
        <v>10639.8</v>
      </c>
      <c r="H19" s="11">
        <v>8.2920700000000007</v>
      </c>
      <c r="I19" s="11">
        <v>482</v>
      </c>
      <c r="J19" s="11">
        <v>2198.13</v>
      </c>
      <c r="K19" s="11">
        <v>15668.1</v>
      </c>
      <c r="L19" s="11">
        <v>4.8327600000000004</v>
      </c>
      <c r="M19" s="11">
        <v>482</v>
      </c>
      <c r="N19" s="11">
        <v>2223.08</v>
      </c>
      <c r="O19" s="11">
        <v>15222.1</v>
      </c>
      <c r="P19" s="11">
        <v>4.8160800000000004</v>
      </c>
      <c r="Q19" s="11">
        <v>482</v>
      </c>
      <c r="R19" s="11">
        <v>2223.4299999999998</v>
      </c>
      <c r="S19" s="11">
        <v>15553</v>
      </c>
      <c r="T19" s="11">
        <v>4.8393899999999999</v>
      </c>
      <c r="U19" s="11">
        <v>482</v>
      </c>
      <c r="V19" s="11">
        <v>2173.8200000000002</v>
      </c>
      <c r="W19" s="11">
        <v>15769.9</v>
      </c>
      <c r="X19" s="11">
        <v>4.8256800000000002</v>
      </c>
    </row>
    <row r="20" spans="1:24" x14ac:dyDescent="0.25">
      <c r="A20" s="11">
        <v>380</v>
      </c>
      <c r="B20" s="11">
        <v>21983.324420000001</v>
      </c>
      <c r="C20" s="11">
        <v>241.86375000000001</v>
      </c>
      <c r="I20" s="11">
        <v>484</v>
      </c>
      <c r="J20" s="11">
        <v>2313.19</v>
      </c>
      <c r="K20" s="11">
        <v>15458.2</v>
      </c>
      <c r="L20" s="11">
        <v>5.0126799999999996</v>
      </c>
      <c r="M20" s="11">
        <v>484</v>
      </c>
      <c r="N20" s="11">
        <v>2342.66</v>
      </c>
      <c r="O20" s="11">
        <v>14971.6</v>
      </c>
      <c r="P20" s="11">
        <v>4.9948800000000002</v>
      </c>
      <c r="Q20" s="11">
        <v>484</v>
      </c>
      <c r="R20" s="11">
        <v>2342.5500000000002</v>
      </c>
      <c r="S20" s="11">
        <v>15333.5</v>
      </c>
      <c r="T20" s="11">
        <v>5.0201099999999999</v>
      </c>
      <c r="U20" s="11">
        <v>484</v>
      </c>
      <c r="V20" s="11">
        <v>2285.1799999999998</v>
      </c>
      <c r="W20" s="11">
        <v>15567.7</v>
      </c>
      <c r="X20" s="11">
        <v>5.0047800000000002</v>
      </c>
    </row>
    <row r="21" spans="1:24" x14ac:dyDescent="0.25">
      <c r="A21" s="11">
        <v>385</v>
      </c>
      <c r="B21" s="11">
        <v>21803.58971</v>
      </c>
      <c r="C21" s="11">
        <v>234.68645000000001</v>
      </c>
      <c r="I21" s="11">
        <v>486</v>
      </c>
      <c r="J21" s="11">
        <v>2436.71</v>
      </c>
      <c r="K21" s="11">
        <v>15239.3</v>
      </c>
      <c r="L21" s="11">
        <v>5.1980399999999998</v>
      </c>
      <c r="M21" s="11">
        <v>486</v>
      </c>
      <c r="N21" s="11">
        <v>2471.6799999999998</v>
      </c>
      <c r="O21" s="11">
        <v>14704.5</v>
      </c>
      <c r="P21" s="11">
        <v>5.1789199999999997</v>
      </c>
      <c r="Q21" s="11">
        <v>486</v>
      </c>
      <c r="R21" s="11">
        <v>2470.9499999999998</v>
      </c>
      <c r="S21" s="11">
        <v>15103.5</v>
      </c>
      <c r="T21" s="11">
        <v>5.2063499999999996</v>
      </c>
      <c r="U21" s="11">
        <v>486</v>
      </c>
      <c r="V21" s="11">
        <v>2404.2800000000002</v>
      </c>
      <c r="W21" s="11">
        <v>15357.6</v>
      </c>
      <c r="X21" s="11">
        <v>5.1891999999999996</v>
      </c>
    </row>
    <row r="22" spans="1:24" x14ac:dyDescent="0.25">
      <c r="A22" s="11">
        <v>390</v>
      </c>
      <c r="B22" s="11">
        <v>21600.424599999998</v>
      </c>
      <c r="C22" s="11">
        <v>320.46802000000002</v>
      </c>
      <c r="I22" s="11">
        <v>488</v>
      </c>
      <c r="J22" s="11">
        <v>2569.86</v>
      </c>
      <c r="K22" s="11">
        <v>15010.3</v>
      </c>
      <c r="L22" s="11">
        <v>5.3890000000000002</v>
      </c>
      <c r="M22" s="11">
        <v>488</v>
      </c>
      <c r="N22" s="11">
        <v>2611.58</v>
      </c>
      <c r="O22" s="11">
        <v>14417.5</v>
      </c>
      <c r="P22" s="11">
        <v>5.3683500000000004</v>
      </c>
      <c r="Q22" s="11">
        <v>488</v>
      </c>
      <c r="R22" s="11">
        <v>2610.06</v>
      </c>
      <c r="S22" s="11">
        <v>14861.4</v>
      </c>
      <c r="T22" s="11">
        <v>5.3983100000000004</v>
      </c>
      <c r="U22" s="11">
        <v>488</v>
      </c>
      <c r="V22" s="11">
        <v>2532.09</v>
      </c>
      <c r="W22" s="11">
        <v>15138.8</v>
      </c>
      <c r="X22" s="11">
        <v>5.37913</v>
      </c>
    </row>
    <row r="23" spans="1:24" x14ac:dyDescent="0.25">
      <c r="A23" s="11">
        <v>395</v>
      </c>
      <c r="B23" s="11">
        <v>21404.714960000001</v>
      </c>
      <c r="C23" s="11">
        <v>308.51972999999998</v>
      </c>
      <c r="I23" s="11">
        <v>490</v>
      </c>
      <c r="J23" s="11">
        <v>2714.08</v>
      </c>
      <c r="K23" s="11">
        <v>14769.6</v>
      </c>
      <c r="L23" s="11">
        <v>5.5857599999999996</v>
      </c>
      <c r="M23" s="11">
        <v>490</v>
      </c>
      <c r="N23" s="11">
        <v>2764.2</v>
      </c>
      <c r="O23" s="11">
        <v>14105.5</v>
      </c>
      <c r="P23" s="11">
        <v>5.5632799999999998</v>
      </c>
      <c r="Q23" s="11">
        <v>490</v>
      </c>
      <c r="R23" s="11">
        <v>2761.66</v>
      </c>
      <c r="S23" s="11">
        <v>14605.2</v>
      </c>
      <c r="T23" s="11">
        <v>5.5961999999999996</v>
      </c>
      <c r="U23" s="11">
        <v>490</v>
      </c>
      <c r="V23" s="11">
        <v>2669.82</v>
      </c>
      <c r="W23" s="11">
        <v>14910</v>
      </c>
      <c r="X23" s="11">
        <v>5.5747299999999997</v>
      </c>
    </row>
    <row r="24" spans="1:24" x14ac:dyDescent="0.25">
      <c r="A24" s="11">
        <v>400</v>
      </c>
      <c r="B24" s="11">
        <v>21213.371050000002</v>
      </c>
      <c r="C24" s="11">
        <v>393.81313999999998</v>
      </c>
      <c r="I24" s="11">
        <v>492</v>
      </c>
      <c r="J24" s="11">
        <v>2871.23</v>
      </c>
      <c r="K24" s="11">
        <v>14515.6</v>
      </c>
      <c r="L24" s="11">
        <v>5.7885499999999999</v>
      </c>
      <c r="M24" s="11">
        <v>492</v>
      </c>
      <c r="N24" s="11">
        <v>2931.9</v>
      </c>
      <c r="O24" s="11">
        <v>13761.5</v>
      </c>
      <c r="P24" s="11">
        <v>5.7638199999999999</v>
      </c>
      <c r="Q24" s="11">
        <v>492</v>
      </c>
      <c r="R24" s="11">
        <v>2928.09</v>
      </c>
      <c r="S24" s="11">
        <v>14332.3</v>
      </c>
      <c r="T24" s="11">
        <v>5.8002599999999997</v>
      </c>
      <c r="U24" s="11">
        <v>492</v>
      </c>
      <c r="V24" s="11">
        <v>2818.95</v>
      </c>
      <c r="W24" s="11">
        <v>14670</v>
      </c>
      <c r="X24" s="11">
        <v>5.7762000000000002</v>
      </c>
    </row>
    <row r="25" spans="1:24" x14ac:dyDescent="0.25">
      <c r="A25" s="11">
        <v>405</v>
      </c>
      <c r="B25" s="11">
        <v>21010.80906</v>
      </c>
      <c r="C25" s="11">
        <v>377.17786999999998</v>
      </c>
      <c r="I25" s="11">
        <v>494</v>
      </c>
      <c r="J25" s="11">
        <v>3043.69</v>
      </c>
      <c r="K25" s="11">
        <v>14245.7</v>
      </c>
      <c r="L25" s="11">
        <v>5.9975899999999998</v>
      </c>
      <c r="M25" s="11">
        <v>494</v>
      </c>
      <c r="N25" s="11">
        <v>3117.81</v>
      </c>
      <c r="O25" s="11">
        <v>13374.5</v>
      </c>
      <c r="P25" s="11">
        <v>5.97004</v>
      </c>
      <c r="Q25" s="11">
        <v>494</v>
      </c>
      <c r="R25" s="11">
        <v>3112.46</v>
      </c>
      <c r="S25" s="11">
        <v>14039</v>
      </c>
      <c r="T25" s="11">
        <v>6.0107499999999998</v>
      </c>
      <c r="U25" s="11">
        <v>494</v>
      </c>
      <c r="V25" s="11">
        <v>2981.36</v>
      </c>
      <c r="W25" s="11">
        <v>14417.1</v>
      </c>
      <c r="X25" s="11">
        <v>5.9837600000000002</v>
      </c>
    </row>
    <row r="26" spans="1:24" x14ac:dyDescent="0.25">
      <c r="A26" s="11">
        <v>410</v>
      </c>
      <c r="B26" s="11">
        <v>20808.590639999999</v>
      </c>
      <c r="C26" s="11">
        <v>464.66890999999998</v>
      </c>
      <c r="I26" s="11">
        <v>496</v>
      </c>
      <c r="J26" s="11">
        <v>3234.64</v>
      </c>
      <c r="K26" s="11">
        <v>13956.9</v>
      </c>
      <c r="L26" s="11">
        <v>6.2131800000000004</v>
      </c>
      <c r="M26" s="11">
        <v>496</v>
      </c>
      <c r="N26" s="11">
        <v>3326.13</v>
      </c>
      <c r="O26" s="11">
        <v>12926.6</v>
      </c>
      <c r="P26" s="11">
        <v>6.18194</v>
      </c>
      <c r="Q26" s="11">
        <v>496</v>
      </c>
      <c r="R26" s="11">
        <v>3319.09</v>
      </c>
      <c r="S26" s="11">
        <v>13720.3</v>
      </c>
      <c r="T26" s="11">
        <v>6.2279900000000001</v>
      </c>
      <c r="U26" s="11">
        <v>496</v>
      </c>
      <c r="V26" s="11">
        <v>3159.47</v>
      </c>
      <c r="W26" s="11">
        <v>14149.1</v>
      </c>
      <c r="X26" s="11">
        <v>6.1976500000000003</v>
      </c>
    </row>
    <row r="27" spans="1:24" x14ac:dyDescent="0.25">
      <c r="A27" s="11">
        <v>415</v>
      </c>
      <c r="B27" s="11">
        <v>20580.97884</v>
      </c>
      <c r="C27" s="11">
        <v>493.14553999999998</v>
      </c>
      <c r="I27" s="11">
        <v>498</v>
      </c>
      <c r="J27" s="11">
        <v>3448.51</v>
      </c>
      <c r="K27" s="11">
        <v>13644.7</v>
      </c>
      <c r="L27" s="11">
        <v>6.4356200000000001</v>
      </c>
      <c r="M27" s="11">
        <v>498</v>
      </c>
      <c r="N27" s="11">
        <v>3562.64</v>
      </c>
      <c r="O27" s="11">
        <v>12387.1</v>
      </c>
      <c r="P27" s="11">
        <v>6.39933</v>
      </c>
      <c r="Q27" s="11">
        <v>498</v>
      </c>
      <c r="R27" s="11">
        <v>3554.32</v>
      </c>
      <c r="S27" s="11">
        <v>13368.6</v>
      </c>
      <c r="T27" s="11">
        <v>6.4523299999999999</v>
      </c>
      <c r="U27" s="11">
        <v>498</v>
      </c>
      <c r="V27" s="11">
        <v>3356.5</v>
      </c>
      <c r="W27" s="11">
        <v>13863.1</v>
      </c>
      <c r="X27" s="11">
        <v>6.4181499999999998</v>
      </c>
    </row>
    <row r="28" spans="1:24" x14ac:dyDescent="0.25">
      <c r="A28" s="11">
        <v>420</v>
      </c>
      <c r="B28" s="11">
        <v>20356.211179999998</v>
      </c>
      <c r="C28" s="11">
        <v>531.38942999999995</v>
      </c>
      <c r="I28" s="11">
        <v>500</v>
      </c>
      <c r="J28" s="11">
        <v>3691.73</v>
      </c>
      <c r="K28" s="11">
        <v>13302.7</v>
      </c>
      <c r="L28" s="11">
        <v>6.6652899999999997</v>
      </c>
      <c r="M28" s="11">
        <v>500</v>
      </c>
      <c r="N28" s="11">
        <v>3835.35</v>
      </c>
      <c r="O28" s="11">
        <v>11704.1</v>
      </c>
      <c r="P28" s="11">
        <v>6.6216699999999999</v>
      </c>
      <c r="Q28" s="11">
        <v>500</v>
      </c>
      <c r="R28" s="11">
        <v>3828.06</v>
      </c>
      <c r="S28" s="11">
        <v>12971.4</v>
      </c>
      <c r="T28" s="11">
        <v>6.6841999999999997</v>
      </c>
      <c r="U28" s="11">
        <v>500</v>
      </c>
      <c r="V28" s="11">
        <v>3576.88</v>
      </c>
      <c r="W28" s="11">
        <v>13555.1</v>
      </c>
      <c r="X28" s="11">
        <v>6.6455700000000002</v>
      </c>
    </row>
    <row r="29" spans="1:24" x14ac:dyDescent="0.25">
      <c r="A29" s="11">
        <v>425</v>
      </c>
      <c r="B29" s="11">
        <v>20113.933010000001</v>
      </c>
      <c r="C29" s="11">
        <v>599.15908000000002</v>
      </c>
      <c r="I29" s="11">
        <v>502</v>
      </c>
      <c r="J29" s="11">
        <v>3974.27</v>
      </c>
      <c r="K29" s="11">
        <v>12920.7</v>
      </c>
      <c r="L29" s="11">
        <v>6.90266</v>
      </c>
      <c r="M29" s="11">
        <v>502</v>
      </c>
      <c r="N29" s="11">
        <v>4155.18</v>
      </c>
      <c r="O29" s="11">
        <v>10821.8</v>
      </c>
      <c r="P29" s="11">
        <v>6.8477300000000003</v>
      </c>
      <c r="Q29" s="11">
        <v>502</v>
      </c>
      <c r="R29" s="11">
        <v>4157.46</v>
      </c>
      <c r="S29" s="11">
        <v>12506.3</v>
      </c>
      <c r="T29" s="11">
        <v>6.92415</v>
      </c>
      <c r="U29" s="11">
        <v>502</v>
      </c>
      <c r="V29" s="11">
        <v>3827.01</v>
      </c>
      <c r="W29" s="11">
        <v>13219.4</v>
      </c>
      <c r="X29" s="11">
        <v>6.8802899999999996</v>
      </c>
    </row>
    <row r="30" spans="1:24" x14ac:dyDescent="0.25">
      <c r="A30" s="11">
        <v>430</v>
      </c>
      <c r="B30" s="11">
        <v>19862.352149999999</v>
      </c>
      <c r="C30" s="11">
        <v>673.17546000000004</v>
      </c>
      <c r="I30" s="11">
        <v>504</v>
      </c>
      <c r="J30" s="11">
        <v>4313.17</v>
      </c>
      <c r="K30" s="11">
        <v>12481.3</v>
      </c>
      <c r="L30" s="11">
        <v>7.1483299999999996</v>
      </c>
      <c r="M30" s="11">
        <v>504</v>
      </c>
      <c r="N30" s="11">
        <v>4539.63</v>
      </c>
      <c r="O30" s="11">
        <v>9802.7900000000009</v>
      </c>
      <c r="P30" s="11">
        <v>7.07585</v>
      </c>
      <c r="Q30" s="11">
        <v>504</v>
      </c>
      <c r="R30" s="11">
        <v>4577.24</v>
      </c>
      <c r="S30" s="11">
        <v>11925.1</v>
      </c>
      <c r="T30" s="11">
        <v>7.1728699999999996</v>
      </c>
      <c r="U30" s="11">
        <v>504</v>
      </c>
      <c r="V30" s="11">
        <v>4116.7</v>
      </c>
      <c r="W30" s="11">
        <v>12847.6</v>
      </c>
      <c r="X30" s="11">
        <v>7.12277</v>
      </c>
    </row>
    <row r="31" spans="1:24" x14ac:dyDescent="0.25">
      <c r="A31" s="11">
        <v>435</v>
      </c>
      <c r="B31" s="11">
        <v>19610.971239999999</v>
      </c>
      <c r="C31" s="11">
        <v>744.41598999999997</v>
      </c>
      <c r="I31" s="11">
        <v>506</v>
      </c>
      <c r="J31" s="11">
        <v>4742.0200000000004</v>
      </c>
      <c r="K31" s="11">
        <v>11951.2</v>
      </c>
      <c r="L31" s="11">
        <v>7.4031099999999999</v>
      </c>
      <c r="M31" s="11">
        <v>506</v>
      </c>
      <c r="N31" s="11">
        <v>5034.46</v>
      </c>
      <c r="O31" s="11">
        <v>8777.06</v>
      </c>
      <c r="P31" s="11">
        <v>7.3054300000000003</v>
      </c>
      <c r="Q31" s="11">
        <v>506</v>
      </c>
      <c r="R31" s="11">
        <v>5182.2</v>
      </c>
      <c r="S31" s="11">
        <v>11080.3</v>
      </c>
      <c r="T31" s="11">
        <v>7.4312500000000004</v>
      </c>
      <c r="U31" s="11">
        <v>506</v>
      </c>
      <c r="V31" s="11">
        <v>4462.3100000000004</v>
      </c>
      <c r="W31" s="11">
        <v>12425.2</v>
      </c>
      <c r="X31" s="11">
        <v>7.3736300000000004</v>
      </c>
    </row>
    <row r="32" spans="1:24" x14ac:dyDescent="0.25">
      <c r="A32" s="11">
        <v>440</v>
      </c>
      <c r="B32" s="11">
        <v>19359.489369999999</v>
      </c>
      <c r="C32" s="11">
        <v>817.15583000000004</v>
      </c>
      <c r="I32" s="11">
        <v>508</v>
      </c>
      <c r="J32" s="11">
        <v>5346.56</v>
      </c>
      <c r="K32" s="11">
        <v>11243.9</v>
      </c>
      <c r="L32" s="11">
        <v>7.6683000000000003</v>
      </c>
      <c r="M32" s="11">
        <v>508</v>
      </c>
      <c r="N32" s="11">
        <v>5851.37</v>
      </c>
      <c r="O32" s="11">
        <v>7560.4</v>
      </c>
      <c r="P32" s="11">
        <v>7.5370600000000003</v>
      </c>
      <c r="Q32" s="11">
        <v>508</v>
      </c>
      <c r="R32" s="11">
        <v>6698.52</v>
      </c>
      <c r="S32" s="11">
        <v>8393.01</v>
      </c>
      <c r="T32" s="11">
        <v>7.69869</v>
      </c>
      <c r="U32" s="11">
        <v>508</v>
      </c>
      <c r="V32" s="11">
        <v>4894.83</v>
      </c>
      <c r="W32" s="11">
        <v>11926.2</v>
      </c>
      <c r="X32" s="11">
        <v>7.6337000000000002</v>
      </c>
    </row>
    <row r="33" spans="1:24" x14ac:dyDescent="0.25">
      <c r="A33" s="11">
        <v>445</v>
      </c>
      <c r="B33" s="11">
        <v>19071.923889999998</v>
      </c>
      <c r="C33" s="11">
        <v>957.78758000000005</v>
      </c>
      <c r="I33" s="11">
        <v>510</v>
      </c>
      <c r="J33" s="11">
        <v>6563.39</v>
      </c>
      <c r="K33" s="11">
        <v>9936.27</v>
      </c>
      <c r="L33" s="11">
        <v>7.9466599999999996</v>
      </c>
      <c r="M33" s="11">
        <v>508.1</v>
      </c>
      <c r="N33" s="11">
        <v>5920.07</v>
      </c>
      <c r="O33" s="11">
        <v>7474.26</v>
      </c>
      <c r="P33" s="11">
        <v>7.5487099999999998</v>
      </c>
      <c r="Q33" s="11">
        <v>508.1</v>
      </c>
      <c r="R33" s="11">
        <v>7005.77</v>
      </c>
      <c r="S33" s="11">
        <v>7908.75</v>
      </c>
      <c r="T33" s="11">
        <v>7.7119099999999996</v>
      </c>
      <c r="U33" s="11">
        <v>510</v>
      </c>
      <c r="V33" s="11">
        <v>5486.4</v>
      </c>
      <c r="W33" s="11">
        <v>11291.8</v>
      </c>
      <c r="X33" s="11">
        <v>7.9042700000000004</v>
      </c>
    </row>
    <row r="34" spans="1:24" x14ac:dyDescent="0.25">
      <c r="A34" s="11">
        <v>450</v>
      </c>
      <c r="B34" s="11">
        <v>18784.63378</v>
      </c>
      <c r="C34" s="11">
        <v>1033.4006899999999</v>
      </c>
      <c r="I34" s="11">
        <v>510.1</v>
      </c>
      <c r="J34" s="11">
        <v>6686.04</v>
      </c>
      <c r="K34" s="11">
        <v>9809.89</v>
      </c>
      <c r="L34" s="11">
        <v>7.9610399999999997</v>
      </c>
      <c r="M34" s="11">
        <v>508.2</v>
      </c>
      <c r="N34" s="11">
        <v>5996.58</v>
      </c>
      <c r="O34" s="11">
        <v>7380.31</v>
      </c>
      <c r="P34" s="11">
        <v>7.5603600000000002</v>
      </c>
      <c r="Q34" s="11">
        <v>508.11</v>
      </c>
      <c r="R34" s="11">
        <v>7048.29</v>
      </c>
      <c r="S34" s="11">
        <v>7844.6</v>
      </c>
      <c r="T34" s="11">
        <v>7.7132300000000003</v>
      </c>
      <c r="U34" s="11">
        <v>512</v>
      </c>
      <c r="V34" s="11">
        <v>6497.26</v>
      </c>
      <c r="W34" s="11">
        <v>10314.9</v>
      </c>
      <c r="X34" s="11">
        <v>8.1879100000000005</v>
      </c>
    </row>
    <row r="35" spans="1:24" x14ac:dyDescent="0.25">
      <c r="A35" s="11">
        <v>455</v>
      </c>
      <c r="B35" s="11">
        <v>18461.33973</v>
      </c>
      <c r="C35" s="11">
        <v>1175.8956700000001</v>
      </c>
      <c r="I35" s="11">
        <v>510.2</v>
      </c>
      <c r="J35" s="11">
        <v>6828.85</v>
      </c>
      <c r="K35" s="11">
        <v>9667.74</v>
      </c>
      <c r="L35" s="11">
        <v>7.9754899999999997</v>
      </c>
      <c r="M35" s="11">
        <v>508.3</v>
      </c>
      <c r="N35" s="11">
        <v>6084.5</v>
      </c>
      <c r="O35" s="11">
        <v>7276.56</v>
      </c>
      <c r="P35" s="11">
        <v>7.5720200000000002</v>
      </c>
      <c r="Q35" s="11">
        <v>508.12</v>
      </c>
      <c r="R35" s="11">
        <v>7105.98</v>
      </c>
      <c r="S35" s="11">
        <v>7769.18</v>
      </c>
      <c r="T35" s="11">
        <v>7.7145400000000004</v>
      </c>
      <c r="U35" s="11">
        <v>512.1</v>
      </c>
      <c r="V35" s="11">
        <v>6575.34</v>
      </c>
      <c r="W35" s="11">
        <v>10244.4</v>
      </c>
      <c r="X35" s="11">
        <v>8.2025299999999994</v>
      </c>
    </row>
    <row r="36" spans="1:24" x14ac:dyDescent="0.25">
      <c r="A36" s="11">
        <v>460</v>
      </c>
      <c r="B36" s="11">
        <v>18173.881219999999</v>
      </c>
      <c r="C36" s="11">
        <v>1320.35833</v>
      </c>
      <c r="I36" s="11">
        <v>510.3</v>
      </c>
      <c r="J36" s="11">
        <v>7000.65</v>
      </c>
      <c r="K36" s="11">
        <v>9496.7900000000009</v>
      </c>
      <c r="L36" s="11">
        <v>7.9899899999999997</v>
      </c>
      <c r="M36" s="11">
        <v>508.4</v>
      </c>
      <c r="N36" s="11">
        <v>6190.75</v>
      </c>
      <c r="O36" s="11">
        <v>7153.11</v>
      </c>
      <c r="P36" s="11">
        <v>7.5836899999999998</v>
      </c>
      <c r="Q36" s="11">
        <v>508.13</v>
      </c>
      <c r="R36" s="11">
        <v>7192.34</v>
      </c>
      <c r="S36" s="11">
        <v>7673.91</v>
      </c>
      <c r="T36" s="11">
        <v>7.7158600000000002</v>
      </c>
      <c r="U36" s="11">
        <v>512.20000000000005</v>
      </c>
      <c r="V36" s="11">
        <v>6658.52</v>
      </c>
      <c r="W36" s="11">
        <v>10169.700000000001</v>
      </c>
      <c r="X36" s="11">
        <v>8.2172000000000001</v>
      </c>
    </row>
    <row r="37" spans="1:24" x14ac:dyDescent="0.25">
      <c r="A37" s="5">
        <v>465</v>
      </c>
      <c r="B37" s="1">
        <v>17742.32504</v>
      </c>
      <c r="C37" s="11">
        <v>1393.59357</v>
      </c>
      <c r="I37" s="11">
        <v>510.4</v>
      </c>
      <c r="J37" s="11">
        <v>7220.71</v>
      </c>
      <c r="K37" s="11">
        <v>9275.85</v>
      </c>
      <c r="L37" s="11">
        <v>8.0045800000000007</v>
      </c>
      <c r="M37" s="11">
        <v>508.5</v>
      </c>
      <c r="N37" s="11">
        <v>6333.33</v>
      </c>
      <c r="O37" s="11">
        <v>6995.38</v>
      </c>
      <c r="P37" s="11">
        <v>7.59537</v>
      </c>
      <c r="Q37" s="11">
        <v>508.14</v>
      </c>
      <c r="R37" s="11">
        <v>7410.64</v>
      </c>
      <c r="S37" s="11">
        <v>7487.35</v>
      </c>
      <c r="T37" s="11">
        <v>7.7171700000000003</v>
      </c>
      <c r="U37" s="11">
        <v>512.29999999999995</v>
      </c>
      <c r="V37" s="11">
        <v>6747.54</v>
      </c>
      <c r="W37" s="11">
        <v>10088.9</v>
      </c>
      <c r="X37" s="11">
        <v>8.2319200000000006</v>
      </c>
    </row>
    <row r="38" spans="1:24" x14ac:dyDescent="0.25">
      <c r="A38" s="11">
        <v>470</v>
      </c>
      <c r="B38" s="11">
        <v>17385.331119999999</v>
      </c>
      <c r="C38" s="11">
        <v>1537.3017299999999</v>
      </c>
      <c r="I38" s="11">
        <v>510.5</v>
      </c>
      <c r="J38" s="11">
        <v>7537.89</v>
      </c>
      <c r="K38" s="11">
        <v>8969.7900000000009</v>
      </c>
      <c r="L38" s="11">
        <v>8.0192399999999999</v>
      </c>
      <c r="M38" s="11">
        <v>508.51</v>
      </c>
      <c r="N38" s="11">
        <v>6351.89</v>
      </c>
      <c r="O38" s="11">
        <v>6974.95</v>
      </c>
      <c r="P38" s="11">
        <v>7.5965400000000001</v>
      </c>
      <c r="U38" s="11">
        <v>512.4</v>
      </c>
      <c r="V38" s="11">
        <v>6844.07</v>
      </c>
      <c r="W38" s="11">
        <v>10005</v>
      </c>
      <c r="X38" s="11">
        <v>8.2466899999999992</v>
      </c>
    </row>
    <row r="39" spans="1:24" x14ac:dyDescent="0.25">
      <c r="A39" s="11">
        <v>475</v>
      </c>
      <c r="B39" s="11">
        <v>16951.451550000002</v>
      </c>
      <c r="C39" s="11">
        <v>1714.9674399999999</v>
      </c>
      <c r="I39" s="11">
        <v>510.51</v>
      </c>
      <c r="J39" s="11">
        <v>7577.01</v>
      </c>
      <c r="K39" s="11">
        <v>8930.35</v>
      </c>
      <c r="L39" s="11">
        <v>8.0207099999999993</v>
      </c>
      <c r="M39" s="11">
        <v>508.52</v>
      </c>
      <c r="N39" s="11">
        <v>6371.68</v>
      </c>
      <c r="O39" s="11">
        <v>6950.55</v>
      </c>
      <c r="P39" s="11">
        <v>7.5977100000000002</v>
      </c>
      <c r="U39" s="11">
        <v>512.5</v>
      </c>
      <c r="V39" s="11">
        <v>6948.66</v>
      </c>
      <c r="W39" s="11">
        <v>9910.9500000000007</v>
      </c>
      <c r="X39" s="11">
        <v>8.2615200000000009</v>
      </c>
    </row>
    <row r="40" spans="1:24" x14ac:dyDescent="0.25">
      <c r="A40" s="11">
        <v>480</v>
      </c>
      <c r="B40" s="11">
        <v>16518.76281</v>
      </c>
      <c r="C40" s="11">
        <v>1925.1319599999999</v>
      </c>
      <c r="I40" s="11">
        <v>510.52</v>
      </c>
      <c r="J40" s="11">
        <v>7624.06</v>
      </c>
      <c r="K40" s="11">
        <v>8878.67</v>
      </c>
      <c r="L40" s="11">
        <v>8.0221900000000002</v>
      </c>
      <c r="M40" s="11">
        <v>508.53</v>
      </c>
      <c r="N40" s="11">
        <v>6392.15</v>
      </c>
      <c r="O40" s="11">
        <v>6928.32</v>
      </c>
      <c r="P40" s="11">
        <v>7.5988699999999998</v>
      </c>
      <c r="U40" s="11">
        <v>512.6</v>
      </c>
      <c r="V40" s="11">
        <v>7064.09</v>
      </c>
      <c r="W40" s="11">
        <v>9810.52</v>
      </c>
      <c r="X40" s="11">
        <v>8.2764000000000006</v>
      </c>
    </row>
    <row r="41" spans="1:24" x14ac:dyDescent="0.25">
      <c r="A41" s="11">
        <v>485</v>
      </c>
      <c r="B41" s="11">
        <v>16055.745220000001</v>
      </c>
      <c r="C41" s="11">
        <v>2182.57078</v>
      </c>
      <c r="I41" s="11">
        <v>510.53</v>
      </c>
      <c r="J41" s="11">
        <v>7676.07</v>
      </c>
      <c r="K41" s="11">
        <v>8844.9</v>
      </c>
      <c r="L41" s="11">
        <v>8.0236599999999996</v>
      </c>
      <c r="M41" s="11">
        <v>508.54</v>
      </c>
      <c r="N41" s="11">
        <v>6414.52</v>
      </c>
      <c r="O41" s="11">
        <v>6907.99</v>
      </c>
      <c r="P41" s="11">
        <v>7.6000399999999999</v>
      </c>
      <c r="U41" s="11">
        <v>512.70000000000005</v>
      </c>
      <c r="V41" s="11">
        <v>7192.57</v>
      </c>
      <c r="W41" s="11">
        <v>9696.7199999999993</v>
      </c>
      <c r="X41" s="11">
        <v>8.2913499999999996</v>
      </c>
    </row>
    <row r="42" spans="1:24" x14ac:dyDescent="0.25">
      <c r="A42" s="11">
        <v>490</v>
      </c>
      <c r="B42" s="11">
        <v>15511.787490000001</v>
      </c>
      <c r="C42" s="11">
        <v>2510.90967</v>
      </c>
      <c r="I42" s="11">
        <v>510.54</v>
      </c>
      <c r="J42" s="11">
        <v>7732.95</v>
      </c>
      <c r="K42" s="11">
        <v>8782.19</v>
      </c>
      <c r="L42" s="11">
        <v>8.0251300000000008</v>
      </c>
      <c r="M42" s="11">
        <v>508.55</v>
      </c>
      <c r="N42" s="11">
        <v>6439.78</v>
      </c>
      <c r="O42" s="11">
        <v>6876.81</v>
      </c>
      <c r="P42" s="11">
        <v>7.60121</v>
      </c>
      <c r="U42" s="11">
        <v>512.79999999999995</v>
      </c>
      <c r="V42" s="11">
        <v>7338.27</v>
      </c>
      <c r="W42" s="11">
        <v>9570.8799999999992</v>
      </c>
      <c r="X42" s="11">
        <v>8.3063699999999994</v>
      </c>
    </row>
    <row r="43" spans="1:24" x14ac:dyDescent="0.25">
      <c r="A43" s="11">
        <v>495</v>
      </c>
      <c r="B43" s="11">
        <v>14865.36515</v>
      </c>
      <c r="C43" s="11">
        <v>2934.26649</v>
      </c>
      <c r="I43" s="11">
        <v>510.55</v>
      </c>
      <c r="J43" s="11">
        <v>7787.82</v>
      </c>
      <c r="K43" s="11">
        <v>8719.7999999999993</v>
      </c>
      <c r="L43" s="11">
        <v>8.0266099999999998</v>
      </c>
      <c r="M43" s="11">
        <v>508.56</v>
      </c>
      <c r="N43" s="11">
        <v>6472.56</v>
      </c>
      <c r="O43" s="11">
        <v>6849.33</v>
      </c>
      <c r="P43" s="11">
        <v>7.6023800000000001</v>
      </c>
      <c r="U43" s="11">
        <v>512.9</v>
      </c>
      <c r="V43" s="11">
        <v>7509.29</v>
      </c>
      <c r="W43" s="11">
        <v>9422.4</v>
      </c>
      <c r="X43" s="11">
        <v>8.3214500000000005</v>
      </c>
    </row>
    <row r="44" spans="1:24" x14ac:dyDescent="0.25">
      <c r="A44" s="11">
        <v>500</v>
      </c>
      <c r="B44" s="11">
        <v>14076.60138</v>
      </c>
      <c r="C44" s="11">
        <v>3439.0872399999998</v>
      </c>
      <c r="I44" s="11">
        <v>510.56</v>
      </c>
      <c r="J44" s="11">
        <v>7863.38</v>
      </c>
      <c r="K44" s="11">
        <v>8644.7800000000007</v>
      </c>
      <c r="L44" s="11">
        <v>8.0280900000000006</v>
      </c>
      <c r="M44" s="11">
        <v>508.57</v>
      </c>
      <c r="N44" s="11">
        <v>6508.73</v>
      </c>
      <c r="O44" s="11">
        <v>6811.56</v>
      </c>
      <c r="P44" s="11">
        <v>7.6035500000000003</v>
      </c>
      <c r="U44" s="11">
        <v>513</v>
      </c>
      <c r="V44" s="11">
        <v>7722.62</v>
      </c>
      <c r="W44" s="11">
        <v>9232.0499999999993</v>
      </c>
      <c r="X44" s="11">
        <v>8.3366000000000007</v>
      </c>
    </row>
    <row r="45" spans="1:24" x14ac:dyDescent="0.25">
      <c r="A45" s="11">
        <v>505</v>
      </c>
      <c r="B45" s="11">
        <v>13110.62465</v>
      </c>
      <c r="C45" s="11">
        <v>4158.4829600000003</v>
      </c>
      <c r="I45" s="11">
        <v>510.57</v>
      </c>
      <c r="J45" s="11">
        <v>7967.18</v>
      </c>
      <c r="K45" s="11">
        <v>8558.83</v>
      </c>
      <c r="L45" s="11">
        <v>8.02956</v>
      </c>
      <c r="M45" s="11">
        <v>508.58</v>
      </c>
      <c r="N45" s="11">
        <v>6547.7</v>
      </c>
      <c r="O45" s="11">
        <v>6767.61</v>
      </c>
      <c r="P45" s="11">
        <v>7.6047200000000004</v>
      </c>
      <c r="U45" s="11">
        <v>513.1</v>
      </c>
      <c r="V45" s="11">
        <v>8021.74</v>
      </c>
      <c r="W45" s="11">
        <v>8963.14</v>
      </c>
      <c r="X45" s="11">
        <v>8.3518299999999996</v>
      </c>
    </row>
    <row r="46" spans="1:24" x14ac:dyDescent="0.25">
      <c r="A46" s="11">
        <v>510</v>
      </c>
      <c r="B46" s="11">
        <v>11665.35471</v>
      </c>
      <c r="C46" s="11">
        <v>5198.8613599999999</v>
      </c>
      <c r="I46" s="11">
        <v>510.58</v>
      </c>
      <c r="J46" s="11">
        <v>8203.92</v>
      </c>
      <c r="K46" s="11">
        <v>8310.59</v>
      </c>
      <c r="L46" s="11">
        <v>8.0310400000000008</v>
      </c>
      <c r="M46" s="11">
        <v>508.59</v>
      </c>
      <c r="N46" s="11">
        <v>6658.44</v>
      </c>
      <c r="O46" s="11">
        <v>6670.37</v>
      </c>
      <c r="P46" s="11">
        <v>7.6058899999999996</v>
      </c>
      <c r="U46" s="11">
        <v>513.11</v>
      </c>
      <c r="V46" s="11">
        <v>8065.65</v>
      </c>
      <c r="W46" s="11">
        <v>8918.89</v>
      </c>
      <c r="X46" s="11">
        <v>8.3533600000000003</v>
      </c>
    </row>
    <row r="47" spans="1:24" x14ac:dyDescent="0.25">
      <c r="U47" s="11">
        <v>513.12</v>
      </c>
      <c r="V47" s="11">
        <v>8106.96</v>
      </c>
      <c r="W47" s="11">
        <v>8881.0300000000007</v>
      </c>
      <c r="X47" s="11">
        <v>8.3548899999999993</v>
      </c>
    </row>
    <row r="48" spans="1:24" x14ac:dyDescent="0.25">
      <c r="U48" s="11">
        <v>513.13</v>
      </c>
      <c r="V48" s="11">
        <v>8150.13</v>
      </c>
      <c r="W48" s="11">
        <v>8835</v>
      </c>
      <c r="X48" s="11">
        <v>8.35642</v>
      </c>
    </row>
    <row r="49" spans="21:24" x14ac:dyDescent="0.25">
      <c r="U49" s="11">
        <v>513.14</v>
      </c>
      <c r="V49" s="11">
        <v>8200.42</v>
      </c>
      <c r="W49" s="11">
        <v>8775.35</v>
      </c>
      <c r="X49" s="11">
        <v>8.3579500000000007</v>
      </c>
    </row>
    <row r="50" spans="21:24" x14ac:dyDescent="0.25">
      <c r="U50" s="11">
        <v>513.15</v>
      </c>
      <c r="V50" s="11">
        <v>8304.18</v>
      </c>
      <c r="W50" s="11">
        <v>8703.7999999999993</v>
      </c>
      <c r="X50" s="11">
        <v>8.3594799999999996</v>
      </c>
    </row>
    <row r="51" spans="21:24" x14ac:dyDescent="0.25">
      <c r="U51" s="11">
        <v>513.16</v>
      </c>
      <c r="V51" s="11">
        <v>8414.11</v>
      </c>
      <c r="W51" s="11">
        <v>8553.4699999999993</v>
      </c>
      <c r="X51" s="11">
        <v>8.3610100000000003</v>
      </c>
    </row>
    <row r="52" spans="21:24" x14ac:dyDescent="0.25">
      <c r="U52" s="11">
        <v>513.16999999999996</v>
      </c>
      <c r="V52" s="11">
        <v>8470</v>
      </c>
      <c r="W52" s="11">
        <v>8470</v>
      </c>
    </row>
    <row r="74" spans="21:23" x14ac:dyDescent="0.25">
      <c r="U74" s="5"/>
      <c r="V74" s="5"/>
      <c r="W74" s="5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>
      <selection activeCell="K15" sqref="K15"/>
    </sheetView>
  </sheetViews>
  <sheetFormatPr defaultRowHeight="15" x14ac:dyDescent="0.25"/>
  <cols>
    <col min="1" max="1" width="4" style="1" customWidth="1"/>
    <col min="2" max="2" width="11" style="1" customWidth="1"/>
    <col min="3" max="24" width="9.140625" style="1"/>
  </cols>
  <sheetData>
    <row r="1" spans="1:32" x14ac:dyDescent="0.25">
      <c r="A1" s="37" t="s">
        <v>7</v>
      </c>
      <c r="B1" s="37"/>
      <c r="C1" s="37"/>
      <c r="D1" s="37"/>
      <c r="E1" s="37" t="s">
        <v>88</v>
      </c>
      <c r="F1" s="37"/>
      <c r="G1" s="37"/>
      <c r="H1" s="37"/>
      <c r="I1" s="37" t="s">
        <v>3</v>
      </c>
      <c r="J1" s="37"/>
      <c r="K1" s="37"/>
      <c r="L1" s="37"/>
      <c r="M1" s="37" t="s">
        <v>15</v>
      </c>
      <c r="N1" s="37"/>
      <c r="O1" s="37"/>
      <c r="P1" s="37"/>
      <c r="Q1" s="37" t="s">
        <v>4</v>
      </c>
      <c r="R1" s="37"/>
      <c r="S1" s="37"/>
      <c r="T1" s="37"/>
      <c r="U1" s="37"/>
      <c r="V1" s="37"/>
      <c r="W1" s="37"/>
      <c r="X1" s="37"/>
      <c r="Y1" s="40"/>
      <c r="Z1" s="41"/>
      <c r="AA1" s="41"/>
      <c r="AB1" s="41"/>
      <c r="AC1" s="40"/>
      <c r="AD1" s="41"/>
      <c r="AE1" s="41"/>
      <c r="AF1" s="41"/>
    </row>
    <row r="2" spans="1:32" x14ac:dyDescent="0.25">
      <c r="A2" s="3" t="s">
        <v>16</v>
      </c>
      <c r="B2" s="3" t="s">
        <v>17</v>
      </c>
      <c r="C2" s="3" t="s">
        <v>18</v>
      </c>
      <c r="D2" s="3" t="s">
        <v>19</v>
      </c>
      <c r="E2" s="10" t="s">
        <v>16</v>
      </c>
      <c r="F2" s="10" t="s">
        <v>17</v>
      </c>
      <c r="G2" s="10" t="s">
        <v>18</v>
      </c>
      <c r="H2" s="10" t="s">
        <v>19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16</v>
      </c>
      <c r="N2" s="10" t="s">
        <v>17</v>
      </c>
      <c r="O2" s="10" t="s">
        <v>18</v>
      </c>
      <c r="P2" s="10" t="s">
        <v>19</v>
      </c>
      <c r="Q2" s="29" t="s">
        <v>16</v>
      </c>
      <c r="R2" s="29" t="s">
        <v>17</v>
      </c>
      <c r="S2" s="29" t="s">
        <v>18</v>
      </c>
      <c r="T2" s="29" t="s">
        <v>19</v>
      </c>
      <c r="U2" s="3"/>
      <c r="V2" s="3"/>
      <c r="W2" s="3"/>
      <c r="X2" s="3"/>
    </row>
    <row r="3" spans="1:32" x14ac:dyDescent="0.25">
      <c r="A3" s="5">
        <v>190.56399999999999</v>
      </c>
      <c r="B3" s="5">
        <v>10139</v>
      </c>
      <c r="C3" s="5">
        <v>10139</v>
      </c>
      <c r="E3" s="1">
        <v>120</v>
      </c>
      <c r="F3" s="1">
        <v>199.762</v>
      </c>
      <c r="G3" s="1">
        <v>25828.1</v>
      </c>
      <c r="H3" s="1">
        <v>0.186917</v>
      </c>
      <c r="I3" s="1">
        <v>120</v>
      </c>
      <c r="J3" s="1">
        <v>199.01300000000001</v>
      </c>
      <c r="K3" s="1">
        <v>25380</v>
      </c>
      <c r="L3" s="1">
        <v>0.188696</v>
      </c>
      <c r="M3" s="1">
        <v>120</v>
      </c>
      <c r="N3" s="1">
        <v>194.983</v>
      </c>
      <c r="O3" s="1">
        <v>25938.5</v>
      </c>
      <c r="P3" s="1">
        <v>0.185199</v>
      </c>
      <c r="U3"/>
      <c r="V3"/>
      <c r="W3"/>
    </row>
    <row r="4" spans="1:32" x14ac:dyDescent="0.25">
      <c r="A4" s="1">
        <v>100</v>
      </c>
      <c r="B4" s="1">
        <v>27296.36188</v>
      </c>
      <c r="C4" s="1">
        <v>218.06677999999999</v>
      </c>
      <c r="E4" s="1">
        <v>122</v>
      </c>
      <c r="F4" s="1">
        <v>226.702</v>
      </c>
      <c r="G4" s="1">
        <v>25610.6</v>
      </c>
      <c r="H4" s="1">
        <v>0.214007</v>
      </c>
      <c r="I4" s="1">
        <v>122</v>
      </c>
      <c r="J4" s="1">
        <v>227.07900000000001</v>
      </c>
      <c r="K4" s="1">
        <v>25154.9</v>
      </c>
      <c r="L4" s="1">
        <v>0.21743699999999999</v>
      </c>
      <c r="M4" s="1">
        <v>122</v>
      </c>
      <c r="N4" s="1">
        <v>220.67699999999999</v>
      </c>
      <c r="O4" s="1">
        <v>25727</v>
      </c>
      <c r="P4" s="1">
        <v>0.211782</v>
      </c>
      <c r="U4"/>
      <c r="V4"/>
      <c r="W4"/>
    </row>
    <row r="5" spans="1:32" x14ac:dyDescent="0.25">
      <c r="A5" s="1">
        <v>105</v>
      </c>
      <c r="B5" s="1">
        <v>26912.293809999999</v>
      </c>
      <c r="C5" s="1">
        <v>211.23365999999999</v>
      </c>
      <c r="E5" s="1">
        <v>124</v>
      </c>
      <c r="F5" s="1">
        <v>256.05799999999999</v>
      </c>
      <c r="G5" s="1">
        <v>25388.9</v>
      </c>
      <c r="H5" s="1">
        <v>0.24396000000000001</v>
      </c>
      <c r="I5" s="1">
        <v>124</v>
      </c>
      <c r="J5" s="1">
        <v>257.77800000000002</v>
      </c>
      <c r="K5" s="1">
        <v>24924.9</v>
      </c>
      <c r="L5" s="1">
        <v>0.24935599999999999</v>
      </c>
      <c r="M5" s="1">
        <v>124</v>
      </c>
      <c r="N5" s="1">
        <v>248.59399999999999</v>
      </c>
      <c r="O5" s="1">
        <v>25511.8</v>
      </c>
      <c r="P5" s="1">
        <v>0.241119</v>
      </c>
      <c r="U5"/>
      <c r="V5"/>
      <c r="W5"/>
    </row>
    <row r="6" spans="1:32" x14ac:dyDescent="0.25">
      <c r="A6" s="1">
        <v>110</v>
      </c>
      <c r="B6" s="1">
        <v>26466.215909999999</v>
      </c>
      <c r="C6" s="1">
        <v>261.73540000000003</v>
      </c>
      <c r="E6" s="1">
        <v>126</v>
      </c>
      <c r="F6" s="1">
        <v>288.27699999999999</v>
      </c>
      <c r="G6" s="1">
        <v>25163.1</v>
      </c>
      <c r="H6" s="1">
        <v>0.27694800000000003</v>
      </c>
      <c r="I6" s="1">
        <v>126</v>
      </c>
      <c r="J6" s="1">
        <v>291.58199999999999</v>
      </c>
      <c r="K6" s="1">
        <v>24690.1</v>
      </c>
      <c r="L6" s="1">
        <v>0.28465699999999999</v>
      </c>
      <c r="M6" s="1">
        <v>126</v>
      </c>
      <c r="N6" s="1">
        <v>279.024</v>
      </c>
      <c r="O6" s="1">
        <v>25292.7</v>
      </c>
      <c r="P6" s="1">
        <v>0.27335999999999999</v>
      </c>
      <c r="U6"/>
      <c r="V6"/>
      <c r="W6"/>
    </row>
    <row r="7" spans="1:32" x14ac:dyDescent="0.25">
      <c r="A7" s="1">
        <v>115</v>
      </c>
      <c r="B7" s="1">
        <v>26013.874299999999</v>
      </c>
      <c r="C7" s="1">
        <v>256.99554999999998</v>
      </c>
      <c r="E7" s="1">
        <v>128</v>
      </c>
      <c r="F7" s="1">
        <v>323.49400000000003</v>
      </c>
      <c r="G7" s="1">
        <v>24932.799999999999</v>
      </c>
      <c r="H7" s="1">
        <v>0.313164</v>
      </c>
      <c r="I7" s="1">
        <v>128</v>
      </c>
      <c r="J7" s="1">
        <v>328.60199999999998</v>
      </c>
      <c r="K7" s="1">
        <v>24450.1</v>
      </c>
      <c r="L7" s="1">
        <v>0.32355499999999998</v>
      </c>
      <c r="M7" s="1">
        <v>128</v>
      </c>
      <c r="N7" s="1">
        <v>312.149</v>
      </c>
      <c r="O7" s="1">
        <v>25069.599999999999</v>
      </c>
      <c r="P7" s="1">
        <v>0.30867600000000001</v>
      </c>
      <c r="U7"/>
      <c r="V7"/>
      <c r="W7"/>
    </row>
    <row r="8" spans="1:32" x14ac:dyDescent="0.25">
      <c r="A8" s="1">
        <v>120</v>
      </c>
      <c r="B8" s="1">
        <v>25528.80932</v>
      </c>
      <c r="C8" s="1">
        <v>315.79426000000001</v>
      </c>
      <c r="E8" s="1">
        <v>130</v>
      </c>
      <c r="F8" s="1">
        <v>361.92</v>
      </c>
      <c r="G8" s="1">
        <v>24697.9</v>
      </c>
      <c r="H8" s="1">
        <v>0.35279500000000003</v>
      </c>
      <c r="I8" s="1">
        <v>130</v>
      </c>
      <c r="J8" s="1">
        <v>369.08699999999999</v>
      </c>
      <c r="K8" s="1">
        <v>24204.7</v>
      </c>
      <c r="L8" s="1">
        <v>0.36626399999999998</v>
      </c>
      <c r="M8" s="1">
        <v>130</v>
      </c>
      <c r="N8" s="1">
        <v>348.09300000000002</v>
      </c>
      <c r="O8" s="1">
        <v>24842.3</v>
      </c>
      <c r="P8" s="1">
        <v>0.34723199999999999</v>
      </c>
      <c r="U8"/>
      <c r="V8"/>
      <c r="W8"/>
    </row>
    <row r="9" spans="1:32" x14ac:dyDescent="0.25">
      <c r="A9" s="1">
        <v>125</v>
      </c>
      <c r="B9" s="1">
        <v>25035.514279999999</v>
      </c>
      <c r="C9" s="1">
        <v>426.94891000000001</v>
      </c>
      <c r="E9" s="1">
        <v>132</v>
      </c>
      <c r="F9" s="1">
        <v>403.76900000000001</v>
      </c>
      <c r="G9" s="1">
        <v>24458.3</v>
      </c>
      <c r="H9" s="1">
        <v>0.39603500000000003</v>
      </c>
      <c r="I9" s="1">
        <v>132</v>
      </c>
      <c r="J9" s="1">
        <v>413.24799999999999</v>
      </c>
      <c r="K9" s="1">
        <v>23953.8</v>
      </c>
      <c r="L9" s="1">
        <v>0.41300300000000001</v>
      </c>
      <c r="M9" s="1">
        <v>132</v>
      </c>
      <c r="N9" s="1">
        <v>387.02499999999998</v>
      </c>
      <c r="O9" s="1">
        <v>24610.7</v>
      </c>
      <c r="P9" s="1">
        <v>0.38919900000000002</v>
      </c>
      <c r="U9"/>
      <c r="V9"/>
      <c r="W9"/>
    </row>
    <row r="10" spans="1:32" x14ac:dyDescent="0.25">
      <c r="A10" s="1">
        <v>130</v>
      </c>
      <c r="B10" s="1">
        <v>24549.982390000001</v>
      </c>
      <c r="C10" s="1">
        <v>474.75148999999999</v>
      </c>
      <c r="E10" s="1">
        <v>134</v>
      </c>
      <c r="F10" s="1">
        <v>449.28100000000001</v>
      </c>
      <c r="G10" s="1">
        <v>24213.599999999999</v>
      </c>
      <c r="H10" s="1">
        <v>0.443079</v>
      </c>
      <c r="I10" s="1">
        <v>134</v>
      </c>
      <c r="J10" s="1">
        <v>461.31599999999997</v>
      </c>
      <c r="K10" s="1">
        <v>23697.200000000001</v>
      </c>
      <c r="L10" s="1">
        <v>0.46398899999999998</v>
      </c>
      <c r="M10" s="1">
        <v>134</v>
      </c>
      <c r="N10" s="1">
        <v>429.108</v>
      </c>
      <c r="O10" s="1">
        <v>24374.7</v>
      </c>
      <c r="P10" s="1">
        <v>0.43474400000000002</v>
      </c>
      <c r="U10"/>
      <c r="V10"/>
      <c r="W10"/>
    </row>
    <row r="11" spans="1:32" x14ac:dyDescent="0.25">
      <c r="A11" s="1">
        <v>135</v>
      </c>
      <c r="B11" s="1">
        <v>24010.681479999999</v>
      </c>
      <c r="C11" s="1">
        <v>602.57506000000001</v>
      </c>
      <c r="E11" s="1">
        <v>136</v>
      </c>
      <c r="F11" s="1">
        <v>498.67700000000002</v>
      </c>
      <c r="G11" s="1">
        <v>23963.8</v>
      </c>
      <c r="H11" s="1">
        <v>0.49412499999999998</v>
      </c>
      <c r="I11" s="1">
        <v>136</v>
      </c>
      <c r="J11" s="1">
        <v>513.57399999999996</v>
      </c>
      <c r="K11" s="1">
        <v>23434.400000000001</v>
      </c>
      <c r="L11" s="1">
        <v>0.51944400000000002</v>
      </c>
      <c r="M11" s="1">
        <v>136</v>
      </c>
      <c r="N11" s="1">
        <v>474.52600000000001</v>
      </c>
      <c r="O11" s="1">
        <v>24134</v>
      </c>
      <c r="P11" s="1">
        <v>0.484037</v>
      </c>
      <c r="U11"/>
      <c r="V11"/>
      <c r="W11"/>
    </row>
    <row r="12" spans="1:32" x14ac:dyDescent="0.25">
      <c r="A12" s="1">
        <v>140</v>
      </c>
      <c r="B12" s="1">
        <v>23474.677810000001</v>
      </c>
      <c r="C12" s="1">
        <v>731.36023999999998</v>
      </c>
      <c r="E12" s="1">
        <v>138</v>
      </c>
      <c r="F12" s="1">
        <v>552.24300000000005</v>
      </c>
      <c r="G12" s="1">
        <v>23708.6</v>
      </c>
      <c r="H12" s="1">
        <v>0.54937499999999995</v>
      </c>
      <c r="I12" s="1">
        <v>138</v>
      </c>
      <c r="J12" s="1">
        <v>570.274</v>
      </c>
      <c r="K12" s="1">
        <v>23165.4</v>
      </c>
      <c r="L12" s="1">
        <v>0.57959000000000005</v>
      </c>
      <c r="M12" s="1">
        <v>138</v>
      </c>
      <c r="N12" s="1">
        <v>523.47199999999998</v>
      </c>
      <c r="O12" s="1">
        <v>23888.5</v>
      </c>
      <c r="P12" s="1">
        <v>0.537246</v>
      </c>
      <c r="U12"/>
      <c r="V12"/>
      <c r="W12"/>
    </row>
    <row r="13" spans="1:32" x14ac:dyDescent="0.25">
      <c r="A13" s="1">
        <v>145</v>
      </c>
      <c r="B13" s="1">
        <v>22906.239580000001</v>
      </c>
      <c r="C13" s="1">
        <v>894.49573999999996</v>
      </c>
      <c r="E13" s="1">
        <v>140</v>
      </c>
      <c r="F13" s="1">
        <v>610.25400000000002</v>
      </c>
      <c r="G13" s="1">
        <v>23447.7</v>
      </c>
      <c r="H13" s="1">
        <v>0.60902999999999996</v>
      </c>
      <c r="I13" s="1">
        <v>140</v>
      </c>
      <c r="J13" s="1">
        <v>631.72400000000005</v>
      </c>
      <c r="K13" s="1">
        <v>22889.8</v>
      </c>
      <c r="L13" s="1">
        <v>0.644648</v>
      </c>
      <c r="M13" s="1">
        <v>140</v>
      </c>
      <c r="N13" s="1">
        <v>576.12699999999995</v>
      </c>
      <c r="O13" s="1">
        <v>23638.1</v>
      </c>
      <c r="P13" s="1">
        <v>0.59454200000000001</v>
      </c>
      <c r="U13"/>
      <c r="V13"/>
      <c r="W13"/>
    </row>
    <row r="14" spans="1:32" x14ac:dyDescent="0.25">
      <c r="A14" s="1">
        <v>150</v>
      </c>
      <c r="B14" s="1">
        <v>22312.923330000001</v>
      </c>
      <c r="C14" s="1">
        <v>1147.67444</v>
      </c>
      <c r="E14" s="1">
        <v>142</v>
      </c>
      <c r="F14" s="1">
        <v>673.04399999999998</v>
      </c>
      <c r="G14" s="1">
        <v>23180.799999999999</v>
      </c>
      <c r="H14" s="1">
        <v>0.67329899999999998</v>
      </c>
      <c r="I14" s="1">
        <v>142</v>
      </c>
      <c r="J14" s="1">
        <v>698.24699999999996</v>
      </c>
      <c r="K14" s="1">
        <v>22607.200000000001</v>
      </c>
      <c r="L14" s="1">
        <v>0.71484300000000001</v>
      </c>
      <c r="M14" s="1">
        <v>142</v>
      </c>
      <c r="N14" s="1">
        <v>632.72299999999996</v>
      </c>
      <c r="O14" s="1">
        <v>23382.400000000001</v>
      </c>
      <c r="P14" s="1">
        <v>0.65609399999999996</v>
      </c>
      <c r="U14"/>
      <c r="V14"/>
      <c r="W14"/>
    </row>
    <row r="15" spans="1:32" x14ac:dyDescent="0.25">
      <c r="A15" s="1">
        <v>155</v>
      </c>
      <c r="B15" s="1">
        <v>21668.913990000001</v>
      </c>
      <c r="C15" s="1">
        <v>1374.81485</v>
      </c>
      <c r="E15" s="1">
        <v>144</v>
      </c>
      <c r="F15" s="1">
        <v>740.96</v>
      </c>
      <c r="G15" s="1">
        <v>22907.7</v>
      </c>
      <c r="H15" s="1">
        <v>0.74238899999999997</v>
      </c>
      <c r="I15" s="1">
        <v>144</v>
      </c>
      <c r="J15" s="1">
        <v>770.19100000000003</v>
      </c>
      <c r="K15" s="1">
        <v>22317.3</v>
      </c>
      <c r="L15" s="1">
        <v>0.79039999999999999</v>
      </c>
      <c r="M15" s="1">
        <v>144</v>
      </c>
      <c r="N15" s="1">
        <v>693.47900000000004</v>
      </c>
      <c r="O15" s="1">
        <v>23121.200000000001</v>
      </c>
      <c r="P15" s="1">
        <v>0.72207100000000002</v>
      </c>
      <c r="U15"/>
      <c r="V15"/>
      <c r="W15"/>
    </row>
    <row r="16" spans="1:32" x14ac:dyDescent="0.25">
      <c r="A16" s="1">
        <v>160</v>
      </c>
      <c r="B16" s="1">
        <v>20948.166440000001</v>
      </c>
      <c r="C16" s="1">
        <v>1709.4459300000001</v>
      </c>
      <c r="E16" s="1">
        <v>146</v>
      </c>
      <c r="F16" s="1">
        <v>814.399</v>
      </c>
      <c r="G16" s="1">
        <v>22628.1</v>
      </c>
      <c r="H16" s="1">
        <v>0.81651600000000002</v>
      </c>
      <c r="I16" s="1">
        <v>146</v>
      </c>
      <c r="J16" s="1">
        <v>847.94200000000001</v>
      </c>
      <c r="K16" s="1">
        <v>22019.7</v>
      </c>
      <c r="L16" s="1">
        <v>0.87154200000000004</v>
      </c>
      <c r="M16" s="1">
        <v>146</v>
      </c>
      <c r="N16" s="1">
        <v>758.64300000000003</v>
      </c>
      <c r="O16" s="1">
        <v>22854.400000000001</v>
      </c>
      <c r="P16" s="1">
        <v>0.79264000000000001</v>
      </c>
      <c r="U16"/>
      <c r="V16"/>
      <c r="W16"/>
    </row>
    <row r="17" spans="1:23" x14ac:dyDescent="0.25">
      <c r="A17" s="1">
        <v>165</v>
      </c>
      <c r="B17" s="1">
        <v>20207.45837</v>
      </c>
      <c r="C17" s="1">
        <v>2062.6703400000001</v>
      </c>
      <c r="E17" s="1">
        <v>148</v>
      </c>
      <c r="F17" s="1">
        <v>893.80700000000002</v>
      </c>
      <c r="G17" s="1">
        <v>22341.4</v>
      </c>
      <c r="H17" s="1">
        <v>0.89589600000000003</v>
      </c>
      <c r="I17" s="1">
        <v>148</v>
      </c>
      <c r="J17" s="1">
        <v>931.91600000000005</v>
      </c>
      <c r="K17" s="1">
        <v>21714</v>
      </c>
      <c r="L17" s="1">
        <v>0.95849399999999996</v>
      </c>
      <c r="M17" s="1">
        <v>148</v>
      </c>
      <c r="N17" s="1">
        <v>828.48</v>
      </c>
      <c r="O17" s="1">
        <v>22581.599999999999</v>
      </c>
      <c r="P17" s="1">
        <v>0.86797199999999997</v>
      </c>
      <c r="U17"/>
      <c r="V17"/>
      <c r="W17"/>
    </row>
    <row r="18" spans="1:23" x14ac:dyDescent="0.25">
      <c r="A18" s="1">
        <v>170</v>
      </c>
      <c r="B18" s="1">
        <v>19389.452710000001</v>
      </c>
      <c r="C18" s="1">
        <v>2535.6397499999998</v>
      </c>
      <c r="E18" s="1">
        <v>150</v>
      </c>
      <c r="F18" s="1">
        <v>979.68100000000004</v>
      </c>
      <c r="G18" s="1">
        <v>22047.4</v>
      </c>
      <c r="H18" s="1">
        <v>0.98075299999999999</v>
      </c>
      <c r="I18" s="1">
        <v>150</v>
      </c>
      <c r="J18" s="1">
        <v>1022.59</v>
      </c>
      <c r="K18" s="1">
        <v>21399.599999999999</v>
      </c>
      <c r="L18" s="1">
        <v>1.05148</v>
      </c>
      <c r="M18" s="1">
        <v>150</v>
      </c>
      <c r="N18" s="1">
        <v>903.28200000000004</v>
      </c>
      <c r="O18" s="1">
        <v>22302.5</v>
      </c>
      <c r="P18" s="1">
        <v>0.94823199999999996</v>
      </c>
      <c r="U18"/>
      <c r="V18"/>
      <c r="W18"/>
    </row>
    <row r="19" spans="1:23" x14ac:dyDescent="0.25">
      <c r="A19" s="1">
        <v>175</v>
      </c>
      <c r="B19" s="1">
        <v>18401.702679999999</v>
      </c>
      <c r="C19" s="1">
        <v>3138.58754</v>
      </c>
      <c r="E19" s="1">
        <v>152</v>
      </c>
      <c r="F19" s="1">
        <v>1072.5999999999999</v>
      </c>
      <c r="G19" s="1">
        <v>21745.7</v>
      </c>
      <c r="H19" s="1">
        <v>1.0713200000000001</v>
      </c>
      <c r="I19" s="1">
        <v>152</v>
      </c>
      <c r="J19" s="1">
        <v>1120.48</v>
      </c>
      <c r="K19" s="1">
        <v>21076.2</v>
      </c>
      <c r="L19" s="1">
        <v>1.15073</v>
      </c>
      <c r="M19" s="1">
        <v>152</v>
      </c>
      <c r="N19" s="1">
        <v>983.36300000000006</v>
      </c>
      <c r="O19" s="1">
        <v>22016.9</v>
      </c>
      <c r="P19" s="1">
        <v>1.03359</v>
      </c>
      <c r="U19"/>
      <c r="V19"/>
      <c r="W19"/>
    </row>
    <row r="20" spans="1:23" x14ac:dyDescent="0.25">
      <c r="A20" s="1">
        <v>180</v>
      </c>
      <c r="B20" s="1">
        <v>17241.46009</v>
      </c>
      <c r="C20" s="1">
        <v>3953.8359700000001</v>
      </c>
      <c r="E20" s="1">
        <v>154</v>
      </c>
      <c r="F20" s="1">
        <v>1173.22</v>
      </c>
      <c r="G20" s="1">
        <v>21435.599999999999</v>
      </c>
      <c r="H20" s="1">
        <v>1.1678299999999999</v>
      </c>
      <c r="I20" s="1">
        <v>154</v>
      </c>
      <c r="J20" s="1">
        <v>1226.17</v>
      </c>
      <c r="K20" s="1">
        <v>20743</v>
      </c>
      <c r="L20" s="1">
        <v>1.25647</v>
      </c>
      <c r="M20" s="1">
        <v>154</v>
      </c>
      <c r="N20" s="1">
        <v>1069.07</v>
      </c>
      <c r="O20" s="1">
        <v>21724.400000000001</v>
      </c>
      <c r="P20" s="1">
        <v>1.1242000000000001</v>
      </c>
      <c r="U20"/>
      <c r="V20"/>
      <c r="W20"/>
    </row>
    <row r="21" spans="1:23" x14ac:dyDescent="0.25">
      <c r="A21" s="1">
        <v>185</v>
      </c>
      <c r="B21" s="1">
        <v>15693.81503</v>
      </c>
      <c r="C21" s="1">
        <v>5119.8957</v>
      </c>
      <c r="E21" s="1">
        <v>156</v>
      </c>
      <c r="F21" s="1">
        <v>1282.3</v>
      </c>
      <c r="G21" s="1">
        <v>21116.7</v>
      </c>
      <c r="H21" s="1">
        <v>1.2705299999999999</v>
      </c>
      <c r="I21" s="1">
        <v>156</v>
      </c>
      <c r="J21" s="1">
        <v>1340.32</v>
      </c>
      <c r="K21" s="1">
        <v>20399.3</v>
      </c>
      <c r="L21" s="1">
        <v>1.3689100000000001</v>
      </c>
      <c r="M21" s="1">
        <v>156</v>
      </c>
      <c r="N21" s="1">
        <v>1160.79</v>
      </c>
      <c r="O21" s="1">
        <v>21424.5</v>
      </c>
      <c r="P21" s="1">
        <v>1.2202500000000001</v>
      </c>
      <c r="U21"/>
      <c r="V21"/>
      <c r="W21"/>
    </row>
    <row r="22" spans="1:23" x14ac:dyDescent="0.25">
      <c r="A22" s="1">
        <v>190</v>
      </c>
      <c r="B22" s="1">
        <v>12600.35887</v>
      </c>
      <c r="C22" s="1">
        <v>7898.8218999999999</v>
      </c>
      <c r="E22" s="1">
        <v>158</v>
      </c>
      <c r="F22" s="1">
        <v>1400.72</v>
      </c>
      <c r="G22" s="1">
        <v>20788.3</v>
      </c>
      <c r="H22" s="1">
        <v>1.37967</v>
      </c>
      <c r="I22" s="1">
        <v>158</v>
      </c>
      <c r="J22" s="1">
        <v>1463.69</v>
      </c>
      <c r="K22" s="1">
        <v>20044.5</v>
      </c>
      <c r="L22" s="1">
        <v>1.4882899999999999</v>
      </c>
      <c r="M22" s="1">
        <v>158</v>
      </c>
      <c r="N22" s="1">
        <v>1258.95</v>
      </c>
      <c r="O22" s="1">
        <v>21116.9</v>
      </c>
      <c r="P22" s="1">
        <v>1.3218799999999999</v>
      </c>
      <c r="U22"/>
      <c r="V22"/>
      <c r="W22"/>
    </row>
    <row r="23" spans="1:23" x14ac:dyDescent="0.25">
      <c r="A23" s="5"/>
      <c r="B23" s="5"/>
      <c r="C23" s="5"/>
      <c r="E23" s="1">
        <v>162</v>
      </c>
      <c r="F23" s="1">
        <v>1669.87</v>
      </c>
      <c r="G23" s="1">
        <v>20100.099999999999</v>
      </c>
      <c r="H23" s="1">
        <v>1.6184000000000001</v>
      </c>
      <c r="I23" s="1">
        <v>160</v>
      </c>
      <c r="J23" s="1">
        <v>1597.14</v>
      </c>
      <c r="K23" s="1">
        <v>19677.599999999999</v>
      </c>
      <c r="L23" s="1">
        <v>1.61483</v>
      </c>
      <c r="M23" s="1">
        <v>160</v>
      </c>
      <c r="N23" s="1">
        <v>1364.01</v>
      </c>
      <c r="O23" s="1">
        <v>20801.099999999999</v>
      </c>
      <c r="P23" s="1">
        <v>1.42927</v>
      </c>
      <c r="U23"/>
      <c r="V23"/>
      <c r="W23"/>
    </row>
    <row r="24" spans="1:23" x14ac:dyDescent="0.25">
      <c r="E24" s="1">
        <v>164</v>
      </c>
      <c r="F24" s="1">
        <v>1823.24</v>
      </c>
      <c r="G24" s="1">
        <v>19738.5</v>
      </c>
      <c r="H24" s="1">
        <v>1.7485599999999999</v>
      </c>
      <c r="I24" s="1">
        <v>162</v>
      </c>
      <c r="J24" s="1">
        <v>1741.68</v>
      </c>
      <c r="K24" s="1">
        <v>19297.599999999999</v>
      </c>
      <c r="L24" s="1">
        <v>1.74875</v>
      </c>
      <c r="M24" s="1">
        <v>162</v>
      </c>
      <c r="N24" s="1">
        <v>1476.52</v>
      </c>
      <c r="O24" s="1">
        <v>20476.5</v>
      </c>
      <c r="P24" s="1">
        <v>1.5425800000000001</v>
      </c>
      <c r="U24"/>
      <c r="V24"/>
      <c r="W24"/>
    </row>
    <row r="25" spans="1:23" x14ac:dyDescent="0.25">
      <c r="E25" s="1">
        <v>166</v>
      </c>
      <c r="F25" s="1">
        <v>1991.33</v>
      </c>
      <c r="G25" s="1">
        <v>19363.8</v>
      </c>
      <c r="H25" s="1">
        <v>1.88635</v>
      </c>
      <c r="I25" s="1">
        <v>164</v>
      </c>
      <c r="J25" s="1">
        <v>1898.47</v>
      </c>
      <c r="K25" s="1">
        <v>18903.2</v>
      </c>
      <c r="L25" s="1">
        <v>1.89029</v>
      </c>
      <c r="M25" s="1">
        <v>164</v>
      </c>
      <c r="N25" s="1">
        <v>1597.06</v>
      </c>
      <c r="O25" s="1">
        <v>20142.5</v>
      </c>
      <c r="P25" s="1">
        <v>1.6619600000000001</v>
      </c>
      <c r="U25"/>
      <c r="V25"/>
      <c r="W25"/>
    </row>
    <row r="26" spans="1:23" x14ac:dyDescent="0.25">
      <c r="E26" s="1">
        <v>168</v>
      </c>
      <c r="F26" s="1">
        <v>2176.1799999999998</v>
      </c>
      <c r="G26" s="1">
        <v>18974.8</v>
      </c>
      <c r="H26" s="1">
        <v>2.0320999999999998</v>
      </c>
      <c r="I26" s="1">
        <v>166</v>
      </c>
      <c r="J26" s="1">
        <v>2068.91</v>
      </c>
      <c r="K26" s="1">
        <v>18493.2</v>
      </c>
      <c r="L26" s="1">
        <v>2.03965</v>
      </c>
      <c r="M26" s="1">
        <v>166</v>
      </c>
      <c r="N26" s="1">
        <v>1726.34</v>
      </c>
      <c r="O26" s="1">
        <v>19798.400000000001</v>
      </c>
      <c r="P26" s="1">
        <v>1.78759</v>
      </c>
      <c r="U26"/>
      <c r="V26"/>
      <c r="W26"/>
    </row>
    <row r="27" spans="1:23" x14ac:dyDescent="0.25">
      <c r="E27" s="1">
        <v>170</v>
      </c>
      <c r="F27" s="1">
        <v>2380.2800000000002</v>
      </c>
      <c r="G27" s="1">
        <v>18569.8</v>
      </c>
      <c r="H27" s="1">
        <v>2.1861799999999998</v>
      </c>
      <c r="I27" s="1">
        <v>168</v>
      </c>
      <c r="J27" s="1">
        <v>2254.69</v>
      </c>
      <c r="K27" s="1">
        <v>18065.7</v>
      </c>
      <c r="L27" s="1">
        <v>2.19706</v>
      </c>
      <c r="M27" s="1">
        <v>168</v>
      </c>
      <c r="N27" s="1">
        <v>1865.14</v>
      </c>
      <c r="O27" s="1">
        <v>19443.5</v>
      </c>
      <c r="P27" s="1">
        <v>1.91961</v>
      </c>
      <c r="U27"/>
      <c r="V27"/>
      <c r="W27"/>
    </row>
    <row r="28" spans="1:23" x14ac:dyDescent="0.25">
      <c r="E28" s="1">
        <v>172</v>
      </c>
      <c r="F28" s="1">
        <v>2606.66</v>
      </c>
      <c r="G28" s="1">
        <v>18147</v>
      </c>
      <c r="H28" s="1">
        <v>2.3490000000000002</v>
      </c>
      <c r="I28" s="1">
        <v>170</v>
      </c>
      <c r="J28" s="1">
        <v>2457.84</v>
      </c>
      <c r="K28" s="1">
        <v>17618.7</v>
      </c>
      <c r="L28" s="1">
        <v>2.3627600000000002</v>
      </c>
      <c r="M28" s="1">
        <v>170</v>
      </c>
      <c r="N28" s="1">
        <v>2014.36</v>
      </c>
      <c r="O28" s="1">
        <v>19076.7</v>
      </c>
      <c r="P28" s="1">
        <v>2.0581900000000002</v>
      </c>
      <c r="U28"/>
      <c r="V28"/>
      <c r="W28"/>
    </row>
    <row r="29" spans="1:23" x14ac:dyDescent="0.25">
      <c r="E29" s="1">
        <v>174</v>
      </c>
      <c r="F29" s="1">
        <v>2859.06</v>
      </c>
      <c r="G29" s="1">
        <v>17704.099999999999</v>
      </c>
      <c r="H29" s="1">
        <v>2.5209700000000002</v>
      </c>
      <c r="I29" s="1">
        <v>172</v>
      </c>
      <c r="J29" s="1">
        <v>2680.91</v>
      </c>
      <c r="K29" s="1">
        <v>17149.599999999999</v>
      </c>
      <c r="L29" s="1">
        <v>2.53695</v>
      </c>
      <c r="M29" s="1">
        <v>172</v>
      </c>
      <c r="N29" s="1">
        <v>2175.09</v>
      </c>
      <c r="O29" s="1">
        <v>18697</v>
      </c>
      <c r="P29" s="1">
        <v>2.2034799999999999</v>
      </c>
      <c r="U29"/>
      <c r="V29"/>
      <c r="W29"/>
    </row>
    <row r="30" spans="1:23" x14ac:dyDescent="0.25">
      <c r="E30" s="1">
        <v>176</v>
      </c>
      <c r="F30" s="1">
        <v>3142.13</v>
      </c>
      <c r="G30" s="1">
        <v>17238.3</v>
      </c>
      <c r="H30" s="1">
        <v>2.7025700000000001</v>
      </c>
      <c r="I30" s="1">
        <v>174</v>
      </c>
      <c r="J30" s="1">
        <v>3547.11</v>
      </c>
      <c r="K30" s="1">
        <v>16989.5</v>
      </c>
      <c r="L30" s="1">
        <v>2.9666000000000001</v>
      </c>
      <c r="M30" s="1">
        <v>174</v>
      </c>
      <c r="N30" s="1">
        <v>2348.58</v>
      </c>
      <c r="O30" s="1">
        <v>18303.099999999999</v>
      </c>
      <c r="P30" s="1">
        <v>2.3556499999999998</v>
      </c>
      <c r="U30"/>
      <c r="V30"/>
      <c r="W30"/>
    </row>
    <row r="31" spans="1:23" x14ac:dyDescent="0.25">
      <c r="E31" s="1">
        <v>178</v>
      </c>
      <c r="F31" s="1">
        <v>3461.69</v>
      </c>
      <c r="G31" s="1">
        <v>16745.8</v>
      </c>
      <c r="H31" s="1">
        <v>2.8943099999999999</v>
      </c>
      <c r="I31" s="1">
        <v>176</v>
      </c>
      <c r="J31" s="1">
        <v>3554.24</v>
      </c>
      <c r="K31" s="1">
        <v>16834.8</v>
      </c>
      <c r="L31" s="1">
        <v>3.0497899999999998</v>
      </c>
      <c r="M31" s="1">
        <v>176</v>
      </c>
      <c r="N31" s="1">
        <v>2536.37</v>
      </c>
      <c r="O31" s="1">
        <v>17893.599999999999</v>
      </c>
      <c r="P31" s="1">
        <v>2.51484</v>
      </c>
      <c r="U31"/>
      <c r="V31"/>
      <c r="W31"/>
    </row>
    <row r="32" spans="1:23" x14ac:dyDescent="0.25">
      <c r="E32" s="1">
        <v>180</v>
      </c>
      <c r="F32" s="1">
        <v>3825.01</v>
      </c>
      <c r="G32" s="1">
        <v>16221.8</v>
      </c>
      <c r="H32" s="1">
        <v>3.0967099999999999</v>
      </c>
      <c r="I32" s="1">
        <v>178</v>
      </c>
      <c r="J32" s="1">
        <v>3507.55</v>
      </c>
      <c r="K32" s="1">
        <v>15571.6</v>
      </c>
      <c r="L32" s="1">
        <v>3.11273</v>
      </c>
      <c r="M32" s="1">
        <v>178</v>
      </c>
      <c r="N32" s="1">
        <v>2740.3</v>
      </c>
      <c r="O32" s="1">
        <v>17466.400000000001</v>
      </c>
      <c r="P32" s="1">
        <v>2.6812100000000001</v>
      </c>
      <c r="U32"/>
      <c r="V32"/>
      <c r="W32"/>
    </row>
    <row r="33" spans="5:23" x14ac:dyDescent="0.25">
      <c r="E33" s="1">
        <v>182</v>
      </c>
      <c r="F33" s="1">
        <v>4241.33</v>
      </c>
      <c r="G33" s="1">
        <v>15659.5</v>
      </c>
      <c r="H33" s="1">
        <v>3.31033</v>
      </c>
      <c r="I33" s="1">
        <v>180</v>
      </c>
      <c r="J33" s="1">
        <v>3855.52</v>
      </c>
      <c r="K33" s="1">
        <v>14968.6</v>
      </c>
      <c r="L33" s="1">
        <v>3.32314</v>
      </c>
      <c r="M33" s="1">
        <v>184</v>
      </c>
      <c r="N33" s="1">
        <v>3475.32</v>
      </c>
      <c r="O33" s="1">
        <v>16052.7</v>
      </c>
      <c r="P33" s="1">
        <v>3.2249599999999998</v>
      </c>
      <c r="U33"/>
      <c r="V33"/>
      <c r="W33"/>
    </row>
    <row r="34" spans="5:23" x14ac:dyDescent="0.25">
      <c r="E34" s="1">
        <v>184</v>
      </c>
      <c r="F34" s="1">
        <v>4722.49</v>
      </c>
      <c r="G34" s="1">
        <v>15049.1</v>
      </c>
      <c r="H34" s="1">
        <v>3.5357099999999999</v>
      </c>
      <c r="I34" s="1">
        <v>182</v>
      </c>
      <c r="J34" s="1">
        <v>4256.8100000000004</v>
      </c>
      <c r="K34" s="1">
        <v>14309.9</v>
      </c>
      <c r="L34" s="1">
        <v>3.5431499999999998</v>
      </c>
      <c r="M34" s="1">
        <v>186</v>
      </c>
      <c r="N34" s="1">
        <v>3774.48</v>
      </c>
      <c r="O34" s="1">
        <v>15524.3</v>
      </c>
      <c r="P34" s="1">
        <v>3.4215900000000001</v>
      </c>
      <c r="U34"/>
      <c r="V34"/>
      <c r="W34"/>
    </row>
    <row r="35" spans="5:23" x14ac:dyDescent="0.25">
      <c r="E35" s="1">
        <v>186</v>
      </c>
      <c r="F35" s="1">
        <v>5284.73</v>
      </c>
      <c r="G35" s="1">
        <v>14374.7</v>
      </c>
      <c r="H35" s="1">
        <v>3.7732899999999998</v>
      </c>
      <c r="I35" s="1">
        <v>184</v>
      </c>
      <c r="J35" s="1">
        <v>4731.05</v>
      </c>
      <c r="K35" s="1">
        <v>13575.9</v>
      </c>
      <c r="L35" s="1">
        <v>3.7729900000000001</v>
      </c>
      <c r="M35" s="1">
        <v>188</v>
      </c>
      <c r="N35" s="1">
        <v>4111.0200000000004</v>
      </c>
      <c r="O35" s="1">
        <v>14957</v>
      </c>
      <c r="P35" s="1">
        <v>3.6261700000000001</v>
      </c>
      <c r="U35"/>
      <c r="V35"/>
      <c r="W35"/>
    </row>
    <row r="36" spans="5:23" x14ac:dyDescent="0.25">
      <c r="E36" s="1">
        <v>188</v>
      </c>
      <c r="F36" s="1">
        <v>5954.21</v>
      </c>
      <c r="G36" s="1">
        <v>13608.3</v>
      </c>
      <c r="H36" s="1">
        <v>4.0233600000000003</v>
      </c>
      <c r="I36" s="1">
        <v>186</v>
      </c>
      <c r="J36" s="1">
        <v>5314.42</v>
      </c>
      <c r="K36" s="1">
        <v>12730.4</v>
      </c>
      <c r="L36" s="1">
        <v>4.01288</v>
      </c>
      <c r="M36" s="1">
        <v>190</v>
      </c>
      <c r="N36" s="1">
        <v>4495.47</v>
      </c>
      <c r="O36" s="1">
        <v>14340.2</v>
      </c>
      <c r="P36" s="1">
        <v>3.8388300000000002</v>
      </c>
      <c r="U36"/>
      <c r="V36"/>
      <c r="W36"/>
    </row>
    <row r="37" spans="5:23" x14ac:dyDescent="0.25">
      <c r="E37" s="1">
        <v>190</v>
      </c>
      <c r="F37" s="1">
        <v>6787.66</v>
      </c>
      <c r="G37" s="1">
        <v>12687.8</v>
      </c>
      <c r="H37" s="1">
        <v>4.2859299999999996</v>
      </c>
      <c r="I37" s="1">
        <v>188</v>
      </c>
      <c r="J37" s="1">
        <v>6090.32</v>
      </c>
      <c r="K37" s="1">
        <v>11689.9</v>
      </c>
      <c r="L37" s="1">
        <v>4.2630400000000002</v>
      </c>
      <c r="M37" s="1">
        <v>192</v>
      </c>
      <c r="N37" s="1">
        <v>4944.66</v>
      </c>
      <c r="O37" s="1">
        <v>13657.1</v>
      </c>
      <c r="P37" s="1">
        <v>4.0597399999999997</v>
      </c>
      <c r="U37"/>
      <c r="V37"/>
      <c r="W37"/>
    </row>
    <row r="38" spans="5:23" x14ac:dyDescent="0.25">
      <c r="E38" s="1">
        <v>190.2</v>
      </c>
      <c r="F38" s="1">
        <v>6884.77</v>
      </c>
      <c r="G38" s="1">
        <v>12582.3</v>
      </c>
      <c r="H38" s="1">
        <v>4.3128700000000002</v>
      </c>
      <c r="I38" s="1">
        <v>190</v>
      </c>
      <c r="J38" s="1">
        <v>7405.4</v>
      </c>
      <c r="K38" s="1">
        <v>10107.6</v>
      </c>
      <c r="L38" s="1">
        <v>4.5236999999999998</v>
      </c>
      <c r="M38" s="1">
        <v>194</v>
      </c>
      <c r="N38" s="1">
        <v>5488.64</v>
      </c>
      <c r="O38" s="1">
        <v>12877.5</v>
      </c>
      <c r="P38" s="1">
        <v>4.28904</v>
      </c>
      <c r="U38"/>
      <c r="V38"/>
      <c r="W38"/>
    </row>
    <row r="39" spans="5:23" x14ac:dyDescent="0.25">
      <c r="E39" s="1">
        <v>190.4</v>
      </c>
      <c r="F39" s="1">
        <v>6985.34</v>
      </c>
      <c r="G39" s="1">
        <v>12473.3</v>
      </c>
      <c r="H39" s="1">
        <v>4.3399299999999998</v>
      </c>
      <c r="I39" s="1">
        <v>190.6</v>
      </c>
      <c r="J39" s="1">
        <v>8733</v>
      </c>
      <c r="K39" s="1">
        <v>8733</v>
      </c>
      <c r="L39" s="1">
        <v>4.5999999999999996</v>
      </c>
      <c r="M39" s="1">
        <v>196</v>
      </c>
      <c r="N39" s="1">
        <v>6192.81</v>
      </c>
      <c r="O39" s="1">
        <v>11936.1</v>
      </c>
      <c r="P39" s="1">
        <v>4.5268800000000002</v>
      </c>
      <c r="U39"/>
      <c r="V39"/>
      <c r="W39"/>
    </row>
    <row r="40" spans="5:23" x14ac:dyDescent="0.25">
      <c r="E40" s="1">
        <v>190.6</v>
      </c>
      <c r="F40" s="1">
        <v>7089.77</v>
      </c>
      <c r="G40" s="1">
        <v>12360.4</v>
      </c>
      <c r="H40" s="1">
        <v>4.3671100000000003</v>
      </c>
      <c r="M40" s="1">
        <v>198</v>
      </c>
      <c r="N40" s="1">
        <v>7281.1</v>
      </c>
      <c r="O40" s="1">
        <v>10609</v>
      </c>
      <c r="P40" s="1">
        <v>4.7733999999999996</v>
      </c>
      <c r="U40"/>
      <c r="V40"/>
      <c r="W40"/>
    </row>
    <row r="41" spans="5:23" x14ac:dyDescent="0.25">
      <c r="E41" s="1">
        <v>190.8</v>
      </c>
      <c r="F41" s="1">
        <v>7198.55</v>
      </c>
      <c r="G41" s="1">
        <v>12243.2</v>
      </c>
      <c r="H41" s="1">
        <v>4.3944099999999997</v>
      </c>
      <c r="M41" s="1">
        <v>199</v>
      </c>
      <c r="N41" s="1">
        <v>8900</v>
      </c>
      <c r="O41" s="1">
        <v>8904</v>
      </c>
      <c r="P41" s="1">
        <v>4.8999600000000001</v>
      </c>
      <c r="U41"/>
      <c r="V41"/>
      <c r="W41"/>
    </row>
    <row r="42" spans="5:23" x14ac:dyDescent="0.25">
      <c r="E42" s="1">
        <v>191</v>
      </c>
      <c r="F42" s="1">
        <v>7312.26</v>
      </c>
      <c r="G42" s="1">
        <v>12121.1</v>
      </c>
      <c r="H42" s="1">
        <v>4.4218299999999999</v>
      </c>
      <c r="U42"/>
      <c r="V42"/>
      <c r="W42"/>
    </row>
    <row r="43" spans="5:23" x14ac:dyDescent="0.25">
      <c r="E43" s="1">
        <v>191.2</v>
      </c>
      <c r="F43" s="1">
        <v>7431.66</v>
      </c>
      <c r="G43" s="1">
        <v>11993.3</v>
      </c>
      <c r="H43" s="1">
        <v>4.4493600000000004</v>
      </c>
      <c r="U43"/>
      <c r="V43"/>
      <c r="W43"/>
    </row>
    <row r="44" spans="5:23" x14ac:dyDescent="0.25">
      <c r="E44" s="1">
        <v>191.4</v>
      </c>
      <c r="F44" s="1">
        <v>7557.7</v>
      </c>
      <c r="G44" s="1">
        <v>11858.7</v>
      </c>
      <c r="H44" s="1">
        <v>4.4770200000000004</v>
      </c>
      <c r="U44"/>
      <c r="V44"/>
      <c r="W44"/>
    </row>
    <row r="45" spans="5:23" x14ac:dyDescent="0.25">
      <c r="E45" s="1">
        <v>191.6</v>
      </c>
      <c r="F45" s="1">
        <v>7691.66</v>
      </c>
      <c r="G45" s="1">
        <v>11716.2</v>
      </c>
      <c r="H45" s="1">
        <v>4.5048000000000004</v>
      </c>
      <c r="U45"/>
      <c r="V45"/>
      <c r="W45"/>
    </row>
    <row r="46" spans="5:23" x14ac:dyDescent="0.25">
      <c r="E46" s="1">
        <v>191.8</v>
      </c>
      <c r="F46" s="1">
        <v>7835.29</v>
      </c>
      <c r="G46" s="1">
        <v>11564.1</v>
      </c>
      <c r="H46" s="1">
        <v>4.5326899999999997</v>
      </c>
      <c r="U46"/>
      <c r="V46"/>
      <c r="W46"/>
    </row>
    <row r="47" spans="5:23" x14ac:dyDescent="0.25">
      <c r="E47" s="1">
        <v>192</v>
      </c>
      <c r="F47" s="1">
        <v>7991.08</v>
      </c>
      <c r="G47" s="1">
        <v>11399.6</v>
      </c>
      <c r="H47" s="1">
        <v>4.5606999999999998</v>
      </c>
      <c r="U47"/>
      <c r="V47"/>
      <c r="W47"/>
    </row>
    <row r="48" spans="5:23" x14ac:dyDescent="0.25">
      <c r="E48" s="1">
        <v>192.2</v>
      </c>
      <c r="F48" s="1">
        <v>8162.84</v>
      </c>
      <c r="G48" s="1">
        <v>11219.2</v>
      </c>
      <c r="H48" s="1">
        <v>4.5888200000000001</v>
      </c>
      <c r="U48"/>
      <c r="V48"/>
      <c r="W48"/>
    </row>
    <row r="49" spans="5:23" x14ac:dyDescent="0.25">
      <c r="E49" s="1">
        <v>192.4</v>
      </c>
      <c r="F49" s="1">
        <v>8356.8799999999992</v>
      </c>
      <c r="G49" s="1">
        <v>11016.4</v>
      </c>
      <c r="H49" s="1">
        <v>4.6170600000000004</v>
      </c>
      <c r="U49"/>
      <c r="V49"/>
      <c r="W49"/>
    </row>
    <row r="50" spans="5:23" x14ac:dyDescent="0.25">
      <c r="E50" s="1">
        <v>192.6</v>
      </c>
      <c r="F50" s="1">
        <v>8585.23</v>
      </c>
      <c r="G50" s="1">
        <v>10779.3</v>
      </c>
      <c r="H50" s="1">
        <v>4.64541</v>
      </c>
      <c r="U50"/>
      <c r="V50"/>
      <c r="W50"/>
    </row>
    <row r="51" spans="5:23" x14ac:dyDescent="0.25">
      <c r="E51" s="1">
        <v>192.8</v>
      </c>
      <c r="F51" s="1">
        <v>8877.25</v>
      </c>
      <c r="G51" s="1">
        <v>10478.299999999999</v>
      </c>
      <c r="H51" s="1">
        <v>4.6738799999999996</v>
      </c>
      <c r="U51"/>
      <c r="V51"/>
      <c r="W51"/>
    </row>
    <row r="52" spans="5:23" x14ac:dyDescent="0.25">
      <c r="E52" s="1">
        <v>193</v>
      </c>
      <c r="F52" s="1">
        <v>9389.41</v>
      </c>
      <c r="G52" s="1">
        <v>9957.19</v>
      </c>
      <c r="H52" s="1">
        <v>4.7024600000000003</v>
      </c>
      <c r="U52"/>
      <c r="V52"/>
      <c r="W52"/>
    </row>
    <row r="53" spans="5:23" x14ac:dyDescent="0.25">
      <c r="E53" s="1">
        <v>193.02</v>
      </c>
      <c r="F53" s="1">
        <v>9672.8529999999992</v>
      </c>
      <c r="G53" s="1">
        <v>9672.8529999999992</v>
      </c>
      <c r="H53" s="1">
        <v>4.7050000000000001</v>
      </c>
      <c r="U53"/>
      <c r="V53"/>
      <c r="W53"/>
    </row>
    <row r="54" spans="5:23" x14ac:dyDescent="0.25">
      <c r="U54"/>
      <c r="V54"/>
      <c r="W54"/>
    </row>
    <row r="55" spans="5:23" x14ac:dyDescent="0.25">
      <c r="U55"/>
      <c r="V55"/>
      <c r="W55"/>
    </row>
    <row r="56" spans="5:23" x14ac:dyDescent="0.25">
      <c r="U56"/>
      <c r="V56"/>
      <c r="W56"/>
    </row>
    <row r="57" spans="5:23" x14ac:dyDescent="0.25">
      <c r="U57"/>
      <c r="V57"/>
      <c r="W57"/>
    </row>
    <row r="58" spans="5:23" x14ac:dyDescent="0.25">
      <c r="U58"/>
      <c r="V58"/>
      <c r="W58"/>
    </row>
    <row r="59" spans="5:23" x14ac:dyDescent="0.25">
      <c r="U59"/>
      <c r="V59"/>
      <c r="W59"/>
    </row>
    <row r="60" spans="5:23" x14ac:dyDescent="0.25">
      <c r="U60"/>
      <c r="V60"/>
      <c r="W60"/>
    </row>
    <row r="61" spans="5:23" x14ac:dyDescent="0.25">
      <c r="U61"/>
      <c r="V61"/>
      <c r="W61"/>
    </row>
    <row r="62" spans="5:23" x14ac:dyDescent="0.25">
      <c r="U62"/>
      <c r="V62"/>
      <c r="W62"/>
    </row>
    <row r="63" spans="5:23" x14ac:dyDescent="0.25">
      <c r="U63"/>
      <c r="V63"/>
      <c r="W63"/>
    </row>
    <row r="64" spans="5:23" x14ac:dyDescent="0.25">
      <c r="U64"/>
      <c r="V64"/>
      <c r="W64"/>
    </row>
    <row r="65" spans="21:23" x14ac:dyDescent="0.25">
      <c r="U65"/>
      <c r="V65"/>
      <c r="W65"/>
    </row>
    <row r="66" spans="21:23" x14ac:dyDescent="0.25">
      <c r="U66"/>
      <c r="V66"/>
      <c r="W66"/>
    </row>
    <row r="67" spans="21:23" x14ac:dyDescent="0.25">
      <c r="U67"/>
      <c r="V67"/>
      <c r="W67"/>
    </row>
    <row r="68" spans="21:23" x14ac:dyDescent="0.25">
      <c r="U68"/>
      <c r="V68"/>
      <c r="W68"/>
    </row>
    <row r="69" spans="21:23" x14ac:dyDescent="0.25">
      <c r="U69"/>
      <c r="V69"/>
      <c r="W69"/>
    </row>
    <row r="70" spans="21:23" x14ac:dyDescent="0.25">
      <c r="U70"/>
      <c r="V70"/>
      <c r="W70"/>
    </row>
    <row r="71" spans="21:23" x14ac:dyDescent="0.25">
      <c r="U71"/>
      <c r="V71"/>
      <c r="W71"/>
    </row>
    <row r="72" spans="21:23" x14ac:dyDescent="0.25">
      <c r="U72"/>
      <c r="V72"/>
      <c r="W72"/>
    </row>
    <row r="73" spans="21:23" x14ac:dyDescent="0.25">
      <c r="U73"/>
      <c r="V73"/>
      <c r="W73"/>
    </row>
    <row r="74" spans="21:23" x14ac:dyDescent="0.25">
      <c r="U74"/>
      <c r="V74"/>
      <c r="W74"/>
    </row>
    <row r="75" spans="21:23" x14ac:dyDescent="0.25">
      <c r="U75"/>
      <c r="V75"/>
      <c r="W75"/>
    </row>
    <row r="76" spans="21:23" x14ac:dyDescent="0.25">
      <c r="U76"/>
      <c r="V76"/>
      <c r="W76"/>
    </row>
    <row r="77" spans="21:23" x14ac:dyDescent="0.25">
      <c r="U77"/>
      <c r="V77"/>
      <c r="W77"/>
    </row>
    <row r="78" spans="21:23" x14ac:dyDescent="0.25">
      <c r="U78"/>
      <c r="V78"/>
      <c r="W78"/>
    </row>
    <row r="79" spans="21:23" x14ac:dyDescent="0.25">
      <c r="U79"/>
      <c r="V79"/>
      <c r="W79"/>
    </row>
    <row r="80" spans="21:23" x14ac:dyDescent="0.25">
      <c r="U80"/>
      <c r="V80"/>
      <c r="W80"/>
    </row>
    <row r="81" spans="21:23" x14ac:dyDescent="0.25">
      <c r="U81"/>
      <c r="V81"/>
      <c r="W81"/>
    </row>
    <row r="82" spans="21:23" x14ac:dyDescent="0.25">
      <c r="U82"/>
      <c r="V82"/>
      <c r="W82"/>
    </row>
    <row r="83" spans="21:23" x14ac:dyDescent="0.25">
      <c r="U83"/>
      <c r="V83"/>
      <c r="W83"/>
    </row>
    <row r="84" spans="21:23" x14ac:dyDescent="0.25">
      <c r="U84"/>
      <c r="V84"/>
      <c r="W84"/>
    </row>
    <row r="85" spans="21:23" x14ac:dyDescent="0.25">
      <c r="U85"/>
      <c r="V85"/>
      <c r="W85"/>
    </row>
    <row r="86" spans="21:23" x14ac:dyDescent="0.25">
      <c r="U86"/>
      <c r="V86"/>
      <c r="W86"/>
    </row>
    <row r="87" spans="21:23" x14ac:dyDescent="0.25">
      <c r="U87"/>
      <c r="V87"/>
      <c r="W87"/>
    </row>
    <row r="88" spans="21:23" x14ac:dyDescent="0.25">
      <c r="U88"/>
      <c r="V88"/>
      <c r="W88"/>
    </row>
    <row r="89" spans="21:23" x14ac:dyDescent="0.25">
      <c r="U89"/>
      <c r="V89"/>
      <c r="W89"/>
    </row>
    <row r="90" spans="21:23" x14ac:dyDescent="0.25">
      <c r="U90"/>
      <c r="V90"/>
      <c r="W90"/>
    </row>
    <row r="91" spans="21:23" x14ac:dyDescent="0.25">
      <c r="U91"/>
      <c r="V91"/>
      <c r="W91"/>
    </row>
    <row r="92" spans="21:23" x14ac:dyDescent="0.25">
      <c r="U92"/>
      <c r="V92"/>
      <c r="W92"/>
    </row>
    <row r="93" spans="21:23" x14ac:dyDescent="0.25">
      <c r="U93"/>
      <c r="V93"/>
      <c r="W93"/>
    </row>
    <row r="94" spans="21:23" x14ac:dyDescent="0.25">
      <c r="U94"/>
      <c r="V94"/>
      <c r="W94"/>
    </row>
    <row r="95" spans="21:23" x14ac:dyDescent="0.25">
      <c r="U95"/>
      <c r="V95"/>
      <c r="W95"/>
    </row>
    <row r="96" spans="21:23" x14ac:dyDescent="0.25">
      <c r="U96"/>
      <c r="V96"/>
      <c r="W96"/>
    </row>
    <row r="97" spans="21:23" x14ac:dyDescent="0.25">
      <c r="U97"/>
      <c r="V97"/>
      <c r="W97"/>
    </row>
    <row r="98" spans="21:23" x14ac:dyDescent="0.25">
      <c r="U98"/>
      <c r="V98"/>
      <c r="W98"/>
    </row>
    <row r="99" spans="21:23" x14ac:dyDescent="0.25">
      <c r="U99"/>
      <c r="V99"/>
      <c r="W99"/>
    </row>
    <row r="100" spans="21:23" x14ac:dyDescent="0.25">
      <c r="U100"/>
      <c r="V100"/>
      <c r="W100"/>
    </row>
    <row r="101" spans="21:23" x14ac:dyDescent="0.25">
      <c r="U101"/>
      <c r="V101"/>
      <c r="W101"/>
    </row>
    <row r="102" spans="21:23" x14ac:dyDescent="0.25">
      <c r="U102"/>
      <c r="V102"/>
      <c r="W102"/>
    </row>
    <row r="103" spans="21:23" x14ac:dyDescent="0.25">
      <c r="U103"/>
      <c r="V103"/>
      <c r="W103"/>
    </row>
    <row r="104" spans="21:23" x14ac:dyDescent="0.25">
      <c r="U104"/>
      <c r="V104"/>
      <c r="W104"/>
    </row>
    <row r="105" spans="21:23" x14ac:dyDescent="0.25">
      <c r="U105"/>
      <c r="V105"/>
      <c r="W105"/>
    </row>
    <row r="106" spans="21:23" x14ac:dyDescent="0.25">
      <c r="U106"/>
      <c r="V106"/>
      <c r="W106"/>
    </row>
    <row r="107" spans="21:23" x14ac:dyDescent="0.25">
      <c r="U107"/>
      <c r="V107"/>
      <c r="W107"/>
    </row>
    <row r="108" spans="21:23" x14ac:dyDescent="0.25">
      <c r="U108"/>
      <c r="V108"/>
      <c r="W108"/>
    </row>
    <row r="109" spans="21:23" x14ac:dyDescent="0.25">
      <c r="U109"/>
      <c r="V109"/>
      <c r="W109"/>
    </row>
    <row r="110" spans="21:23" x14ac:dyDescent="0.25">
      <c r="U110"/>
      <c r="V110"/>
      <c r="W110"/>
    </row>
    <row r="111" spans="21:23" x14ac:dyDescent="0.25">
      <c r="U111"/>
      <c r="V111"/>
      <c r="W111"/>
    </row>
    <row r="112" spans="21:23" x14ac:dyDescent="0.25">
      <c r="U112"/>
      <c r="V112"/>
      <c r="W112"/>
    </row>
    <row r="113" spans="21:23" x14ac:dyDescent="0.25">
      <c r="U113"/>
      <c r="V113"/>
      <c r="W113"/>
    </row>
    <row r="114" spans="21:23" x14ac:dyDescent="0.25">
      <c r="U114"/>
      <c r="V114"/>
      <c r="W114"/>
    </row>
    <row r="115" spans="21:23" x14ac:dyDescent="0.25">
      <c r="U115"/>
      <c r="V115"/>
      <c r="W115"/>
    </row>
    <row r="116" spans="21:23" x14ac:dyDescent="0.25">
      <c r="U116"/>
      <c r="V116"/>
      <c r="W116"/>
    </row>
    <row r="117" spans="21:23" x14ac:dyDescent="0.25">
      <c r="U117"/>
      <c r="V117"/>
      <c r="W117"/>
    </row>
    <row r="118" spans="21:23" x14ac:dyDescent="0.25">
      <c r="U118"/>
      <c r="V118"/>
      <c r="W118"/>
    </row>
    <row r="119" spans="21:23" x14ac:dyDescent="0.25">
      <c r="U119"/>
      <c r="V119"/>
      <c r="W119"/>
    </row>
    <row r="120" spans="21:23" x14ac:dyDescent="0.25">
      <c r="U120"/>
      <c r="V120"/>
      <c r="W120"/>
    </row>
    <row r="121" spans="21:23" x14ac:dyDescent="0.25">
      <c r="U121"/>
      <c r="V121"/>
      <c r="W121"/>
    </row>
    <row r="122" spans="21:23" x14ac:dyDescent="0.25">
      <c r="U122"/>
      <c r="V122"/>
      <c r="W122"/>
    </row>
    <row r="123" spans="21:23" x14ac:dyDescent="0.25">
      <c r="U123"/>
      <c r="V123"/>
      <c r="W123"/>
    </row>
    <row r="124" spans="21:23" x14ac:dyDescent="0.25">
      <c r="U124"/>
      <c r="V124"/>
      <c r="W124"/>
    </row>
    <row r="125" spans="21:23" x14ac:dyDescent="0.25">
      <c r="U125"/>
      <c r="V125"/>
      <c r="W125"/>
    </row>
    <row r="126" spans="21:23" x14ac:dyDescent="0.25">
      <c r="U126"/>
      <c r="V126"/>
      <c r="W126"/>
    </row>
    <row r="127" spans="21:23" x14ac:dyDescent="0.25">
      <c r="U127"/>
      <c r="V127"/>
      <c r="W127"/>
    </row>
    <row r="128" spans="21:23" x14ac:dyDescent="0.25">
      <c r="U128"/>
      <c r="V128"/>
      <c r="W128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4"/>
  <sheetViews>
    <sheetView topLeftCell="E3" workbookViewId="0">
      <selection activeCell="F11" sqref="F11"/>
    </sheetView>
  </sheetViews>
  <sheetFormatPr defaultRowHeight="15" x14ac:dyDescent="0.25"/>
  <cols>
    <col min="1" max="4" width="9.140625" style="11"/>
    <col min="5" max="5" width="4" style="11" customWidth="1"/>
    <col min="6" max="6" width="11" style="11" customWidth="1"/>
    <col min="7" max="16384" width="9.140625" style="11"/>
  </cols>
  <sheetData>
    <row r="1" spans="1:32" x14ac:dyDescent="0.25">
      <c r="A1" s="37"/>
      <c r="B1" s="37"/>
      <c r="C1" s="37"/>
      <c r="D1" s="37"/>
      <c r="E1" s="37" t="s">
        <v>7</v>
      </c>
      <c r="F1" s="37"/>
      <c r="G1" s="37"/>
      <c r="H1" s="37"/>
      <c r="I1" s="37" t="s">
        <v>88</v>
      </c>
      <c r="J1" s="37"/>
      <c r="K1" s="37"/>
      <c r="L1" s="37"/>
      <c r="M1" s="37" t="s">
        <v>3</v>
      </c>
      <c r="N1" s="37"/>
      <c r="O1" s="37"/>
      <c r="P1" s="37"/>
      <c r="Q1" s="37" t="s">
        <v>15</v>
      </c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</row>
    <row r="2" spans="1:32" x14ac:dyDescent="0.25">
      <c r="A2" s="3"/>
      <c r="B2" s="3"/>
      <c r="C2" s="3"/>
      <c r="D2" s="3"/>
      <c r="E2" s="10" t="s">
        <v>16</v>
      </c>
      <c r="F2" s="10" t="s">
        <v>17</v>
      </c>
      <c r="G2" s="10" t="s">
        <v>18</v>
      </c>
      <c r="H2" s="10" t="s">
        <v>19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16</v>
      </c>
      <c r="N2" s="10" t="s">
        <v>17</v>
      </c>
      <c r="O2" s="10" t="s">
        <v>18</v>
      </c>
      <c r="P2" s="10" t="s">
        <v>19</v>
      </c>
      <c r="Q2" s="10" t="s">
        <v>16</v>
      </c>
      <c r="R2" s="10" t="s">
        <v>17</v>
      </c>
      <c r="S2" s="10" t="s">
        <v>18</v>
      </c>
      <c r="T2" s="10" t="s">
        <v>19</v>
      </c>
      <c r="U2" s="3"/>
      <c r="V2" s="3"/>
      <c r="W2" s="3"/>
      <c r="X2" s="3"/>
    </row>
    <row r="3" spans="1:32" x14ac:dyDescent="0.25">
      <c r="E3" s="5">
        <v>369.82499999999999</v>
      </c>
      <c r="F3" s="5">
        <v>5000</v>
      </c>
      <c r="G3" s="5">
        <v>5000</v>
      </c>
      <c r="I3" s="11">
        <v>250</v>
      </c>
      <c r="J3" s="11">
        <v>104.28400000000001</v>
      </c>
      <c r="K3" s="11">
        <v>12888.1</v>
      </c>
      <c r="L3" s="11">
        <v>0.202623</v>
      </c>
      <c r="M3" s="11">
        <v>250</v>
      </c>
      <c r="N3" s="11">
        <v>111.08799999999999</v>
      </c>
      <c r="O3" s="11">
        <v>11941.8</v>
      </c>
      <c r="P3" s="11">
        <v>0.21768299999999999</v>
      </c>
      <c r="Q3" s="11">
        <v>250</v>
      </c>
      <c r="R3" s="11">
        <v>101.67400000000001</v>
      </c>
      <c r="S3" s="11">
        <v>12953.8</v>
      </c>
      <c r="T3" s="11">
        <v>0.20083000000000001</v>
      </c>
    </row>
    <row r="4" spans="1:32" x14ac:dyDescent="0.25">
      <c r="E4" s="11">
        <v>200</v>
      </c>
      <c r="F4" s="11">
        <v>13930.979170000001</v>
      </c>
      <c r="G4" s="11">
        <v>54.994579999999999</v>
      </c>
      <c r="I4" s="11">
        <v>252</v>
      </c>
      <c r="J4" s="11">
        <v>111.64</v>
      </c>
      <c r="K4" s="11">
        <v>12828.8</v>
      </c>
      <c r="L4" s="11">
        <v>0.21774499999999999</v>
      </c>
      <c r="M4" s="11">
        <v>252</v>
      </c>
      <c r="N4" s="11">
        <v>119.07</v>
      </c>
      <c r="O4" s="11">
        <v>11882</v>
      </c>
      <c r="P4" s="11">
        <v>0.23441300000000001</v>
      </c>
      <c r="Q4" s="11">
        <v>252</v>
      </c>
      <c r="R4" s="11">
        <v>108.712</v>
      </c>
      <c r="S4" s="11">
        <v>12896.5</v>
      </c>
      <c r="T4" s="11">
        <v>0.215673</v>
      </c>
    </row>
    <row r="5" spans="1:32" x14ac:dyDescent="0.25">
      <c r="E5" s="11">
        <v>205</v>
      </c>
      <c r="F5" s="11">
        <v>13822.671410000001</v>
      </c>
      <c r="G5" s="11">
        <v>55.021639999999998</v>
      </c>
      <c r="I5" s="11">
        <v>254</v>
      </c>
      <c r="J5" s="11">
        <v>119.346</v>
      </c>
      <c r="K5" s="11">
        <v>12768.9</v>
      </c>
      <c r="L5" s="11">
        <v>0.23372100000000001</v>
      </c>
      <c r="M5" s="11">
        <v>254</v>
      </c>
      <c r="N5" s="11">
        <v>127.499</v>
      </c>
      <c r="O5" s="11">
        <v>11821.3</v>
      </c>
      <c r="P5" s="11">
        <v>0.25210399999999999</v>
      </c>
      <c r="Q5" s="11">
        <v>254</v>
      </c>
      <c r="R5" s="11">
        <v>116.04900000000001</v>
      </c>
      <c r="S5" s="11">
        <v>12838.6</v>
      </c>
      <c r="T5" s="11">
        <v>0.23133899999999999</v>
      </c>
    </row>
    <row r="6" spans="1:32" x14ac:dyDescent="0.25">
      <c r="E6" s="11">
        <v>210</v>
      </c>
      <c r="F6" s="11">
        <v>13692.807940000001</v>
      </c>
      <c r="G6" s="11">
        <v>55.048749999999998</v>
      </c>
      <c r="I6" s="11">
        <v>256</v>
      </c>
      <c r="J6" s="11">
        <v>127.44499999999999</v>
      </c>
      <c r="K6" s="11">
        <v>12708.2</v>
      </c>
      <c r="L6" s="11">
        <v>0.250579</v>
      </c>
      <c r="M6" s="11">
        <v>256</v>
      </c>
      <c r="N6" s="11">
        <v>136.39599999999999</v>
      </c>
      <c r="O6" s="11">
        <v>11759.9</v>
      </c>
      <c r="P6" s="11">
        <v>0.27079500000000001</v>
      </c>
      <c r="Q6" s="11">
        <v>256</v>
      </c>
      <c r="R6" s="11">
        <v>123.74</v>
      </c>
      <c r="S6" s="11">
        <v>12780</v>
      </c>
      <c r="T6" s="11">
        <v>0.24785099999999999</v>
      </c>
    </row>
    <row r="7" spans="1:32" x14ac:dyDescent="0.25">
      <c r="E7" s="11">
        <v>215</v>
      </c>
      <c r="F7" s="11">
        <v>13584.478090000001</v>
      </c>
      <c r="G7" s="11">
        <v>55.02581</v>
      </c>
      <c r="I7" s="11">
        <v>258</v>
      </c>
      <c r="J7" s="11">
        <v>135.976</v>
      </c>
      <c r="K7" s="11">
        <v>12646.9</v>
      </c>
      <c r="L7" s="11">
        <v>0.26834999999999998</v>
      </c>
      <c r="M7" s="11">
        <v>258</v>
      </c>
      <c r="N7" s="11">
        <v>145.761</v>
      </c>
      <c r="O7" s="11">
        <v>11697.7</v>
      </c>
      <c r="P7" s="11">
        <v>0.29051900000000003</v>
      </c>
      <c r="Q7" s="11">
        <v>258</v>
      </c>
      <c r="R7" s="11">
        <v>131.79499999999999</v>
      </c>
      <c r="S7" s="11">
        <v>12720.7</v>
      </c>
      <c r="T7" s="11">
        <v>0.265237</v>
      </c>
    </row>
    <row r="8" spans="1:32" x14ac:dyDescent="0.25">
      <c r="E8" s="11">
        <v>220</v>
      </c>
      <c r="F8" s="11">
        <v>13454.354310000001</v>
      </c>
      <c r="G8" s="11">
        <v>75.729820000000004</v>
      </c>
      <c r="I8" s="11">
        <v>260</v>
      </c>
      <c r="J8" s="11">
        <v>144.97399999999999</v>
      </c>
      <c r="K8" s="11">
        <v>12584.8</v>
      </c>
      <c r="L8" s="11">
        <v>0.28706900000000002</v>
      </c>
      <c r="M8" s="11">
        <v>260</v>
      </c>
      <c r="N8" s="11">
        <v>155.60900000000001</v>
      </c>
      <c r="O8" s="11">
        <v>11634.6</v>
      </c>
      <c r="P8" s="11">
        <v>0.31131399999999998</v>
      </c>
      <c r="Q8" s="11">
        <v>260</v>
      </c>
      <c r="R8" s="11">
        <v>140.28</v>
      </c>
      <c r="S8" s="11">
        <v>12660.8</v>
      </c>
      <c r="T8" s="11">
        <v>0.28352699999999997</v>
      </c>
    </row>
    <row r="9" spans="1:32" x14ac:dyDescent="0.25">
      <c r="E9" s="11">
        <v>225</v>
      </c>
      <c r="F9" s="11">
        <v>13323.62328</v>
      </c>
      <c r="G9" s="11">
        <v>75.802689999999998</v>
      </c>
      <c r="I9" s="11">
        <v>262</v>
      </c>
      <c r="J9" s="11">
        <v>154.42099999999999</v>
      </c>
      <c r="K9" s="11">
        <v>12521.9</v>
      </c>
      <c r="L9" s="11">
        <v>0.30676700000000001</v>
      </c>
      <c r="M9" s="11">
        <v>262</v>
      </c>
      <c r="N9" s="11">
        <v>165.97900000000001</v>
      </c>
      <c r="O9" s="11">
        <v>11570.6</v>
      </c>
      <c r="P9" s="11">
        <v>0.33321400000000001</v>
      </c>
      <c r="Q9" s="11">
        <v>262</v>
      </c>
      <c r="R9" s="11">
        <v>149.15799999999999</v>
      </c>
      <c r="S9" s="11">
        <v>12600.2</v>
      </c>
      <c r="T9" s="11">
        <v>0.30275000000000002</v>
      </c>
    </row>
    <row r="10" spans="1:32" x14ac:dyDescent="0.25">
      <c r="E10" s="11">
        <v>230</v>
      </c>
      <c r="F10" s="11">
        <v>13193.56221</v>
      </c>
      <c r="G10" s="11">
        <v>76.807490000000001</v>
      </c>
      <c r="I10" s="11">
        <v>264</v>
      </c>
      <c r="J10" s="11">
        <v>164.346</v>
      </c>
      <c r="K10" s="11">
        <v>12458.3</v>
      </c>
      <c r="L10" s="11">
        <v>0.32747900000000002</v>
      </c>
      <c r="M10" s="11">
        <v>264</v>
      </c>
      <c r="N10" s="11">
        <v>176.875</v>
      </c>
      <c r="O10" s="11">
        <v>11505.8</v>
      </c>
      <c r="P10" s="11">
        <v>0.35625800000000002</v>
      </c>
      <c r="Q10" s="11">
        <v>264</v>
      </c>
      <c r="R10" s="11">
        <v>158.46799999999999</v>
      </c>
      <c r="S10" s="11">
        <v>12538.9</v>
      </c>
      <c r="T10" s="11">
        <v>0.32293500000000003</v>
      </c>
    </row>
    <row r="11" spans="1:32" x14ac:dyDescent="0.25">
      <c r="E11" s="11">
        <v>235</v>
      </c>
      <c r="F11" s="11">
        <v>13064.78873</v>
      </c>
      <c r="G11" s="11">
        <v>76.748220000000003</v>
      </c>
      <c r="I11" s="11">
        <v>266</v>
      </c>
      <c r="J11" s="11">
        <v>174.779</v>
      </c>
      <c r="K11" s="11">
        <v>12393.8</v>
      </c>
      <c r="L11" s="11">
        <v>0.34923599999999999</v>
      </c>
      <c r="M11" s="11">
        <v>266</v>
      </c>
      <c r="N11" s="11">
        <v>188.31800000000001</v>
      </c>
      <c r="O11" s="11">
        <v>11440.1</v>
      </c>
      <c r="P11" s="11">
        <v>0.38048199999999999</v>
      </c>
      <c r="Q11" s="11">
        <v>266</v>
      </c>
      <c r="R11" s="11">
        <v>168.20099999999999</v>
      </c>
      <c r="S11" s="11">
        <v>12476.9</v>
      </c>
      <c r="T11" s="11">
        <v>0.34411199999999997</v>
      </c>
    </row>
    <row r="12" spans="1:32" x14ac:dyDescent="0.25">
      <c r="E12" s="11">
        <v>240</v>
      </c>
      <c r="F12" s="11">
        <v>12934.85806</v>
      </c>
      <c r="G12" s="11">
        <v>75.337569999999999</v>
      </c>
      <c r="I12" s="11">
        <v>268</v>
      </c>
      <c r="J12" s="11">
        <v>185.72</v>
      </c>
      <c r="K12" s="11">
        <v>12328.6</v>
      </c>
      <c r="L12" s="11">
        <v>0.37207499999999999</v>
      </c>
      <c r="M12" s="11">
        <v>268</v>
      </c>
      <c r="N12" s="11">
        <v>200.33799999999999</v>
      </c>
      <c r="O12" s="11">
        <v>11373.5</v>
      </c>
      <c r="P12" s="11">
        <v>0.40592299999999998</v>
      </c>
      <c r="Q12" s="11">
        <v>268</v>
      </c>
      <c r="R12" s="11">
        <v>178.4</v>
      </c>
      <c r="S12" s="11">
        <v>12414.2</v>
      </c>
      <c r="T12" s="11">
        <v>0.366311</v>
      </c>
    </row>
    <row r="13" spans="1:32" x14ac:dyDescent="0.25">
      <c r="E13" s="11">
        <v>245</v>
      </c>
      <c r="F13" s="11">
        <v>12848.7178</v>
      </c>
      <c r="G13" s="11">
        <v>120.26253</v>
      </c>
      <c r="I13" s="11">
        <v>270</v>
      </c>
      <c r="J13" s="11">
        <v>197.209</v>
      </c>
      <c r="K13" s="11">
        <v>12262.5</v>
      </c>
      <c r="L13" s="11">
        <v>0.39602900000000002</v>
      </c>
      <c r="M13" s="11">
        <v>270</v>
      </c>
      <c r="N13" s="11">
        <v>212.953</v>
      </c>
      <c r="O13" s="11">
        <v>11305.9</v>
      </c>
      <c r="P13" s="11">
        <v>0.43262</v>
      </c>
      <c r="Q13" s="11">
        <v>270</v>
      </c>
      <c r="R13" s="11">
        <v>189.059</v>
      </c>
      <c r="S13" s="11">
        <v>12350.8</v>
      </c>
      <c r="T13" s="11">
        <v>0.38956099999999999</v>
      </c>
    </row>
    <row r="14" spans="1:32" x14ac:dyDescent="0.25">
      <c r="E14" s="11">
        <v>250</v>
      </c>
      <c r="F14" s="11">
        <v>12676.063039999999</v>
      </c>
      <c r="G14" s="11">
        <v>119.85977</v>
      </c>
      <c r="I14" s="11">
        <v>272</v>
      </c>
      <c r="J14" s="11">
        <v>209.25899999999999</v>
      </c>
      <c r="K14" s="11">
        <v>12195.6</v>
      </c>
      <c r="L14" s="11">
        <v>0.42113299999999998</v>
      </c>
      <c r="M14" s="11">
        <v>272</v>
      </c>
      <c r="N14" s="11">
        <v>226.18299999999999</v>
      </c>
      <c r="O14" s="11">
        <v>11237.4</v>
      </c>
      <c r="P14" s="11">
        <v>0.46060899999999999</v>
      </c>
      <c r="Q14" s="11">
        <v>272</v>
      </c>
      <c r="R14" s="11">
        <v>200.19900000000001</v>
      </c>
      <c r="S14" s="11">
        <v>12286.6</v>
      </c>
      <c r="T14" s="11">
        <v>0.41389199999999998</v>
      </c>
    </row>
    <row r="15" spans="1:32" x14ac:dyDescent="0.25">
      <c r="E15" s="11">
        <v>255</v>
      </c>
      <c r="F15" s="11">
        <v>12545.75476</v>
      </c>
      <c r="G15" s="11">
        <v>139.74011999999999</v>
      </c>
      <c r="I15" s="11">
        <v>274</v>
      </c>
      <c r="J15" s="11">
        <v>221.887</v>
      </c>
      <c r="K15" s="11">
        <v>12127.9</v>
      </c>
      <c r="L15" s="11">
        <v>0.44742199999999999</v>
      </c>
      <c r="M15" s="11">
        <v>274</v>
      </c>
      <c r="N15" s="11">
        <v>240.054</v>
      </c>
      <c r="O15" s="11">
        <v>11167.9</v>
      </c>
      <c r="P15" s="11">
        <v>0.48992999999999998</v>
      </c>
      <c r="Q15" s="11">
        <v>274</v>
      </c>
      <c r="R15" s="11">
        <v>211.845</v>
      </c>
      <c r="S15" s="11">
        <v>12221.6</v>
      </c>
      <c r="T15" s="11">
        <v>0.43933499999999998</v>
      </c>
    </row>
    <row r="16" spans="1:32" x14ac:dyDescent="0.25">
      <c r="E16" s="11">
        <v>260</v>
      </c>
      <c r="F16" s="11">
        <v>12416.021070000001</v>
      </c>
      <c r="G16" s="11">
        <v>164.56529</v>
      </c>
      <c r="I16" s="11">
        <v>276</v>
      </c>
      <c r="J16" s="11">
        <v>235.12299999999999</v>
      </c>
      <c r="K16" s="11">
        <v>12059.2</v>
      </c>
      <c r="L16" s="11">
        <v>0.47493299999999999</v>
      </c>
      <c r="M16" s="11">
        <v>276</v>
      </c>
      <c r="N16" s="11">
        <v>254.59100000000001</v>
      </c>
      <c r="O16" s="11">
        <v>11097.4</v>
      </c>
      <c r="P16" s="11">
        <v>0.520621</v>
      </c>
      <c r="Q16" s="11">
        <v>276</v>
      </c>
      <c r="R16" s="11">
        <v>224.00200000000001</v>
      </c>
      <c r="S16" s="11">
        <v>12155.9</v>
      </c>
      <c r="T16" s="11">
        <v>0.46591900000000003</v>
      </c>
    </row>
    <row r="17" spans="5:20" x14ac:dyDescent="0.25">
      <c r="E17" s="11">
        <v>265</v>
      </c>
      <c r="F17" s="11">
        <v>12240.581270000001</v>
      </c>
      <c r="G17" s="11">
        <v>186.93020999999999</v>
      </c>
      <c r="I17" s="11">
        <v>278</v>
      </c>
      <c r="J17" s="11">
        <v>248.994</v>
      </c>
      <c r="K17" s="11">
        <v>11989.6</v>
      </c>
      <c r="L17" s="11">
        <v>0.50370099999999995</v>
      </c>
      <c r="M17" s="11">
        <v>278</v>
      </c>
      <c r="N17" s="11">
        <v>269.822</v>
      </c>
      <c r="O17" s="11">
        <v>11025.8</v>
      </c>
      <c r="P17" s="11">
        <v>0.55271999999999999</v>
      </c>
      <c r="Q17" s="11">
        <v>278</v>
      </c>
      <c r="R17" s="11">
        <v>236.68899999999999</v>
      </c>
      <c r="S17" s="11">
        <v>12089.3</v>
      </c>
      <c r="T17" s="11">
        <v>0.493676</v>
      </c>
    </row>
    <row r="18" spans="5:20" x14ac:dyDescent="0.25">
      <c r="E18" s="11">
        <v>270</v>
      </c>
      <c r="F18" s="11">
        <v>12112.41627</v>
      </c>
      <c r="G18" s="11">
        <v>226.42695000000001</v>
      </c>
      <c r="I18" s="11">
        <v>280</v>
      </c>
      <c r="J18" s="11">
        <v>263.52</v>
      </c>
      <c r="K18" s="11">
        <v>11919.1</v>
      </c>
      <c r="L18" s="11">
        <v>0.53376299999999999</v>
      </c>
      <c r="M18" s="11">
        <v>280</v>
      </c>
      <c r="N18" s="11">
        <v>285.77300000000002</v>
      </c>
      <c r="O18" s="11">
        <v>10953.1</v>
      </c>
      <c r="P18" s="11">
        <v>0.58626699999999998</v>
      </c>
      <c r="Q18" s="11">
        <v>280</v>
      </c>
      <c r="R18" s="11">
        <v>249.93199999999999</v>
      </c>
      <c r="S18" s="11">
        <v>12021.9</v>
      </c>
      <c r="T18" s="11">
        <v>0.52263700000000002</v>
      </c>
    </row>
    <row r="19" spans="5:20" x14ac:dyDescent="0.25">
      <c r="E19" s="11">
        <v>275</v>
      </c>
      <c r="F19" s="11">
        <v>11961.48164</v>
      </c>
      <c r="G19" s="11">
        <v>248.24639999999999</v>
      </c>
      <c r="I19" s="11">
        <v>282</v>
      </c>
      <c r="J19" s="11">
        <v>278.73099999999999</v>
      </c>
      <c r="K19" s="11">
        <v>11847.6</v>
      </c>
      <c r="L19" s="11">
        <v>0.56515700000000002</v>
      </c>
      <c r="M19" s="11">
        <v>282</v>
      </c>
      <c r="N19" s="11">
        <v>302.47399999999999</v>
      </c>
      <c r="O19" s="11">
        <v>10879.4</v>
      </c>
      <c r="P19" s="11">
        <v>0.62130200000000002</v>
      </c>
      <c r="Q19" s="11">
        <v>282</v>
      </c>
      <c r="R19" s="11">
        <v>263.74400000000003</v>
      </c>
      <c r="S19" s="11">
        <v>11953.7</v>
      </c>
      <c r="T19" s="11">
        <v>0.55283099999999996</v>
      </c>
    </row>
    <row r="20" spans="5:20" x14ac:dyDescent="0.25">
      <c r="E20" s="11">
        <v>280</v>
      </c>
      <c r="F20" s="11">
        <v>11811.06236</v>
      </c>
      <c r="G20" s="11">
        <v>293.02323000000001</v>
      </c>
      <c r="I20" s="11">
        <v>284</v>
      </c>
      <c r="J20" s="11">
        <v>294.65300000000002</v>
      </c>
      <c r="K20" s="11">
        <v>11775.2</v>
      </c>
      <c r="L20" s="11">
        <v>0.59791799999999995</v>
      </c>
      <c r="M20" s="11">
        <v>284</v>
      </c>
      <c r="N20" s="11">
        <v>319.95400000000001</v>
      </c>
      <c r="O20" s="11">
        <v>10804.5</v>
      </c>
      <c r="P20" s="11">
        <v>0.65786199999999995</v>
      </c>
      <c r="Q20" s="11">
        <v>284</v>
      </c>
      <c r="R20" s="11">
        <v>278.14499999999998</v>
      </c>
      <c r="S20" s="11">
        <v>11884.6</v>
      </c>
      <c r="T20" s="11">
        <v>0.584291</v>
      </c>
    </row>
    <row r="21" spans="5:20" x14ac:dyDescent="0.25">
      <c r="E21" s="11">
        <v>285</v>
      </c>
      <c r="F21" s="11">
        <v>11636.145780000001</v>
      </c>
      <c r="G21" s="11">
        <v>336.50963000000002</v>
      </c>
      <c r="I21" s="11">
        <v>286</v>
      </c>
      <c r="J21" s="11">
        <v>311.31900000000002</v>
      </c>
      <c r="K21" s="11">
        <v>11701.7</v>
      </c>
      <c r="L21" s="11">
        <v>0.63208699999999995</v>
      </c>
      <c r="M21" s="11">
        <v>286</v>
      </c>
      <c r="N21" s="11">
        <v>338.24400000000003</v>
      </c>
      <c r="O21" s="11">
        <v>10728.5</v>
      </c>
      <c r="P21" s="11">
        <v>0.69599</v>
      </c>
      <c r="Q21" s="11">
        <v>286</v>
      </c>
      <c r="R21" s="11">
        <v>293.15300000000002</v>
      </c>
      <c r="S21" s="11">
        <v>11814.7</v>
      </c>
      <c r="T21" s="11">
        <v>0.61704599999999998</v>
      </c>
    </row>
    <row r="22" spans="5:20" x14ac:dyDescent="0.25">
      <c r="E22" s="11">
        <v>290</v>
      </c>
      <c r="F22" s="11">
        <v>11461.09093</v>
      </c>
      <c r="G22" s="11">
        <v>377.94979000000001</v>
      </c>
      <c r="I22" s="11">
        <v>288</v>
      </c>
      <c r="J22" s="11">
        <v>328.75900000000001</v>
      </c>
      <c r="K22" s="11">
        <v>11627.2</v>
      </c>
      <c r="L22" s="11">
        <v>0.66769999999999996</v>
      </c>
      <c r="M22" s="11">
        <v>288</v>
      </c>
      <c r="N22" s="11">
        <v>357.37799999999999</v>
      </c>
      <c r="O22" s="11">
        <v>10651.2</v>
      </c>
      <c r="P22" s="11">
        <v>0.73572300000000002</v>
      </c>
      <c r="Q22" s="11">
        <v>288</v>
      </c>
      <c r="R22" s="11">
        <v>308.79199999999997</v>
      </c>
      <c r="S22" s="11">
        <v>11743.8</v>
      </c>
      <c r="T22" s="11">
        <v>0.65112899999999996</v>
      </c>
    </row>
    <row r="23" spans="5:20" x14ac:dyDescent="0.25">
      <c r="E23" s="11">
        <v>295</v>
      </c>
      <c r="F23" s="11">
        <v>11288.35615</v>
      </c>
      <c r="G23" s="11">
        <v>445.50675000000001</v>
      </c>
      <c r="I23" s="11">
        <v>290</v>
      </c>
      <c r="J23" s="11">
        <v>347.00700000000001</v>
      </c>
      <c r="K23" s="11">
        <v>11551.6</v>
      </c>
      <c r="L23" s="11">
        <v>0.70479800000000004</v>
      </c>
      <c r="M23" s="11">
        <v>290</v>
      </c>
      <c r="N23" s="11">
        <v>377.392</v>
      </c>
      <c r="O23" s="11">
        <v>10572.7</v>
      </c>
      <c r="P23" s="11">
        <v>0.77710299999999999</v>
      </c>
      <c r="Q23" s="11">
        <v>290</v>
      </c>
      <c r="R23" s="11">
        <v>325.08199999999999</v>
      </c>
      <c r="S23" s="11">
        <v>11672</v>
      </c>
      <c r="T23" s="11">
        <v>0.68657000000000001</v>
      </c>
    </row>
    <row r="24" spans="5:20" x14ac:dyDescent="0.25">
      <c r="E24" s="11">
        <v>300</v>
      </c>
      <c r="F24" s="11">
        <v>11114.58302</v>
      </c>
      <c r="G24" s="11">
        <v>510.79189000000002</v>
      </c>
      <c r="I24" s="11">
        <v>292</v>
      </c>
      <c r="J24" s="11">
        <v>366.101</v>
      </c>
      <c r="K24" s="11">
        <v>11474.9</v>
      </c>
      <c r="L24" s="11">
        <v>0.74341900000000005</v>
      </c>
      <c r="M24" s="11">
        <v>292</v>
      </c>
      <c r="N24" s="11">
        <v>398.32400000000001</v>
      </c>
      <c r="O24" s="11">
        <v>10492.9</v>
      </c>
      <c r="P24" s="11">
        <v>0.82016900000000004</v>
      </c>
      <c r="Q24" s="11">
        <v>292</v>
      </c>
      <c r="R24" s="11">
        <v>342.048</v>
      </c>
      <c r="S24" s="11">
        <v>11599.3</v>
      </c>
      <c r="T24" s="11">
        <v>0.72340099999999996</v>
      </c>
    </row>
    <row r="25" spans="5:20" x14ac:dyDescent="0.25">
      <c r="E25" s="11">
        <v>305</v>
      </c>
      <c r="F25" s="11">
        <v>10943.39378</v>
      </c>
      <c r="G25" s="11">
        <v>575.49460999999997</v>
      </c>
      <c r="I25" s="11">
        <v>294</v>
      </c>
      <c r="J25" s="11">
        <v>386.077</v>
      </c>
      <c r="K25" s="11">
        <v>11397</v>
      </c>
      <c r="L25" s="11">
        <v>0.783605</v>
      </c>
      <c r="M25" s="11">
        <v>294</v>
      </c>
      <c r="N25" s="11">
        <v>420.21199999999999</v>
      </c>
      <c r="O25" s="11">
        <v>10411.799999999999</v>
      </c>
      <c r="P25" s="11">
        <v>0.86496300000000004</v>
      </c>
      <c r="Q25" s="11">
        <v>294</v>
      </c>
      <c r="R25" s="11">
        <v>359.71199999999999</v>
      </c>
      <c r="S25" s="11">
        <v>11525.6</v>
      </c>
      <c r="T25" s="11">
        <v>0.76165400000000005</v>
      </c>
    </row>
    <row r="26" spans="5:20" x14ac:dyDescent="0.25">
      <c r="E26" s="11">
        <v>310</v>
      </c>
      <c r="F26" s="11">
        <v>10748.86227</v>
      </c>
      <c r="G26" s="11">
        <v>639.61847999999998</v>
      </c>
      <c r="I26" s="11">
        <v>296</v>
      </c>
      <c r="J26" s="11">
        <v>406.97699999999998</v>
      </c>
      <c r="K26" s="11">
        <v>11318</v>
      </c>
      <c r="L26" s="11">
        <v>0.82539399999999996</v>
      </c>
      <c r="M26" s="11">
        <v>296</v>
      </c>
      <c r="N26" s="11">
        <v>443.09800000000001</v>
      </c>
      <c r="O26" s="11">
        <v>10329.4</v>
      </c>
      <c r="P26" s="11">
        <v>0.91152500000000003</v>
      </c>
      <c r="Q26" s="11">
        <v>296</v>
      </c>
      <c r="R26" s="11">
        <v>378.1</v>
      </c>
      <c r="S26" s="11">
        <v>11450.9</v>
      </c>
      <c r="T26" s="11">
        <v>0.80135900000000004</v>
      </c>
    </row>
    <row r="27" spans="5:20" x14ac:dyDescent="0.25">
      <c r="E27" s="11">
        <v>315</v>
      </c>
      <c r="F27" s="11">
        <v>10553.703100000001</v>
      </c>
      <c r="G27" s="11">
        <v>726.21727999999996</v>
      </c>
      <c r="I27" s="11">
        <v>298</v>
      </c>
      <c r="J27" s="11">
        <v>428.84699999999998</v>
      </c>
      <c r="K27" s="11">
        <v>11237.7</v>
      </c>
      <c r="L27" s="11">
        <v>0.86882899999999996</v>
      </c>
      <c r="M27" s="11">
        <v>298</v>
      </c>
      <c r="N27" s="11">
        <v>467.02800000000002</v>
      </c>
      <c r="O27" s="11">
        <v>10245.5</v>
      </c>
      <c r="P27" s="11">
        <v>0.95989500000000005</v>
      </c>
      <c r="Q27" s="11">
        <v>298</v>
      </c>
      <c r="R27" s="11">
        <v>397.238</v>
      </c>
      <c r="S27" s="11">
        <v>11375.2</v>
      </c>
      <c r="T27" s="11">
        <v>0.84254899999999999</v>
      </c>
    </row>
    <row r="28" spans="5:20" x14ac:dyDescent="0.25">
      <c r="E28" s="11">
        <v>320</v>
      </c>
      <c r="F28" s="11">
        <v>10335.007670000001</v>
      </c>
      <c r="G28" s="11">
        <v>810.58594000000005</v>
      </c>
      <c r="I28" s="11">
        <v>300</v>
      </c>
      <c r="J28" s="11">
        <v>451.73200000000003</v>
      </c>
      <c r="K28" s="11">
        <v>11156.2</v>
      </c>
      <c r="L28" s="11">
        <v>0.91395199999999999</v>
      </c>
      <c r="M28" s="11">
        <v>300</v>
      </c>
      <c r="N28" s="11">
        <v>492.04700000000003</v>
      </c>
      <c r="O28" s="11">
        <v>10160.200000000001</v>
      </c>
      <c r="P28" s="11">
        <v>1.0101199999999999</v>
      </c>
      <c r="Q28" s="11">
        <v>300</v>
      </c>
      <c r="R28" s="11">
        <v>417.15199999999999</v>
      </c>
      <c r="S28" s="11">
        <v>11298.4</v>
      </c>
      <c r="T28" s="11">
        <v>0.88525500000000001</v>
      </c>
    </row>
    <row r="29" spans="5:20" x14ac:dyDescent="0.25">
      <c r="E29" s="11">
        <v>325</v>
      </c>
      <c r="F29" s="11">
        <v>10120.73054</v>
      </c>
      <c r="G29" s="11">
        <v>920.84028999999998</v>
      </c>
      <c r="I29" s="11">
        <v>302</v>
      </c>
      <c r="J29" s="11">
        <v>475.68200000000002</v>
      </c>
      <c r="K29" s="11">
        <v>11073.4</v>
      </c>
      <c r="L29" s="11">
        <v>0.96080600000000005</v>
      </c>
      <c r="M29" s="11">
        <v>302</v>
      </c>
      <c r="N29" s="11">
        <v>518.20899999999995</v>
      </c>
      <c r="O29" s="11">
        <v>10073.4</v>
      </c>
      <c r="P29" s="11">
        <v>1.06223</v>
      </c>
      <c r="Q29" s="11">
        <v>302</v>
      </c>
      <c r="R29" s="11">
        <v>437.87099999999998</v>
      </c>
      <c r="S29" s="11">
        <v>11220.6</v>
      </c>
      <c r="T29" s="11">
        <v>0.92950900000000003</v>
      </c>
    </row>
    <row r="30" spans="5:20" x14ac:dyDescent="0.25">
      <c r="E30" s="11">
        <v>330</v>
      </c>
      <c r="F30" s="11">
        <v>9882.2204299999994</v>
      </c>
      <c r="G30" s="11">
        <v>1050.83546</v>
      </c>
      <c r="I30" s="11">
        <v>304</v>
      </c>
      <c r="J30" s="11">
        <v>500.755</v>
      </c>
      <c r="K30" s="11">
        <v>10989.3</v>
      </c>
      <c r="L30" s="11">
        <v>1.00943</v>
      </c>
      <c r="M30" s="11">
        <v>304</v>
      </c>
      <c r="N30" s="11">
        <v>545.56500000000005</v>
      </c>
      <c r="O30" s="11">
        <v>9984.9699999999993</v>
      </c>
      <c r="P30" s="11">
        <v>1.1162700000000001</v>
      </c>
      <c r="Q30" s="11">
        <v>304</v>
      </c>
      <c r="R30" s="11">
        <v>459.428</v>
      </c>
      <c r="S30" s="11">
        <v>11141.6</v>
      </c>
      <c r="T30" s="11">
        <v>0.97534299999999996</v>
      </c>
    </row>
    <row r="31" spans="5:20" x14ac:dyDescent="0.25">
      <c r="E31" s="11">
        <v>335</v>
      </c>
      <c r="F31" s="11">
        <v>9642.6799699999992</v>
      </c>
      <c r="G31" s="11">
        <v>1180.9382800000001</v>
      </c>
      <c r="I31" s="11">
        <v>306</v>
      </c>
      <c r="J31" s="11">
        <v>527.00599999999997</v>
      </c>
      <c r="K31" s="11">
        <v>10903.7</v>
      </c>
      <c r="L31" s="11">
        <v>1.0598799999999999</v>
      </c>
      <c r="M31" s="11">
        <v>306</v>
      </c>
      <c r="N31" s="11">
        <v>574.17399999999998</v>
      </c>
      <c r="O31" s="11">
        <v>9894.93</v>
      </c>
      <c r="P31" s="11">
        <v>1.1722900000000001</v>
      </c>
      <c r="Q31" s="11">
        <v>306</v>
      </c>
      <c r="R31" s="11">
        <v>481.85399999999998</v>
      </c>
      <c r="S31" s="11">
        <v>11061.5</v>
      </c>
      <c r="T31" s="11">
        <v>1.0227900000000001</v>
      </c>
    </row>
    <row r="32" spans="5:20" x14ac:dyDescent="0.25">
      <c r="E32" s="11">
        <v>340</v>
      </c>
      <c r="F32" s="11">
        <v>9362.8159099999993</v>
      </c>
      <c r="G32" s="11">
        <v>1334.0904599999999</v>
      </c>
      <c r="I32" s="11">
        <v>308</v>
      </c>
      <c r="J32" s="11">
        <v>554.505</v>
      </c>
      <c r="K32" s="11">
        <v>10816.7</v>
      </c>
      <c r="L32" s="11">
        <v>1.11219</v>
      </c>
      <c r="M32" s="11">
        <v>308</v>
      </c>
      <c r="N32" s="11">
        <v>604.09900000000005</v>
      </c>
      <c r="O32" s="11">
        <v>9803.2000000000007</v>
      </c>
      <c r="P32" s="11">
        <v>1.2303200000000001</v>
      </c>
      <c r="Q32" s="11">
        <v>308</v>
      </c>
      <c r="R32" s="11">
        <v>505.18</v>
      </c>
      <c r="S32" s="11">
        <v>10980.2</v>
      </c>
      <c r="T32" s="11">
        <v>1.0718799999999999</v>
      </c>
    </row>
    <row r="33" spans="5:20" x14ac:dyDescent="0.25">
      <c r="E33" s="11">
        <v>345</v>
      </c>
      <c r="F33" s="11">
        <v>9059.5627000000004</v>
      </c>
      <c r="G33" s="11">
        <v>1527.3263999999999</v>
      </c>
      <c r="I33" s="11">
        <v>310</v>
      </c>
      <c r="J33" s="11">
        <v>583.31799999999998</v>
      </c>
      <c r="K33" s="11">
        <v>10728.2</v>
      </c>
      <c r="L33" s="11">
        <v>1.1664099999999999</v>
      </c>
      <c r="M33" s="11">
        <v>310</v>
      </c>
      <c r="N33" s="11">
        <v>635.40599999999995</v>
      </c>
      <c r="O33" s="11">
        <v>9709.7099999999991</v>
      </c>
      <c r="P33" s="11">
        <v>1.2904199999999999</v>
      </c>
      <c r="Q33" s="11">
        <v>310</v>
      </c>
      <c r="R33" s="11">
        <v>529.44500000000005</v>
      </c>
      <c r="S33" s="11">
        <v>10897.7</v>
      </c>
      <c r="T33" s="11">
        <v>1.1226400000000001</v>
      </c>
    </row>
    <row r="34" spans="5:20" x14ac:dyDescent="0.25">
      <c r="E34" s="11">
        <v>350</v>
      </c>
      <c r="F34" s="11">
        <v>8732.7759399999995</v>
      </c>
      <c r="G34" s="11">
        <v>1763.3342</v>
      </c>
      <c r="I34" s="11">
        <v>312</v>
      </c>
      <c r="J34" s="11">
        <v>613.524</v>
      </c>
      <c r="K34" s="11">
        <v>10638.2</v>
      </c>
      <c r="L34" s="11">
        <v>1.2225900000000001</v>
      </c>
      <c r="M34" s="11">
        <v>312</v>
      </c>
      <c r="N34" s="11">
        <v>668.17</v>
      </c>
      <c r="O34" s="11">
        <v>9614.3799999999992</v>
      </c>
      <c r="P34" s="11">
        <v>1.3526100000000001</v>
      </c>
      <c r="Q34" s="11">
        <v>312</v>
      </c>
      <c r="R34" s="11">
        <v>554.68600000000004</v>
      </c>
      <c r="S34" s="11">
        <v>10813.9</v>
      </c>
      <c r="T34" s="11">
        <v>1.1751199999999999</v>
      </c>
    </row>
    <row r="35" spans="5:20" x14ac:dyDescent="0.25">
      <c r="E35" s="11">
        <v>355</v>
      </c>
      <c r="F35" s="11">
        <v>8343.0310000000009</v>
      </c>
      <c r="G35" s="11">
        <v>2027.79988</v>
      </c>
      <c r="I35" s="11">
        <v>314</v>
      </c>
      <c r="J35" s="11">
        <v>645.20699999999999</v>
      </c>
      <c r="K35" s="11">
        <v>10546.5</v>
      </c>
      <c r="L35" s="11">
        <v>1.28078</v>
      </c>
      <c r="M35" s="11">
        <v>314</v>
      </c>
      <c r="N35" s="11">
        <v>702.46699999999998</v>
      </c>
      <c r="O35" s="11">
        <v>9517.1200000000008</v>
      </c>
      <c r="P35" s="11">
        <v>1.4169400000000001</v>
      </c>
      <c r="Q35" s="11">
        <v>314</v>
      </c>
      <c r="R35" s="11">
        <v>580.94100000000003</v>
      </c>
      <c r="S35" s="11">
        <v>10728.8</v>
      </c>
      <c r="T35" s="11">
        <v>1.22933</v>
      </c>
    </row>
    <row r="36" spans="5:20" x14ac:dyDescent="0.25">
      <c r="E36" s="11">
        <v>360</v>
      </c>
      <c r="F36" s="11">
        <v>7865.9471299999996</v>
      </c>
      <c r="G36" s="11">
        <v>2411.8483700000002</v>
      </c>
      <c r="I36" s="11">
        <v>316</v>
      </c>
      <c r="J36" s="11">
        <v>678.45899999999995</v>
      </c>
      <c r="K36" s="11">
        <v>10453.1</v>
      </c>
      <c r="L36" s="11">
        <v>1.3410299999999999</v>
      </c>
      <c r="M36" s="11">
        <v>316</v>
      </c>
      <c r="N36" s="11">
        <v>738.38400000000001</v>
      </c>
      <c r="O36" s="11">
        <v>9417.86</v>
      </c>
      <c r="P36" s="11">
        <v>1.48346</v>
      </c>
      <c r="Q36" s="11">
        <v>316</v>
      </c>
      <c r="R36" s="11">
        <v>608.25699999999995</v>
      </c>
      <c r="S36" s="11">
        <v>10642.4</v>
      </c>
      <c r="T36" s="11">
        <v>1.28531</v>
      </c>
    </row>
    <row r="37" spans="5:20" x14ac:dyDescent="0.25">
      <c r="E37" s="11">
        <v>365</v>
      </c>
      <c r="F37" s="11">
        <v>7198.5832600000003</v>
      </c>
      <c r="G37" s="11">
        <v>2936.6914200000001</v>
      </c>
      <c r="I37" s="11">
        <v>318</v>
      </c>
      <c r="J37" s="11">
        <v>713.38199999999995</v>
      </c>
      <c r="K37" s="11">
        <v>10357.9</v>
      </c>
      <c r="L37" s="11">
        <v>1.4033899999999999</v>
      </c>
      <c r="M37" s="11">
        <v>318</v>
      </c>
      <c r="N37" s="11">
        <v>776.01300000000003</v>
      </c>
      <c r="O37" s="11">
        <v>9316.49</v>
      </c>
      <c r="P37" s="11">
        <v>1.5522100000000001</v>
      </c>
      <c r="Q37" s="11">
        <v>318</v>
      </c>
      <c r="R37" s="11">
        <v>636.67600000000004</v>
      </c>
      <c r="S37" s="11">
        <v>10554.6</v>
      </c>
      <c r="T37" s="11">
        <v>1.3431</v>
      </c>
    </row>
    <row r="38" spans="5:20" x14ac:dyDescent="0.25">
      <c r="E38" s="5"/>
      <c r="F38" s="5"/>
      <c r="G38" s="5"/>
      <c r="I38" s="11">
        <v>320</v>
      </c>
      <c r="J38" s="11">
        <v>750.08699999999999</v>
      </c>
      <c r="K38" s="11">
        <v>10260.9</v>
      </c>
      <c r="L38" s="11">
        <v>1.4679199999999999</v>
      </c>
      <c r="M38" s="11">
        <v>320</v>
      </c>
      <c r="N38" s="11">
        <v>815.45600000000002</v>
      </c>
      <c r="O38" s="11">
        <v>9212.91</v>
      </c>
      <c r="P38" s="11">
        <v>1.6232200000000001</v>
      </c>
      <c r="Q38" s="11">
        <v>320</v>
      </c>
      <c r="R38" s="11">
        <v>666.24800000000005</v>
      </c>
      <c r="S38" s="11">
        <v>10465.299999999999</v>
      </c>
      <c r="T38" s="11">
        <v>1.40273</v>
      </c>
    </row>
    <row r="39" spans="5:20" x14ac:dyDescent="0.25">
      <c r="I39" s="11">
        <v>322</v>
      </c>
      <c r="J39" s="11">
        <v>788.702</v>
      </c>
      <c r="K39" s="11">
        <v>10161.9</v>
      </c>
      <c r="L39" s="11">
        <v>1.5346599999999999</v>
      </c>
      <c r="M39" s="11">
        <v>322</v>
      </c>
      <c r="N39" s="11">
        <v>856.82600000000002</v>
      </c>
      <c r="O39" s="11">
        <v>9107</v>
      </c>
      <c r="P39" s="11">
        <v>1.69655</v>
      </c>
      <c r="Q39" s="11">
        <v>322</v>
      </c>
      <c r="R39" s="11">
        <v>697.02499999999998</v>
      </c>
      <c r="S39" s="11">
        <v>10374.6</v>
      </c>
      <c r="T39" s="11">
        <v>1.4642200000000001</v>
      </c>
    </row>
    <row r="40" spans="5:20" x14ac:dyDescent="0.25">
      <c r="I40" s="11">
        <v>324</v>
      </c>
      <c r="J40" s="11">
        <v>829.36099999999999</v>
      </c>
      <c r="K40" s="11">
        <v>10060.799999999999</v>
      </c>
      <c r="L40" s="11">
        <v>1.6036900000000001</v>
      </c>
      <c r="M40" s="11">
        <v>324</v>
      </c>
      <c r="N40" s="11">
        <v>900.245</v>
      </c>
      <c r="O40" s="11">
        <v>8998.64</v>
      </c>
      <c r="P40" s="11">
        <v>1.77223</v>
      </c>
      <c r="Q40" s="11">
        <v>324</v>
      </c>
      <c r="R40" s="11">
        <v>729.06200000000001</v>
      </c>
      <c r="S40" s="11">
        <v>10282.299999999999</v>
      </c>
      <c r="T40" s="11">
        <v>1.5276099999999999</v>
      </c>
    </row>
    <row r="41" spans="5:20" x14ac:dyDescent="0.25">
      <c r="I41" s="11">
        <v>326</v>
      </c>
      <c r="J41" s="11">
        <v>872.221</v>
      </c>
      <c r="K41" s="11">
        <v>9957.65</v>
      </c>
      <c r="L41" s="11">
        <v>1.67506</v>
      </c>
      <c r="M41" s="11">
        <v>326</v>
      </c>
      <c r="N41" s="11">
        <v>945.85</v>
      </c>
      <c r="O41" s="11">
        <v>8887.69</v>
      </c>
      <c r="P41" s="11">
        <v>1.8503099999999999</v>
      </c>
      <c r="Q41" s="11">
        <v>326</v>
      </c>
      <c r="R41" s="11">
        <v>762.42</v>
      </c>
      <c r="S41" s="11">
        <v>10188.4</v>
      </c>
      <c r="T41" s="11">
        <v>1.59294</v>
      </c>
    </row>
    <row r="42" spans="5:20" x14ac:dyDescent="0.25">
      <c r="I42" s="11">
        <v>328</v>
      </c>
      <c r="J42" s="11">
        <v>917.45399999999995</v>
      </c>
      <c r="K42" s="11">
        <v>9852.19</v>
      </c>
      <c r="L42" s="11">
        <v>1.7488300000000001</v>
      </c>
      <c r="M42" s="11">
        <v>328</v>
      </c>
      <c r="N42" s="11">
        <v>993.79300000000001</v>
      </c>
      <c r="O42" s="11">
        <v>8773.99</v>
      </c>
      <c r="P42" s="11">
        <v>1.93083</v>
      </c>
      <c r="Q42" s="11">
        <v>328</v>
      </c>
      <c r="R42" s="11">
        <v>797.16300000000001</v>
      </c>
      <c r="S42" s="11">
        <v>10092.799999999999</v>
      </c>
      <c r="T42" s="11">
        <v>1.6602300000000001</v>
      </c>
    </row>
    <row r="43" spans="5:20" x14ac:dyDescent="0.25">
      <c r="I43" s="11">
        <v>330</v>
      </c>
      <c r="J43" s="11">
        <v>965.255</v>
      </c>
      <c r="K43" s="11">
        <v>9744.34</v>
      </c>
      <c r="L43" s="11">
        <v>1.82507</v>
      </c>
      <c r="M43" s="11">
        <v>330</v>
      </c>
      <c r="N43" s="11">
        <v>1044.24</v>
      </c>
      <c r="O43" s="11">
        <v>8657.36</v>
      </c>
      <c r="P43" s="11">
        <v>2.01383</v>
      </c>
      <c r="Q43" s="11">
        <v>330</v>
      </c>
      <c r="R43" s="11">
        <v>833.36099999999999</v>
      </c>
      <c r="S43" s="11">
        <v>9995.44</v>
      </c>
      <c r="T43" s="11">
        <v>1.7295199999999999</v>
      </c>
    </row>
    <row r="44" spans="5:20" x14ac:dyDescent="0.25">
      <c r="I44" s="11">
        <v>332</v>
      </c>
      <c r="J44" s="11">
        <v>1015.84</v>
      </c>
      <c r="K44" s="11">
        <v>9633.9599999999991</v>
      </c>
      <c r="L44" s="11">
        <v>1.9038600000000001</v>
      </c>
      <c r="M44" s="11">
        <v>332</v>
      </c>
      <c r="N44" s="11">
        <v>1097.3900000000001</v>
      </c>
      <c r="O44" s="11">
        <v>8537.6200000000008</v>
      </c>
      <c r="P44" s="11">
        <v>2.0993599999999999</v>
      </c>
      <c r="Q44" s="11">
        <v>332</v>
      </c>
      <c r="R44" s="11">
        <v>871.08900000000006</v>
      </c>
      <c r="S44" s="11">
        <v>9896.26</v>
      </c>
      <c r="T44" s="11">
        <v>1.80084</v>
      </c>
    </row>
    <row r="45" spans="5:20" x14ac:dyDescent="0.25">
      <c r="I45" s="11">
        <v>334</v>
      </c>
      <c r="J45" s="11">
        <v>1069.46</v>
      </c>
      <c r="K45" s="11">
        <v>9520.8799999999992</v>
      </c>
      <c r="L45" s="11">
        <v>1.98526</v>
      </c>
      <c r="M45" s="11">
        <v>334</v>
      </c>
      <c r="N45" s="11">
        <v>1153.46</v>
      </c>
      <c r="O45" s="11">
        <v>8414.5499999999993</v>
      </c>
      <c r="P45" s="11">
        <v>2.1874600000000002</v>
      </c>
      <c r="Q45" s="11">
        <v>334</v>
      </c>
      <c r="R45" s="11">
        <v>910.43</v>
      </c>
      <c r="S45" s="11">
        <v>9795.18</v>
      </c>
      <c r="T45" s="11">
        <v>1.8742300000000001</v>
      </c>
    </row>
    <row r="46" spans="5:20" x14ac:dyDescent="0.25">
      <c r="I46" s="11">
        <v>336</v>
      </c>
      <c r="J46" s="11">
        <v>1126.3900000000001</v>
      </c>
      <c r="K46" s="11">
        <v>9404.93</v>
      </c>
      <c r="L46" s="11">
        <v>2.0693600000000001</v>
      </c>
      <c r="M46" s="11">
        <v>336</v>
      </c>
      <c r="N46" s="11">
        <v>1212.68</v>
      </c>
      <c r="O46" s="11">
        <v>8287.8799999999992</v>
      </c>
      <c r="P46" s="11">
        <v>2.2781799999999999</v>
      </c>
      <c r="Q46" s="11">
        <v>336</v>
      </c>
      <c r="R46" s="11">
        <v>951.47299999999996</v>
      </c>
      <c r="S46" s="11">
        <v>9692.08</v>
      </c>
      <c r="T46" s="11">
        <v>1.9497</v>
      </c>
    </row>
    <row r="47" spans="5:20" x14ac:dyDescent="0.25">
      <c r="I47" s="11">
        <v>338</v>
      </c>
      <c r="J47" s="11">
        <v>1186.97</v>
      </c>
      <c r="K47" s="11">
        <v>9285.91</v>
      </c>
      <c r="L47" s="11">
        <v>2.1562399999999999</v>
      </c>
      <c r="M47" s="11">
        <v>338</v>
      </c>
      <c r="N47" s="11">
        <v>1275.3499999999999</v>
      </c>
      <c r="O47" s="11">
        <v>8157.35</v>
      </c>
      <c r="P47" s="11">
        <v>2.37155</v>
      </c>
      <c r="Q47" s="11">
        <v>338</v>
      </c>
      <c r="R47" s="11">
        <v>994.31500000000005</v>
      </c>
      <c r="S47" s="11">
        <v>9586.89</v>
      </c>
      <c r="T47" s="11">
        <v>2.0273099999999999</v>
      </c>
    </row>
    <row r="48" spans="5:20" x14ac:dyDescent="0.25">
      <c r="I48" s="11">
        <v>340</v>
      </c>
      <c r="J48" s="11">
        <v>1251.55</v>
      </c>
      <c r="K48" s="11">
        <v>9163.61</v>
      </c>
      <c r="L48" s="11">
        <v>2.2459899999999999</v>
      </c>
      <c r="M48" s="11">
        <v>340</v>
      </c>
      <c r="N48" s="11">
        <v>1341.78</v>
      </c>
      <c r="O48" s="11">
        <v>8022.61</v>
      </c>
      <c r="P48" s="11">
        <v>2.4676300000000002</v>
      </c>
      <c r="Q48" s="11">
        <v>340</v>
      </c>
      <c r="R48" s="11">
        <v>1039.06</v>
      </c>
      <c r="S48" s="11">
        <v>9479.4699999999993</v>
      </c>
      <c r="T48" s="11">
        <v>2.1070700000000002</v>
      </c>
    </row>
    <row r="49" spans="9:20" x14ac:dyDescent="0.25">
      <c r="I49" s="11">
        <v>342</v>
      </c>
      <c r="J49" s="11">
        <v>1320.56</v>
      </c>
      <c r="K49" s="11">
        <v>9037.77</v>
      </c>
      <c r="L49" s="11">
        <v>2.3386999999999998</v>
      </c>
      <c r="M49" s="11">
        <v>342</v>
      </c>
      <c r="N49" s="11">
        <v>1412.36</v>
      </c>
      <c r="O49" s="11">
        <v>7883.29</v>
      </c>
      <c r="P49" s="11">
        <v>2.5664500000000001</v>
      </c>
      <c r="Q49" s="11">
        <v>342</v>
      </c>
      <c r="R49" s="11">
        <v>1085.8399999999999</v>
      </c>
      <c r="S49" s="11">
        <v>9369.73</v>
      </c>
      <c r="T49" s="11">
        <v>2.1890299999999998</v>
      </c>
    </row>
    <row r="50" spans="9:20" x14ac:dyDescent="0.25">
      <c r="I50" s="11">
        <v>344</v>
      </c>
      <c r="J50" s="11">
        <v>1394.51</v>
      </c>
      <c r="K50" s="11">
        <v>8908.11</v>
      </c>
      <c r="L50" s="11">
        <v>2.4344700000000001</v>
      </c>
      <c r="M50" s="11">
        <v>344</v>
      </c>
      <c r="N50" s="11">
        <v>1487.54</v>
      </c>
      <c r="O50" s="11">
        <v>7738.92</v>
      </c>
      <c r="P50" s="11">
        <v>2.6680700000000002</v>
      </c>
      <c r="Q50" s="11">
        <v>344</v>
      </c>
      <c r="R50" s="11">
        <v>1134.77</v>
      </c>
      <c r="S50" s="11">
        <v>9257.52</v>
      </c>
      <c r="T50" s="11">
        <v>2.2732100000000002</v>
      </c>
    </row>
    <row r="51" spans="9:20" x14ac:dyDescent="0.25">
      <c r="I51" s="11">
        <v>346</v>
      </c>
      <c r="J51" s="11">
        <v>1473.97</v>
      </c>
      <c r="K51" s="11">
        <v>8774.2900000000009</v>
      </c>
      <c r="L51" s="11">
        <v>2.5334300000000001</v>
      </c>
      <c r="M51" s="11">
        <v>346</v>
      </c>
      <c r="N51" s="11">
        <v>1567.86</v>
      </c>
      <c r="O51" s="11">
        <v>7588.97</v>
      </c>
      <c r="P51" s="11">
        <v>2.77251</v>
      </c>
      <c r="Q51" s="11">
        <v>346</v>
      </c>
      <c r="R51" s="11">
        <v>1186</v>
      </c>
      <c r="S51" s="11">
        <v>9142.69</v>
      </c>
      <c r="T51" s="11">
        <v>2.3596499999999998</v>
      </c>
    </row>
    <row r="52" spans="9:20" x14ac:dyDescent="0.25">
      <c r="I52" s="11">
        <v>348</v>
      </c>
      <c r="J52" s="11">
        <v>1559.62</v>
      </c>
      <c r="K52" s="11">
        <v>8635.94</v>
      </c>
      <c r="L52" s="11">
        <v>2.6356799999999998</v>
      </c>
      <c r="M52" s="11">
        <v>348</v>
      </c>
      <c r="N52" s="11">
        <v>1653.97</v>
      </c>
      <c r="O52" s="11">
        <v>7432.78</v>
      </c>
      <c r="P52" s="11">
        <v>2.8798400000000002</v>
      </c>
      <c r="Q52" s="11">
        <v>348</v>
      </c>
      <c r="R52" s="11">
        <v>1239.69</v>
      </c>
      <c r="S52" s="11">
        <v>9025.08</v>
      </c>
      <c r="T52" s="11">
        <v>2.4483799999999998</v>
      </c>
    </row>
    <row r="53" spans="9:20" x14ac:dyDescent="0.25">
      <c r="I53" s="11">
        <v>350</v>
      </c>
      <c r="J53" s="11">
        <v>1652.27</v>
      </c>
      <c r="K53" s="11">
        <v>8492.61</v>
      </c>
      <c r="L53" s="11">
        <v>2.7413599999999998</v>
      </c>
      <c r="M53" s="11">
        <v>350</v>
      </c>
      <c r="N53" s="11">
        <v>1746.66</v>
      </c>
      <c r="O53" s="11">
        <v>7269.54</v>
      </c>
      <c r="P53" s="11">
        <v>2.9900899999999999</v>
      </c>
      <c r="Q53" s="11">
        <v>350</v>
      </c>
      <c r="R53" s="11">
        <v>1296.03</v>
      </c>
      <c r="S53" s="11">
        <v>8904.5</v>
      </c>
      <c r="T53" s="11">
        <v>2.5394299999999999</v>
      </c>
    </row>
    <row r="54" spans="9:20" x14ac:dyDescent="0.25">
      <c r="I54" s="11">
        <v>352</v>
      </c>
      <c r="J54" s="11">
        <v>1752.87</v>
      </c>
      <c r="K54" s="11">
        <v>8343.77</v>
      </c>
      <c r="L54" s="11">
        <v>2.8506</v>
      </c>
      <c r="M54" s="11">
        <v>352</v>
      </c>
      <c r="N54" s="11">
        <v>1846.95</v>
      </c>
      <c r="O54" s="11">
        <v>7098.24</v>
      </c>
      <c r="P54" s="11">
        <v>3.10331</v>
      </c>
      <c r="Q54" s="11">
        <v>352</v>
      </c>
      <c r="R54" s="11">
        <v>1355.22</v>
      </c>
      <c r="S54" s="11">
        <v>8780.76</v>
      </c>
      <c r="T54" s="11">
        <v>2.6328299999999998</v>
      </c>
    </row>
    <row r="55" spans="9:20" x14ac:dyDescent="0.25">
      <c r="I55" s="11">
        <v>354</v>
      </c>
      <c r="J55" s="11">
        <v>1862.56</v>
      </c>
      <c r="K55" s="11">
        <v>8188.78</v>
      </c>
      <c r="L55" s="11">
        <v>2.9635699999999998</v>
      </c>
      <c r="M55" s="11">
        <v>354</v>
      </c>
      <c r="N55" s="11">
        <v>1956.14</v>
      </c>
      <c r="O55" s="11">
        <v>6917.59</v>
      </c>
      <c r="P55" s="11">
        <v>3.2195399999999998</v>
      </c>
      <c r="Q55" s="11">
        <v>354</v>
      </c>
      <c r="R55" s="11">
        <v>1415.64</v>
      </c>
      <c r="S55" s="11">
        <v>8664.93</v>
      </c>
      <c r="T55" s="11">
        <v>2.7267199999999998</v>
      </c>
    </row>
    <row r="56" spans="9:20" x14ac:dyDescent="0.25">
      <c r="I56" s="11">
        <v>356</v>
      </c>
      <c r="J56" s="11">
        <v>1982.7</v>
      </c>
      <c r="K56" s="11">
        <v>8026.86</v>
      </c>
      <c r="L56" s="11">
        <v>3.0804200000000002</v>
      </c>
      <c r="M56" s="11">
        <v>356</v>
      </c>
      <c r="N56" s="11">
        <v>2075.94</v>
      </c>
      <c r="O56" s="11">
        <v>6725.84</v>
      </c>
      <c r="P56" s="11">
        <v>3.3388300000000002</v>
      </c>
      <c r="Q56" s="11">
        <v>356</v>
      </c>
      <c r="R56" s="11">
        <v>1656.54</v>
      </c>
      <c r="S56" s="11">
        <v>8694.77</v>
      </c>
      <c r="T56" s="11">
        <v>2.9819</v>
      </c>
    </row>
    <row r="57" spans="9:20" x14ac:dyDescent="0.25">
      <c r="I57" s="11">
        <v>358</v>
      </c>
      <c r="J57" s="11">
        <v>2114.91</v>
      </c>
      <c r="K57" s="11">
        <v>7857.06</v>
      </c>
      <c r="L57" s="11">
        <v>3.2013400000000001</v>
      </c>
      <c r="M57" s="11">
        <v>358</v>
      </c>
      <c r="N57" s="11">
        <v>2208.73</v>
      </c>
      <c r="O57" s="11">
        <v>6520.63</v>
      </c>
      <c r="P57" s="11">
        <v>3.46123</v>
      </c>
      <c r="Q57" s="11">
        <v>358</v>
      </c>
      <c r="R57" s="11">
        <v>1659.42</v>
      </c>
      <c r="S57" s="11">
        <v>8620.92</v>
      </c>
      <c r="T57" s="11">
        <v>3.02223</v>
      </c>
    </row>
    <row r="58" spans="9:20" x14ac:dyDescent="0.25">
      <c r="I58" s="11">
        <v>360</v>
      </c>
      <c r="J58" s="11">
        <v>2261.13</v>
      </c>
      <c r="K58" s="11">
        <v>7678.12</v>
      </c>
      <c r="L58" s="11">
        <v>3.3265199999999999</v>
      </c>
      <c r="M58" s="11">
        <v>360</v>
      </c>
      <c r="N58" s="11">
        <v>2357.91</v>
      </c>
      <c r="O58" s="11">
        <v>6298.55</v>
      </c>
      <c r="P58" s="11">
        <v>3.58677</v>
      </c>
      <c r="Q58" s="11">
        <v>360</v>
      </c>
      <c r="R58" s="11">
        <v>1625.71</v>
      </c>
      <c r="S58" s="11">
        <v>8248.77</v>
      </c>
      <c r="T58" s="11">
        <v>3.0306600000000001</v>
      </c>
    </row>
    <row r="59" spans="9:20" x14ac:dyDescent="0.25">
      <c r="I59" s="11">
        <v>362</v>
      </c>
      <c r="J59" s="11">
        <v>2423.66</v>
      </c>
      <c r="K59" s="11">
        <v>7488.44</v>
      </c>
      <c r="L59" s="11">
        <v>3.4561600000000001</v>
      </c>
      <c r="M59" s="11">
        <v>362</v>
      </c>
      <c r="N59" s="11">
        <v>2528.7600000000002</v>
      </c>
      <c r="O59" s="11">
        <v>6054.31</v>
      </c>
      <c r="P59" s="11">
        <v>3.7155100000000001</v>
      </c>
      <c r="Q59" s="11">
        <v>362</v>
      </c>
      <c r="R59" s="11">
        <v>1703.46</v>
      </c>
      <c r="S59" s="11">
        <v>8104.82</v>
      </c>
      <c r="T59" s="11">
        <v>3.1363300000000001</v>
      </c>
    </row>
    <row r="60" spans="9:20" x14ac:dyDescent="0.25">
      <c r="I60" s="11">
        <v>364</v>
      </c>
      <c r="J60" s="11">
        <v>2605.2800000000002</v>
      </c>
      <c r="K60" s="11">
        <v>7285.79</v>
      </c>
      <c r="L60" s="11">
        <v>3.5904500000000001</v>
      </c>
      <c r="M60" s="11">
        <v>364</v>
      </c>
      <c r="N60" s="11">
        <v>2730.21</v>
      </c>
      <c r="O60" s="11">
        <v>5778.98</v>
      </c>
      <c r="P60" s="11">
        <v>3.8474900000000001</v>
      </c>
      <c r="Q60" s="11">
        <v>364</v>
      </c>
      <c r="R60" s="11">
        <v>1786.15</v>
      </c>
      <c r="S60" s="11">
        <v>7955.58</v>
      </c>
      <c r="T60" s="11">
        <v>3.2445499999999998</v>
      </c>
    </row>
    <row r="61" spans="9:20" x14ac:dyDescent="0.25">
      <c r="I61" s="11">
        <v>366</v>
      </c>
      <c r="J61" s="11">
        <v>2809.46</v>
      </c>
      <c r="K61" s="11">
        <v>7066.96</v>
      </c>
      <c r="L61" s="11">
        <v>3.7295699999999998</v>
      </c>
      <c r="M61" s="11">
        <v>366</v>
      </c>
      <c r="N61" s="11">
        <v>2980.01</v>
      </c>
      <c r="O61" s="11">
        <v>5454.8</v>
      </c>
      <c r="P61" s="11">
        <v>3.9827499999999998</v>
      </c>
      <c r="Q61" s="11">
        <v>366</v>
      </c>
      <c r="R61" s="11">
        <v>1874.4</v>
      </c>
      <c r="S61" s="11">
        <v>7800.45</v>
      </c>
      <c r="T61" s="11">
        <v>3.3553500000000001</v>
      </c>
    </row>
    <row r="62" spans="9:20" x14ac:dyDescent="0.25">
      <c r="I62" s="11">
        <v>368</v>
      </c>
      <c r="J62" s="11">
        <v>3040.94</v>
      </c>
      <c r="K62" s="11">
        <v>6826.97</v>
      </c>
      <c r="L62" s="11">
        <v>3.8736700000000002</v>
      </c>
      <c r="M62" s="11">
        <v>368</v>
      </c>
      <c r="N62" s="11">
        <v>3325.83</v>
      </c>
      <c r="O62" s="11">
        <v>5034.09</v>
      </c>
      <c r="P62" s="11">
        <v>4.1213499999999996</v>
      </c>
      <c r="Q62" s="11">
        <v>368</v>
      </c>
      <c r="R62" s="11">
        <v>1968.94</v>
      </c>
      <c r="S62" s="11">
        <v>7638.68</v>
      </c>
      <c r="T62" s="11">
        <v>3.4687800000000002</v>
      </c>
    </row>
    <row r="63" spans="9:20" x14ac:dyDescent="0.25">
      <c r="I63" s="11">
        <v>370</v>
      </c>
      <c r="J63" s="11">
        <v>3307.42</v>
      </c>
      <c r="K63" s="11">
        <v>6557.23</v>
      </c>
      <c r="L63" s="11">
        <v>4.0228299999999999</v>
      </c>
      <c r="M63" s="11">
        <v>369.7</v>
      </c>
      <c r="N63" s="11">
        <v>4263.88</v>
      </c>
      <c r="O63" s="11">
        <v>4263.6499999999996</v>
      </c>
      <c r="P63" s="11">
        <v>4.2415000000000003</v>
      </c>
      <c r="Q63" s="11">
        <v>370</v>
      </c>
      <c r="R63" s="11">
        <v>2070.6999999999998</v>
      </c>
      <c r="S63" s="11">
        <v>7469.34</v>
      </c>
      <c r="T63" s="11">
        <v>3.5848499999999999</v>
      </c>
    </row>
    <row r="64" spans="9:20" x14ac:dyDescent="0.25">
      <c r="I64" s="11">
        <v>372</v>
      </c>
      <c r="J64" s="11">
        <v>3624.63</v>
      </c>
      <c r="K64" s="11">
        <v>6240.5</v>
      </c>
      <c r="L64" s="11">
        <v>4.1770699999999996</v>
      </c>
      <c r="Q64" s="11">
        <v>372</v>
      </c>
      <c r="R64" s="11">
        <v>2180.87</v>
      </c>
      <c r="S64" s="11">
        <v>7291.24</v>
      </c>
      <c r="T64" s="11">
        <v>3.7035999999999998</v>
      </c>
    </row>
    <row r="65" spans="9:20" x14ac:dyDescent="0.25">
      <c r="I65" s="11">
        <v>374</v>
      </c>
      <c r="J65" s="11">
        <v>4037.7</v>
      </c>
      <c r="K65" s="11">
        <v>5829.76</v>
      </c>
      <c r="L65" s="11">
        <v>4.33629</v>
      </c>
      <c r="Q65" s="11">
        <v>374</v>
      </c>
      <c r="R65" s="11">
        <v>2301.0100000000002</v>
      </c>
      <c r="S65" s="11">
        <v>7102.83</v>
      </c>
      <c r="T65" s="11">
        <v>3.8250700000000002</v>
      </c>
    </row>
    <row r="66" spans="9:20" x14ac:dyDescent="0.25">
      <c r="I66" s="11">
        <v>374.1</v>
      </c>
      <c r="J66" s="11">
        <v>4063.05</v>
      </c>
      <c r="K66" s="11">
        <v>5804.53</v>
      </c>
      <c r="L66" s="11">
        <v>4.3443800000000001</v>
      </c>
      <c r="Q66" s="11">
        <v>376</v>
      </c>
      <c r="R66" s="11">
        <v>2433.21</v>
      </c>
      <c r="S66" s="11">
        <v>6901.99</v>
      </c>
      <c r="T66" s="11">
        <v>3.94929</v>
      </c>
    </row>
    <row r="67" spans="9:20" x14ac:dyDescent="0.25">
      <c r="I67" s="11">
        <v>374.2</v>
      </c>
      <c r="J67" s="11">
        <v>4089.13</v>
      </c>
      <c r="K67" s="11">
        <v>5778.59</v>
      </c>
      <c r="L67" s="11">
        <v>4.3524900000000004</v>
      </c>
      <c r="Q67" s="11">
        <v>378</v>
      </c>
      <c r="R67" s="11">
        <v>2580.4699999999998</v>
      </c>
      <c r="S67" s="11">
        <v>6685.73</v>
      </c>
      <c r="T67" s="11">
        <v>4.0762799999999997</v>
      </c>
    </row>
    <row r="68" spans="9:20" x14ac:dyDescent="0.25">
      <c r="I68" s="11">
        <v>374.3</v>
      </c>
      <c r="J68" s="11">
        <v>4115.9799999999996</v>
      </c>
      <c r="K68" s="11">
        <v>5751.86</v>
      </c>
      <c r="L68" s="11">
        <v>4.3605999999999998</v>
      </c>
      <c r="Q68" s="11">
        <v>380</v>
      </c>
      <c r="R68" s="11">
        <v>2747.29</v>
      </c>
      <c r="S68" s="11">
        <v>6449.55</v>
      </c>
      <c r="T68" s="11">
        <v>4.2061000000000002</v>
      </c>
    </row>
    <row r="69" spans="9:20" x14ac:dyDescent="0.25">
      <c r="I69" s="11">
        <v>374.4</v>
      </c>
      <c r="J69" s="11">
        <v>4143.7</v>
      </c>
      <c r="K69" s="11">
        <v>5724.27</v>
      </c>
      <c r="L69" s="11">
        <v>4.3687199999999997</v>
      </c>
      <c r="Q69" s="11">
        <v>382</v>
      </c>
      <c r="R69" s="11">
        <v>2941</v>
      </c>
      <c r="S69" s="11">
        <v>6186.11</v>
      </c>
      <c r="T69" s="11">
        <v>4.3387599999999997</v>
      </c>
    </row>
    <row r="70" spans="9:20" x14ac:dyDescent="0.25">
      <c r="I70" s="11">
        <v>374.5</v>
      </c>
      <c r="J70" s="11">
        <v>4172.37</v>
      </c>
      <c r="K70" s="11">
        <v>5695.72</v>
      </c>
      <c r="L70" s="11">
        <v>4.3768599999999998</v>
      </c>
      <c r="Q70" s="11">
        <v>384</v>
      </c>
      <c r="R70" s="11">
        <v>3175.29</v>
      </c>
      <c r="S70" s="11">
        <v>5881.73</v>
      </c>
      <c r="T70" s="11">
        <v>4.4743000000000004</v>
      </c>
    </row>
    <row r="71" spans="9:20" x14ac:dyDescent="0.25">
      <c r="I71" s="11">
        <v>374.6</v>
      </c>
      <c r="J71" s="11">
        <v>4202.1000000000004</v>
      </c>
      <c r="K71" s="11">
        <v>5666.11</v>
      </c>
      <c r="L71" s="11">
        <v>4.3850100000000003</v>
      </c>
      <c r="Q71" s="11">
        <v>386</v>
      </c>
      <c r="R71" s="11">
        <v>3482.22</v>
      </c>
      <c r="S71" s="11">
        <v>5504.32</v>
      </c>
      <c r="T71" s="11">
        <v>4.6127500000000001</v>
      </c>
    </row>
    <row r="72" spans="9:20" x14ac:dyDescent="0.25">
      <c r="I72" s="11">
        <v>374.7</v>
      </c>
      <c r="J72" s="11">
        <v>4233.04</v>
      </c>
      <c r="K72" s="11">
        <v>5635.3</v>
      </c>
      <c r="L72" s="11">
        <v>4.3931699999999996</v>
      </c>
      <c r="Q72" s="11">
        <v>388</v>
      </c>
      <c r="R72" s="11">
        <v>4004.33</v>
      </c>
      <c r="S72" s="11">
        <v>4911.37</v>
      </c>
      <c r="T72" s="11">
        <v>4.7541500000000001</v>
      </c>
    </row>
    <row r="73" spans="9:20" x14ac:dyDescent="0.25">
      <c r="I73" s="11">
        <v>374.8</v>
      </c>
      <c r="J73" s="11">
        <v>4265.34</v>
      </c>
      <c r="K73" s="11">
        <v>5603.12</v>
      </c>
      <c r="L73" s="11">
        <v>4.4013499999999999</v>
      </c>
      <c r="Q73" s="11">
        <v>388.5</v>
      </c>
      <c r="R73" s="11">
        <v>4457</v>
      </c>
      <c r="S73" s="11">
        <v>4457</v>
      </c>
      <c r="T73" s="11">
        <v>4.78</v>
      </c>
    </row>
    <row r="74" spans="9:20" x14ac:dyDescent="0.25">
      <c r="I74" s="11">
        <v>374.82</v>
      </c>
      <c r="J74" s="11">
        <v>4271.9799999999996</v>
      </c>
      <c r="K74" s="11">
        <v>5596.5</v>
      </c>
      <c r="L74" s="11">
        <v>4.4029800000000003</v>
      </c>
    </row>
    <row r="75" spans="9:20" x14ac:dyDescent="0.25">
      <c r="I75" s="11">
        <v>374.92</v>
      </c>
      <c r="J75" s="11">
        <v>4306.2</v>
      </c>
      <c r="K75" s="11">
        <v>5562.4</v>
      </c>
      <c r="L75" s="11">
        <v>4.4111700000000003</v>
      </c>
    </row>
    <row r="76" spans="9:20" x14ac:dyDescent="0.25">
      <c r="I76" s="11">
        <v>375.02</v>
      </c>
      <c r="J76" s="11">
        <v>4342.32</v>
      </c>
      <c r="K76" s="11">
        <v>5526.39</v>
      </c>
      <c r="L76" s="11">
        <v>4.4193699999999998</v>
      </c>
    </row>
    <row r="77" spans="9:20" x14ac:dyDescent="0.25">
      <c r="I77" s="11">
        <v>375.12</v>
      </c>
      <c r="J77" s="11">
        <v>4380.71</v>
      </c>
      <c r="K77" s="11">
        <v>5488.12</v>
      </c>
      <c r="L77" s="11">
        <v>4.4275799999999998</v>
      </c>
    </row>
    <row r="78" spans="9:20" x14ac:dyDescent="0.25">
      <c r="I78" s="11">
        <v>375.22</v>
      </c>
      <c r="J78" s="11">
        <v>4421.8900000000003</v>
      </c>
      <c r="K78" s="11">
        <v>5447.05</v>
      </c>
      <c r="L78" s="11">
        <v>4.4358000000000004</v>
      </c>
    </row>
    <row r="79" spans="9:20" x14ac:dyDescent="0.25">
      <c r="I79" s="11">
        <v>375.32</v>
      </c>
      <c r="J79" s="11">
        <v>4466.57</v>
      </c>
      <c r="K79" s="11">
        <v>5402.47</v>
      </c>
      <c r="L79" s="11">
        <v>4.4440400000000002</v>
      </c>
    </row>
    <row r="80" spans="9:20" x14ac:dyDescent="0.25">
      <c r="I80" s="11">
        <v>375.42</v>
      </c>
      <c r="J80" s="11">
        <v>4515.8999999999996</v>
      </c>
      <c r="K80" s="11">
        <v>5353.25</v>
      </c>
      <c r="L80" s="11">
        <v>4.45228</v>
      </c>
    </row>
    <row r="81" spans="9:12" x14ac:dyDescent="0.25">
      <c r="I81" s="11">
        <v>375.52</v>
      </c>
      <c r="J81" s="11">
        <v>4571.74</v>
      </c>
      <c r="K81" s="11">
        <v>5297.51</v>
      </c>
      <c r="L81" s="11">
        <v>4.4605399999999999</v>
      </c>
    </row>
    <row r="82" spans="9:12" x14ac:dyDescent="0.25">
      <c r="I82" s="11">
        <v>375.62</v>
      </c>
      <c r="J82" s="11">
        <v>4637.75</v>
      </c>
      <c r="K82" s="11">
        <v>5231.59</v>
      </c>
      <c r="L82" s="11">
        <v>4.4688100000000004</v>
      </c>
    </row>
    <row r="83" spans="9:12" x14ac:dyDescent="0.25">
      <c r="I83" s="11">
        <v>375.72</v>
      </c>
      <c r="J83" s="11">
        <v>4723.25</v>
      </c>
      <c r="K83" s="11">
        <v>5146.18</v>
      </c>
      <c r="L83" s="11">
        <v>4.4770899999999996</v>
      </c>
    </row>
    <row r="84" spans="9:12" x14ac:dyDescent="0.25">
      <c r="I84" s="11">
        <v>375.82</v>
      </c>
      <c r="J84" s="11">
        <v>4937.96</v>
      </c>
      <c r="K84" s="11">
        <v>4937.97</v>
      </c>
      <c r="L84" s="11">
        <v>4.4853800000000001</v>
      </c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6"/>
  <sheetViews>
    <sheetView topLeftCell="A3" workbookViewId="0">
      <selection activeCell="E17" sqref="E17"/>
    </sheetView>
  </sheetViews>
  <sheetFormatPr defaultRowHeight="15" x14ac:dyDescent="0.25"/>
  <cols>
    <col min="1" max="1" width="6" style="11" customWidth="1"/>
    <col min="2" max="2" width="11" style="11" bestFit="1" customWidth="1"/>
    <col min="3" max="16384" width="9.140625" style="11"/>
  </cols>
  <sheetData>
    <row r="1" spans="1:32" x14ac:dyDescent="0.25">
      <c r="A1" s="37" t="s">
        <v>7</v>
      </c>
      <c r="B1" s="37"/>
      <c r="C1" s="37"/>
      <c r="D1" s="37"/>
      <c r="E1" s="37" t="s">
        <v>4</v>
      </c>
      <c r="F1" s="37"/>
      <c r="G1" s="37"/>
      <c r="H1" s="37"/>
      <c r="I1" s="37" t="s">
        <v>3</v>
      </c>
      <c r="J1" s="37"/>
      <c r="K1" s="37"/>
      <c r="L1" s="37"/>
      <c r="M1" s="37" t="s">
        <v>15</v>
      </c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</row>
    <row r="2" spans="1:32" x14ac:dyDescent="0.25">
      <c r="A2" s="10" t="s">
        <v>16</v>
      </c>
      <c r="B2" s="10" t="s">
        <v>17</v>
      </c>
      <c r="C2" s="10" t="s">
        <v>18</v>
      </c>
      <c r="D2" s="10" t="s">
        <v>19</v>
      </c>
      <c r="E2" s="10" t="s">
        <v>16</v>
      </c>
      <c r="F2" s="10" t="s">
        <v>17</v>
      </c>
      <c r="G2" s="10" t="s">
        <v>18</v>
      </c>
      <c r="H2" s="10" t="s">
        <v>19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16</v>
      </c>
      <c r="N2" s="10" t="s">
        <v>17</v>
      </c>
      <c r="O2" s="10" t="s">
        <v>18</v>
      </c>
      <c r="P2" s="10" t="s">
        <v>19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25">
      <c r="A3" s="5">
        <v>569.32000000000005</v>
      </c>
      <c r="B3" s="5">
        <v>2056.4</v>
      </c>
      <c r="C3" s="5">
        <v>2056.4</v>
      </c>
      <c r="D3" s="3"/>
      <c r="E3">
        <v>400</v>
      </c>
      <c r="F3">
        <v>31.2515</v>
      </c>
      <c r="G3">
        <v>5406.02</v>
      </c>
      <c r="H3">
        <v>9.8439100000000002E-2</v>
      </c>
      <c r="I3">
        <v>400</v>
      </c>
      <c r="J3">
        <v>32.962800000000001</v>
      </c>
      <c r="K3">
        <v>4637.47</v>
      </c>
      <c r="L3">
        <v>0.104517</v>
      </c>
      <c r="M3">
        <v>400</v>
      </c>
      <c r="N3">
        <v>30.646100000000001</v>
      </c>
      <c r="O3">
        <v>5433.65</v>
      </c>
      <c r="P3">
        <v>9.7928799999999996E-2</v>
      </c>
      <c r="Q3" s="3"/>
      <c r="R3" s="3"/>
      <c r="S3" s="3"/>
      <c r="T3" s="3"/>
      <c r="U3" s="3"/>
      <c r="V3" s="3"/>
      <c r="W3" s="3"/>
      <c r="X3" s="3"/>
    </row>
    <row r="4" spans="1:32" x14ac:dyDescent="0.25">
      <c r="A4" s="10">
        <v>400</v>
      </c>
      <c r="B4" s="10">
        <v>5340.7510599999996</v>
      </c>
      <c r="C4" s="11">
        <v>67.283779999999993</v>
      </c>
      <c r="E4">
        <v>402</v>
      </c>
      <c r="F4">
        <v>32.947899999999997</v>
      </c>
      <c r="G4">
        <v>5389.62</v>
      </c>
      <c r="H4">
        <v>0.103923</v>
      </c>
      <c r="I4">
        <v>402</v>
      </c>
      <c r="J4">
        <v>34.7151</v>
      </c>
      <c r="K4">
        <v>4621.95</v>
      </c>
      <c r="L4">
        <v>0.11046300000000001</v>
      </c>
      <c r="M4">
        <v>402</v>
      </c>
      <c r="N4">
        <v>32.298499999999997</v>
      </c>
      <c r="O4">
        <v>5417.82</v>
      </c>
      <c r="P4">
        <v>0.103338</v>
      </c>
    </row>
    <row r="5" spans="1:32" x14ac:dyDescent="0.25">
      <c r="A5" s="11">
        <v>405</v>
      </c>
      <c r="B5" s="11">
        <v>5297.67677</v>
      </c>
      <c r="C5" s="11">
        <v>67.175319999999999</v>
      </c>
      <c r="E5">
        <v>404</v>
      </c>
      <c r="F5">
        <v>34.662399999999998</v>
      </c>
      <c r="G5">
        <v>5373.08</v>
      </c>
      <c r="H5">
        <v>0.109649</v>
      </c>
      <c r="I5">
        <v>404</v>
      </c>
      <c r="J5">
        <v>36.573300000000003</v>
      </c>
      <c r="K5">
        <v>4606.2700000000004</v>
      </c>
      <c r="L5">
        <v>0.116671</v>
      </c>
      <c r="M5">
        <v>404</v>
      </c>
      <c r="N5">
        <v>33.967500000000001</v>
      </c>
      <c r="O5">
        <v>5401.86</v>
      </c>
      <c r="P5">
        <v>0.108986</v>
      </c>
    </row>
    <row r="6" spans="1:32" x14ac:dyDescent="0.25">
      <c r="A6" s="11">
        <v>410</v>
      </c>
      <c r="B6" s="11">
        <v>5255.1563999999998</v>
      </c>
      <c r="C6" s="11">
        <v>66.779619999999994</v>
      </c>
      <c r="E6">
        <v>406</v>
      </c>
      <c r="F6">
        <v>36.407699999999998</v>
      </c>
      <c r="G6">
        <v>5356.38</v>
      </c>
      <c r="H6">
        <v>0.115617</v>
      </c>
      <c r="I6">
        <v>406</v>
      </c>
      <c r="J6">
        <v>38.522100000000002</v>
      </c>
      <c r="K6">
        <v>4590.42</v>
      </c>
      <c r="L6">
        <v>0.123152</v>
      </c>
      <c r="M6">
        <v>406</v>
      </c>
      <c r="N6">
        <v>35.655999999999999</v>
      </c>
      <c r="O6">
        <v>5385.76</v>
      </c>
      <c r="P6">
        <v>0.114871</v>
      </c>
    </row>
    <row r="7" spans="1:32" x14ac:dyDescent="0.25">
      <c r="A7" s="11">
        <v>415</v>
      </c>
      <c r="B7" s="11">
        <v>5212.0831500000004</v>
      </c>
      <c r="C7" s="11">
        <v>84.850560000000002</v>
      </c>
      <c r="E7">
        <v>408</v>
      </c>
      <c r="F7">
        <v>38.225099999999998</v>
      </c>
      <c r="G7">
        <v>5339.53</v>
      </c>
      <c r="H7">
        <v>0.121832</v>
      </c>
      <c r="I7">
        <v>408</v>
      </c>
      <c r="J7">
        <v>40.536999999999999</v>
      </c>
      <c r="K7">
        <v>4574.41</v>
      </c>
      <c r="L7">
        <v>0.129915</v>
      </c>
      <c r="M7">
        <v>408</v>
      </c>
      <c r="N7">
        <v>37.398000000000003</v>
      </c>
      <c r="O7">
        <v>5369.51</v>
      </c>
      <c r="P7">
        <v>0.12099500000000001</v>
      </c>
    </row>
    <row r="8" spans="1:32" x14ac:dyDescent="0.25">
      <c r="A8" s="11">
        <v>420</v>
      </c>
      <c r="B8" s="11">
        <v>5169.3145100000002</v>
      </c>
      <c r="C8" s="11">
        <v>84.293120000000002</v>
      </c>
      <c r="E8">
        <v>410</v>
      </c>
      <c r="F8">
        <v>40.132199999999997</v>
      </c>
      <c r="G8">
        <v>5322.51</v>
      </c>
      <c r="H8">
        <v>0.128301</v>
      </c>
      <c r="I8">
        <v>410</v>
      </c>
      <c r="J8">
        <v>42.6297</v>
      </c>
      <c r="K8">
        <v>4558.24</v>
      </c>
      <c r="L8">
        <v>0.136965</v>
      </c>
      <c r="M8">
        <v>410</v>
      </c>
      <c r="N8">
        <v>39.216500000000003</v>
      </c>
      <c r="O8">
        <v>5353.12</v>
      </c>
      <c r="P8">
        <v>0.12736500000000001</v>
      </c>
    </row>
    <row r="9" spans="1:32" x14ac:dyDescent="0.25">
      <c r="A9" s="11">
        <v>425</v>
      </c>
      <c r="B9" s="11">
        <v>5126.4248799999996</v>
      </c>
      <c r="C9" s="11">
        <v>92.900409999999994</v>
      </c>
      <c r="E9">
        <v>412</v>
      </c>
      <c r="F9">
        <v>42.149299999999997</v>
      </c>
      <c r="G9">
        <v>5305.34</v>
      </c>
      <c r="H9">
        <v>0.13503699999999999</v>
      </c>
      <c r="I9">
        <v>412</v>
      </c>
      <c r="J9">
        <v>44.804000000000002</v>
      </c>
      <c r="K9">
        <v>4541.8900000000003</v>
      </c>
      <c r="L9">
        <v>0.14431099999999999</v>
      </c>
      <c r="M9">
        <v>412</v>
      </c>
      <c r="N9">
        <v>41.127299999999998</v>
      </c>
      <c r="O9">
        <v>5336.58</v>
      </c>
      <c r="P9">
        <v>0.133991</v>
      </c>
    </row>
    <row r="10" spans="1:32" x14ac:dyDescent="0.25">
      <c r="A10" s="11">
        <v>430</v>
      </c>
      <c r="B10" s="11">
        <v>5083.7232400000003</v>
      </c>
      <c r="C10" s="11">
        <v>102.07038</v>
      </c>
      <c r="E10">
        <v>414</v>
      </c>
      <c r="F10">
        <v>44.264899999999997</v>
      </c>
      <c r="G10">
        <v>5288</v>
      </c>
      <c r="H10">
        <v>0.14205200000000001</v>
      </c>
      <c r="I10">
        <v>414</v>
      </c>
      <c r="J10">
        <v>47.064100000000003</v>
      </c>
      <c r="K10">
        <v>4525.37</v>
      </c>
      <c r="L10">
        <v>0.15195900000000001</v>
      </c>
      <c r="M10">
        <v>414</v>
      </c>
      <c r="N10">
        <v>43.144599999999997</v>
      </c>
      <c r="O10">
        <v>5319.9</v>
      </c>
      <c r="P10">
        <v>0.14088300000000001</v>
      </c>
    </row>
    <row r="11" spans="1:32" x14ac:dyDescent="0.25">
      <c r="A11" s="11">
        <v>435</v>
      </c>
      <c r="B11" s="11">
        <v>5039.5337</v>
      </c>
      <c r="C11" s="11">
        <v>109.99511</v>
      </c>
      <c r="E11">
        <v>416</v>
      </c>
      <c r="F11">
        <v>46.448099999999997</v>
      </c>
      <c r="G11">
        <v>5270.49</v>
      </c>
      <c r="H11">
        <v>0.14935200000000001</v>
      </c>
      <c r="I11">
        <v>416</v>
      </c>
      <c r="J11">
        <v>49.424599999999998</v>
      </c>
      <c r="K11">
        <v>4508.68</v>
      </c>
      <c r="L11">
        <v>0.15992000000000001</v>
      </c>
      <c r="M11">
        <v>416</v>
      </c>
      <c r="N11">
        <v>45.230800000000002</v>
      </c>
      <c r="O11">
        <v>5303.06</v>
      </c>
      <c r="P11">
        <v>0.14804999999999999</v>
      </c>
    </row>
    <row r="12" spans="1:32" x14ac:dyDescent="0.25">
      <c r="A12" s="11">
        <v>440</v>
      </c>
      <c r="B12" s="11">
        <v>4990.5361899999998</v>
      </c>
      <c r="C12" s="11">
        <v>119.34751</v>
      </c>
      <c r="E12">
        <v>418</v>
      </c>
      <c r="F12">
        <v>48.709600000000002</v>
      </c>
      <c r="G12">
        <v>5252.82</v>
      </c>
      <c r="H12">
        <v>0.156944</v>
      </c>
      <c r="I12">
        <v>418</v>
      </c>
      <c r="J12">
        <v>51.8752</v>
      </c>
      <c r="K12">
        <v>4491.8</v>
      </c>
      <c r="L12">
        <v>0.16820199999999999</v>
      </c>
      <c r="M12">
        <v>418</v>
      </c>
      <c r="N12">
        <v>47.383099999999999</v>
      </c>
      <c r="O12">
        <v>5286.07</v>
      </c>
      <c r="P12">
        <v>0.1555</v>
      </c>
    </row>
    <row r="13" spans="1:32" x14ac:dyDescent="0.25">
      <c r="A13" s="11">
        <v>445</v>
      </c>
      <c r="B13" s="11">
        <v>4946.2516299999997</v>
      </c>
      <c r="C13" s="11">
        <v>127.20141</v>
      </c>
      <c r="E13">
        <v>420</v>
      </c>
      <c r="F13">
        <v>51.057600000000001</v>
      </c>
      <c r="G13">
        <v>5234.97</v>
      </c>
      <c r="H13">
        <v>0.16483600000000001</v>
      </c>
      <c r="I13">
        <v>420</v>
      </c>
      <c r="J13">
        <v>54.4208</v>
      </c>
      <c r="K13">
        <v>4474.74</v>
      </c>
      <c r="L13">
        <v>0.176814</v>
      </c>
      <c r="M13">
        <v>420</v>
      </c>
      <c r="N13">
        <v>49.612099999999998</v>
      </c>
      <c r="O13">
        <v>5268.93</v>
      </c>
      <c r="P13">
        <v>0.16323699999999999</v>
      </c>
    </row>
    <row r="14" spans="1:32" x14ac:dyDescent="0.25">
      <c r="A14" s="11">
        <v>450</v>
      </c>
      <c r="B14" s="11">
        <v>4894.9027500000002</v>
      </c>
      <c r="C14" s="11">
        <v>134.94508999999999</v>
      </c>
      <c r="E14">
        <v>422</v>
      </c>
      <c r="F14">
        <v>53.491500000000002</v>
      </c>
      <c r="G14">
        <v>5216.95</v>
      </c>
      <c r="H14">
        <v>0.17303399999999999</v>
      </c>
      <c r="I14">
        <v>422</v>
      </c>
      <c r="J14">
        <v>57.067799999999998</v>
      </c>
      <c r="K14">
        <v>4457.5</v>
      </c>
      <c r="L14">
        <v>0.18576500000000001</v>
      </c>
      <c r="M14">
        <v>422</v>
      </c>
      <c r="N14">
        <v>51.918500000000002</v>
      </c>
      <c r="O14">
        <v>5251.63</v>
      </c>
      <c r="P14">
        <v>0.171268</v>
      </c>
    </row>
    <row r="15" spans="1:32" x14ac:dyDescent="0.25">
      <c r="A15" s="11">
        <v>455</v>
      </c>
      <c r="B15" s="11">
        <v>4851.1814899999999</v>
      </c>
      <c r="C15" s="11">
        <v>153.97352000000001</v>
      </c>
      <c r="E15">
        <v>424</v>
      </c>
      <c r="F15">
        <v>56.0261</v>
      </c>
      <c r="G15">
        <v>5198.75</v>
      </c>
      <c r="H15">
        <v>0.18154799999999999</v>
      </c>
      <c r="I15">
        <v>424</v>
      </c>
      <c r="J15">
        <v>59.813499999999998</v>
      </c>
      <c r="K15">
        <v>4440.07</v>
      </c>
      <c r="L15">
        <v>0.19506299999999999</v>
      </c>
      <c r="M15">
        <v>424</v>
      </c>
      <c r="N15">
        <v>54.307099999999998</v>
      </c>
      <c r="O15">
        <v>5234.16</v>
      </c>
      <c r="P15">
        <v>0.17960100000000001</v>
      </c>
    </row>
    <row r="16" spans="1:32" x14ac:dyDescent="0.25">
      <c r="A16" s="11">
        <v>460</v>
      </c>
      <c r="B16" s="11">
        <v>4798.6970700000002</v>
      </c>
      <c r="C16" s="11">
        <v>161.49710999999999</v>
      </c>
      <c r="E16">
        <v>426</v>
      </c>
      <c r="F16">
        <v>58.663899999999998</v>
      </c>
      <c r="G16">
        <v>5180.3599999999997</v>
      </c>
      <c r="H16">
        <v>0.190388</v>
      </c>
      <c r="I16">
        <v>426</v>
      </c>
      <c r="J16">
        <v>62.669499999999999</v>
      </c>
      <c r="K16">
        <v>4422.4399999999996</v>
      </c>
      <c r="L16">
        <v>0.20471700000000001</v>
      </c>
      <c r="M16">
        <v>426</v>
      </c>
      <c r="N16">
        <v>56.791899999999998</v>
      </c>
      <c r="O16">
        <v>5216.54</v>
      </c>
      <c r="P16">
        <v>0.18824299999999999</v>
      </c>
    </row>
    <row r="17" spans="1:16" x14ac:dyDescent="0.25">
      <c r="A17" s="11">
        <v>465</v>
      </c>
      <c r="B17" s="11">
        <v>4749.2248399999999</v>
      </c>
      <c r="C17" s="11">
        <v>176.77859000000001</v>
      </c>
      <c r="E17">
        <v>428</v>
      </c>
      <c r="F17">
        <v>61.394599999999997</v>
      </c>
      <c r="G17">
        <v>5161.8</v>
      </c>
      <c r="H17">
        <v>0.19955999999999999</v>
      </c>
      <c r="I17">
        <v>428</v>
      </c>
      <c r="J17">
        <v>65.629900000000006</v>
      </c>
      <c r="K17">
        <v>4404.62</v>
      </c>
      <c r="L17">
        <v>0.21473600000000001</v>
      </c>
      <c r="M17">
        <v>428</v>
      </c>
      <c r="N17">
        <v>59.363900000000001</v>
      </c>
      <c r="O17">
        <v>5198.75</v>
      </c>
      <c r="P17">
        <v>0.19720399999999999</v>
      </c>
    </row>
    <row r="18" spans="1:16" x14ac:dyDescent="0.25">
      <c r="A18" s="11">
        <v>470</v>
      </c>
      <c r="B18" s="11">
        <v>4695.7553600000001</v>
      </c>
      <c r="C18" s="11">
        <v>193.74042</v>
      </c>
      <c r="E18">
        <v>430</v>
      </c>
      <c r="F18">
        <v>64.233099999999993</v>
      </c>
      <c r="G18">
        <v>5143.04</v>
      </c>
      <c r="H18">
        <v>0.20907400000000001</v>
      </c>
      <c r="I18">
        <v>430</v>
      </c>
      <c r="J18">
        <v>68.706100000000006</v>
      </c>
      <c r="K18">
        <v>4386.6000000000004</v>
      </c>
      <c r="L18">
        <v>0.225131</v>
      </c>
      <c r="M18">
        <v>430</v>
      </c>
      <c r="N18">
        <v>62.023099999999999</v>
      </c>
      <c r="O18">
        <v>5180.8</v>
      </c>
      <c r="P18">
        <v>0.20649000000000001</v>
      </c>
    </row>
    <row r="19" spans="1:16" x14ac:dyDescent="0.25">
      <c r="A19" s="11">
        <v>475</v>
      </c>
      <c r="B19" s="11">
        <v>4628.1130000000003</v>
      </c>
      <c r="C19" s="11">
        <v>186.48509000000001</v>
      </c>
      <c r="E19">
        <v>432</v>
      </c>
      <c r="F19">
        <v>67.174199999999999</v>
      </c>
      <c r="G19">
        <v>5124.1000000000004</v>
      </c>
      <c r="H19">
        <v>0.21893899999999999</v>
      </c>
      <c r="I19">
        <v>432</v>
      </c>
      <c r="J19">
        <v>71.894199999999998</v>
      </c>
      <c r="K19">
        <v>4368.37</v>
      </c>
      <c r="L19">
        <v>0.23590900000000001</v>
      </c>
      <c r="M19">
        <v>432</v>
      </c>
      <c r="N19">
        <v>64.780299999999997</v>
      </c>
      <c r="O19">
        <v>5162.67</v>
      </c>
      <c r="P19">
        <v>0.21610799999999999</v>
      </c>
    </row>
    <row r="20" spans="1:16" x14ac:dyDescent="0.25">
      <c r="A20" s="11">
        <v>480</v>
      </c>
      <c r="B20" s="11">
        <v>4569.0191500000001</v>
      </c>
      <c r="C20" s="11">
        <v>210.67209</v>
      </c>
      <c r="E20">
        <v>434</v>
      </c>
      <c r="F20">
        <v>70.226500000000001</v>
      </c>
      <c r="G20">
        <v>5104.96</v>
      </c>
      <c r="H20">
        <v>0.22916300000000001</v>
      </c>
      <c r="I20">
        <v>434</v>
      </c>
      <c r="J20">
        <v>75.204499999999996</v>
      </c>
      <c r="K20">
        <v>4349.9399999999996</v>
      </c>
      <c r="L20">
        <v>0.247081</v>
      </c>
      <c r="M20">
        <v>434</v>
      </c>
      <c r="N20">
        <v>67.628600000000006</v>
      </c>
      <c r="O20">
        <v>5144.37</v>
      </c>
      <c r="P20">
        <v>0.22606699999999999</v>
      </c>
    </row>
    <row r="21" spans="1:16" x14ac:dyDescent="0.25">
      <c r="A21" s="11">
        <v>485</v>
      </c>
      <c r="B21" s="11">
        <v>4509.0220399999998</v>
      </c>
      <c r="C21" s="11">
        <v>230.01456999999999</v>
      </c>
      <c r="E21">
        <v>436</v>
      </c>
      <c r="F21">
        <v>73.394300000000001</v>
      </c>
      <c r="G21">
        <v>5085.63</v>
      </c>
      <c r="H21">
        <v>0.239756</v>
      </c>
      <c r="I21">
        <v>436</v>
      </c>
      <c r="J21">
        <v>78.634799999999998</v>
      </c>
      <c r="K21">
        <v>4331.3</v>
      </c>
      <c r="L21">
        <v>0.25865500000000002</v>
      </c>
      <c r="M21">
        <v>436</v>
      </c>
      <c r="N21">
        <v>70.578699999999998</v>
      </c>
      <c r="O21">
        <v>5125.8999999999996</v>
      </c>
      <c r="P21">
        <v>0.236375</v>
      </c>
    </row>
    <row r="22" spans="1:16" x14ac:dyDescent="0.25">
      <c r="A22" s="11">
        <v>490</v>
      </c>
      <c r="B22" s="11">
        <v>4448.96119</v>
      </c>
      <c r="C22" s="11">
        <v>247.18825000000001</v>
      </c>
      <c r="E22">
        <v>438</v>
      </c>
      <c r="F22">
        <v>76.676000000000002</v>
      </c>
      <c r="G22">
        <v>5066.09</v>
      </c>
      <c r="H22">
        <v>0.25072699999999998</v>
      </c>
      <c r="I22">
        <v>438</v>
      </c>
      <c r="J22">
        <v>82.193299999999994</v>
      </c>
      <c r="K22">
        <v>4312.4399999999996</v>
      </c>
      <c r="L22">
        <v>0.27064100000000002</v>
      </c>
      <c r="M22">
        <v>438</v>
      </c>
      <c r="N22">
        <v>73.63</v>
      </c>
      <c r="O22">
        <v>5107.25</v>
      </c>
      <c r="P22">
        <v>0.24703900000000001</v>
      </c>
    </row>
    <row r="23" spans="1:16" x14ac:dyDescent="0.25">
      <c r="A23" s="11">
        <v>495</v>
      </c>
      <c r="B23" s="11">
        <v>4389.0054399999999</v>
      </c>
      <c r="C23" s="11">
        <v>273.02192000000002</v>
      </c>
      <c r="E23">
        <v>440</v>
      </c>
      <c r="F23">
        <v>80.081800000000001</v>
      </c>
      <c r="G23">
        <v>5046.3500000000004</v>
      </c>
      <c r="H23">
        <v>0.26208399999999998</v>
      </c>
      <c r="I23">
        <v>440</v>
      </c>
      <c r="J23">
        <v>85.881799999999998</v>
      </c>
      <c r="K23">
        <v>4293.37</v>
      </c>
      <c r="L23">
        <v>0.28305000000000002</v>
      </c>
      <c r="M23">
        <v>440</v>
      </c>
      <c r="N23">
        <v>76.7834</v>
      </c>
      <c r="O23">
        <v>5088.41</v>
      </c>
      <c r="P23">
        <v>0.25806800000000002</v>
      </c>
    </row>
    <row r="24" spans="1:16" x14ac:dyDescent="0.25">
      <c r="A24" s="11">
        <v>500</v>
      </c>
      <c r="B24" s="11">
        <v>4321.8629600000004</v>
      </c>
      <c r="C24" s="11">
        <v>298.6216</v>
      </c>
      <c r="E24">
        <v>442</v>
      </c>
      <c r="F24">
        <v>83.608699999999999</v>
      </c>
      <c r="G24">
        <v>5026.3999999999996</v>
      </c>
      <c r="H24">
        <v>0.27383800000000003</v>
      </c>
      <c r="I24">
        <v>442</v>
      </c>
      <c r="J24">
        <v>89.703400000000002</v>
      </c>
      <c r="K24">
        <v>4274.0600000000004</v>
      </c>
      <c r="L24">
        <v>0.29588999999999999</v>
      </c>
      <c r="M24">
        <v>442</v>
      </c>
      <c r="N24">
        <v>80.046700000000001</v>
      </c>
      <c r="O24">
        <v>5069.3999999999996</v>
      </c>
      <c r="P24">
        <v>0.26946999999999999</v>
      </c>
    </row>
    <row r="25" spans="1:16" x14ac:dyDescent="0.25">
      <c r="A25" s="11">
        <v>505</v>
      </c>
      <c r="B25" s="11">
        <v>4260.3065200000001</v>
      </c>
      <c r="C25" s="11">
        <v>324.38857999999999</v>
      </c>
      <c r="E25">
        <v>444</v>
      </c>
      <c r="F25">
        <v>87.267499999999998</v>
      </c>
      <c r="G25">
        <v>5006.2299999999996</v>
      </c>
      <c r="H25">
        <v>0.28599799999999997</v>
      </c>
      <c r="I25">
        <v>444</v>
      </c>
      <c r="J25">
        <v>93.665199999999999</v>
      </c>
      <c r="K25">
        <v>4254.53</v>
      </c>
      <c r="L25">
        <v>0.30917099999999997</v>
      </c>
      <c r="M25">
        <v>444</v>
      </c>
      <c r="N25">
        <v>83.416200000000003</v>
      </c>
      <c r="O25">
        <v>5050.2</v>
      </c>
      <c r="P25">
        <v>0.281252</v>
      </c>
    </row>
    <row r="26" spans="1:16" x14ac:dyDescent="0.25">
      <c r="A26" s="11">
        <v>510</v>
      </c>
      <c r="B26" s="11">
        <v>4191.7861000000003</v>
      </c>
      <c r="C26" s="11">
        <v>358.72203999999999</v>
      </c>
      <c r="E26">
        <v>446</v>
      </c>
      <c r="F26">
        <v>91.056100000000001</v>
      </c>
      <c r="G26">
        <v>4985.8500000000004</v>
      </c>
      <c r="H26">
        <v>0.29857299999999998</v>
      </c>
      <c r="I26">
        <v>446</v>
      </c>
      <c r="J26">
        <v>97.768799999999999</v>
      </c>
      <c r="K26">
        <v>4234.7700000000004</v>
      </c>
      <c r="L26">
        <v>0.32290400000000002</v>
      </c>
      <c r="M26">
        <v>446</v>
      </c>
      <c r="N26">
        <v>86.901899999999998</v>
      </c>
      <c r="O26">
        <v>5030.8</v>
      </c>
      <c r="P26">
        <v>0.29342299999999999</v>
      </c>
    </row>
    <row r="27" spans="1:16" x14ac:dyDescent="0.25">
      <c r="A27" s="11">
        <v>515</v>
      </c>
      <c r="B27" s="11">
        <v>4114.5220600000002</v>
      </c>
      <c r="C27" s="11">
        <v>393.04473999999999</v>
      </c>
      <c r="E27">
        <v>448</v>
      </c>
      <c r="F27">
        <v>94.983500000000006</v>
      </c>
      <c r="G27">
        <v>4965.25</v>
      </c>
      <c r="H27">
        <v>0.31157400000000002</v>
      </c>
      <c r="I27">
        <v>448</v>
      </c>
      <c r="J27">
        <v>102.01900000000001</v>
      </c>
      <c r="K27">
        <v>4214.7700000000004</v>
      </c>
      <c r="L27">
        <v>0.33709800000000001</v>
      </c>
      <c r="M27">
        <v>448</v>
      </c>
      <c r="N27">
        <v>90.499899999999997</v>
      </c>
      <c r="O27">
        <v>5011.22</v>
      </c>
      <c r="P27">
        <v>0.30599199999999999</v>
      </c>
    </row>
    <row r="28" spans="1:16" x14ac:dyDescent="0.25">
      <c r="A28" s="11">
        <v>520</v>
      </c>
      <c r="B28" s="11">
        <v>4037.4333700000002</v>
      </c>
      <c r="C28" s="11">
        <v>433.94020999999998</v>
      </c>
      <c r="E28">
        <v>450</v>
      </c>
      <c r="F28">
        <v>99.051699999999997</v>
      </c>
      <c r="G28">
        <v>4944.42</v>
      </c>
      <c r="H28">
        <v>0.32501000000000002</v>
      </c>
      <c r="I28">
        <v>450</v>
      </c>
      <c r="J28">
        <v>106.423</v>
      </c>
      <c r="K28">
        <v>4194.53</v>
      </c>
      <c r="L28">
        <v>0.35176299999999999</v>
      </c>
      <c r="M28">
        <v>450</v>
      </c>
      <c r="N28">
        <v>94.2196</v>
      </c>
      <c r="O28">
        <v>4991.43</v>
      </c>
      <c r="P28">
        <v>0.31896600000000003</v>
      </c>
    </row>
    <row r="29" spans="1:16" x14ac:dyDescent="0.25">
      <c r="A29" s="11">
        <v>525</v>
      </c>
      <c r="B29" s="11">
        <v>3951.5921600000001</v>
      </c>
      <c r="C29" s="11">
        <v>472.24383</v>
      </c>
      <c r="E29">
        <v>452</v>
      </c>
      <c r="F29">
        <v>103.265</v>
      </c>
      <c r="G29">
        <v>4923.3599999999997</v>
      </c>
      <c r="H29">
        <v>0.338891</v>
      </c>
      <c r="I29">
        <v>452</v>
      </c>
      <c r="J29">
        <v>110.983</v>
      </c>
      <c r="K29">
        <v>4174.03</v>
      </c>
      <c r="L29">
        <v>0.36691000000000001</v>
      </c>
      <c r="M29">
        <v>452</v>
      </c>
      <c r="N29">
        <v>98.058999999999997</v>
      </c>
      <c r="O29">
        <v>4971.45</v>
      </c>
      <c r="P29">
        <v>0.33235399999999998</v>
      </c>
    </row>
    <row r="30" spans="1:16" x14ac:dyDescent="0.25">
      <c r="A30" s="11">
        <v>530</v>
      </c>
      <c r="B30" s="11">
        <v>3865.6876000000002</v>
      </c>
      <c r="C30" s="11">
        <v>521.90434000000005</v>
      </c>
      <c r="E30">
        <v>454</v>
      </c>
      <c r="F30">
        <v>107.631</v>
      </c>
      <c r="G30">
        <v>4902.0600000000004</v>
      </c>
      <c r="H30">
        <v>0.35322700000000001</v>
      </c>
      <c r="I30">
        <v>454</v>
      </c>
      <c r="J30">
        <v>115.70399999999999</v>
      </c>
      <c r="K30">
        <v>4153.29</v>
      </c>
      <c r="L30">
        <v>0.382548</v>
      </c>
      <c r="M30">
        <v>454</v>
      </c>
      <c r="N30">
        <v>102.02500000000001</v>
      </c>
      <c r="O30">
        <v>4951.26</v>
      </c>
      <c r="P30">
        <v>0.346165</v>
      </c>
    </row>
    <row r="31" spans="1:16" x14ac:dyDescent="0.25">
      <c r="A31" s="11">
        <v>535</v>
      </c>
      <c r="B31" s="11">
        <v>3763.1167799999998</v>
      </c>
      <c r="C31" s="11">
        <v>575.29416000000003</v>
      </c>
      <c r="E31">
        <v>456</v>
      </c>
      <c r="F31">
        <v>112.15</v>
      </c>
      <c r="G31">
        <v>4880.53</v>
      </c>
      <c r="H31">
        <v>0.368029</v>
      </c>
      <c r="I31">
        <v>456</v>
      </c>
      <c r="J31">
        <v>120.592</v>
      </c>
      <c r="K31">
        <v>4132.28</v>
      </c>
      <c r="L31">
        <v>0.39868900000000002</v>
      </c>
      <c r="M31">
        <v>456</v>
      </c>
      <c r="N31">
        <v>106.12</v>
      </c>
      <c r="O31">
        <v>4930.87</v>
      </c>
      <c r="P31">
        <v>0.360406</v>
      </c>
    </row>
    <row r="32" spans="1:16" x14ac:dyDescent="0.25">
      <c r="A32" s="11">
        <v>540</v>
      </c>
      <c r="B32" s="11">
        <v>3653.9834300000002</v>
      </c>
      <c r="C32" s="11">
        <v>645.19503999999995</v>
      </c>
      <c r="E32">
        <v>458</v>
      </c>
      <c r="F32">
        <v>116.831</v>
      </c>
      <c r="G32">
        <v>4858.75</v>
      </c>
      <c r="H32">
        <v>0.38330700000000001</v>
      </c>
      <c r="I32">
        <v>458</v>
      </c>
      <c r="J32">
        <v>125.652</v>
      </c>
      <c r="K32">
        <v>4111.01</v>
      </c>
      <c r="L32">
        <v>0.41534199999999999</v>
      </c>
      <c r="M32">
        <v>458</v>
      </c>
      <c r="N32">
        <v>110.346</v>
      </c>
      <c r="O32">
        <v>4910.26</v>
      </c>
      <c r="P32">
        <v>0.375087</v>
      </c>
    </row>
    <row r="33" spans="1:16" x14ac:dyDescent="0.25">
      <c r="A33" s="11">
        <v>545</v>
      </c>
      <c r="B33" s="11">
        <v>3539.52844</v>
      </c>
      <c r="C33" s="11">
        <v>724.73317999999995</v>
      </c>
      <c r="E33">
        <v>460</v>
      </c>
      <c r="F33">
        <v>121.679</v>
      </c>
      <c r="G33">
        <v>4836.71</v>
      </c>
      <c r="H33">
        <v>0.39907100000000001</v>
      </c>
      <c r="I33">
        <v>460</v>
      </c>
      <c r="J33">
        <v>130.89099999999999</v>
      </c>
      <c r="K33">
        <v>4089.46</v>
      </c>
      <c r="L33">
        <v>0.43251699999999998</v>
      </c>
      <c r="M33">
        <v>460</v>
      </c>
      <c r="N33">
        <v>114.709</v>
      </c>
      <c r="O33">
        <v>4889.4399999999996</v>
      </c>
      <c r="P33">
        <v>0.39021600000000001</v>
      </c>
    </row>
    <row r="34" spans="1:16" x14ac:dyDescent="0.25">
      <c r="A34" s="11">
        <v>550</v>
      </c>
      <c r="B34" s="11">
        <v>3392.05528</v>
      </c>
      <c r="C34" s="11">
        <v>812.26637000000005</v>
      </c>
      <c r="E34">
        <v>462</v>
      </c>
      <c r="F34">
        <v>126.69799999999999</v>
      </c>
      <c r="G34">
        <v>4814.42</v>
      </c>
      <c r="H34">
        <v>0.41533300000000001</v>
      </c>
      <c r="I34">
        <v>462</v>
      </c>
      <c r="J34">
        <v>136.31299999999999</v>
      </c>
      <c r="K34">
        <v>4067.64</v>
      </c>
      <c r="L34">
        <v>0.45022600000000002</v>
      </c>
      <c r="M34">
        <v>462</v>
      </c>
      <c r="N34">
        <v>119.21</v>
      </c>
      <c r="O34">
        <v>4868.3999999999996</v>
      </c>
      <c r="P34">
        <v>0.405802</v>
      </c>
    </row>
    <row r="35" spans="1:16" x14ac:dyDescent="0.25">
      <c r="A35" s="11">
        <v>555</v>
      </c>
      <c r="B35" s="11">
        <v>3231.3025299999999</v>
      </c>
      <c r="C35" s="11">
        <v>934.34024999999997</v>
      </c>
      <c r="E35">
        <v>464</v>
      </c>
      <c r="F35">
        <v>131.89400000000001</v>
      </c>
      <c r="G35">
        <v>4791.87</v>
      </c>
      <c r="H35">
        <v>0.43210199999999999</v>
      </c>
      <c r="I35">
        <v>464</v>
      </c>
      <c r="J35">
        <v>141.92599999999999</v>
      </c>
      <c r="K35">
        <v>4045.54</v>
      </c>
      <c r="L35">
        <v>0.46847899999999998</v>
      </c>
      <c r="M35">
        <v>464</v>
      </c>
      <c r="N35">
        <v>123.855</v>
      </c>
      <c r="O35">
        <v>4847.1400000000003</v>
      </c>
      <c r="P35">
        <v>0.42185400000000001</v>
      </c>
    </row>
    <row r="36" spans="1:16" x14ac:dyDescent="0.25">
      <c r="A36" s="11">
        <v>560</v>
      </c>
      <c r="B36" s="11">
        <v>3025.2346699999998</v>
      </c>
      <c r="C36" s="11">
        <v>1091.5494900000001</v>
      </c>
      <c r="E36">
        <v>466</v>
      </c>
      <c r="F36">
        <v>137.27500000000001</v>
      </c>
      <c r="G36">
        <v>4769.05</v>
      </c>
      <c r="H36">
        <v>0.44939099999999998</v>
      </c>
      <c r="I36">
        <v>466</v>
      </c>
      <c r="J36">
        <v>147.73400000000001</v>
      </c>
      <c r="K36">
        <v>4023.14</v>
      </c>
      <c r="L36">
        <v>0.48728700000000003</v>
      </c>
      <c r="M36">
        <v>466</v>
      </c>
      <c r="N36">
        <v>128.648</v>
      </c>
      <c r="O36">
        <v>4825.6499999999996</v>
      </c>
      <c r="P36">
        <v>0.43837999999999999</v>
      </c>
    </row>
    <row r="37" spans="1:16" x14ac:dyDescent="0.25">
      <c r="A37" s="5">
        <v>565</v>
      </c>
      <c r="B37" s="5">
        <v>2731.8235399999999</v>
      </c>
      <c r="C37" s="11">
        <v>1335.3926200000001</v>
      </c>
      <c r="E37">
        <v>468</v>
      </c>
      <c r="F37">
        <v>142.84700000000001</v>
      </c>
      <c r="G37">
        <v>4745.96</v>
      </c>
      <c r="H37">
        <v>0.46720899999999999</v>
      </c>
      <c r="I37">
        <v>468</v>
      </c>
      <c r="J37">
        <v>153.745</v>
      </c>
      <c r="K37">
        <v>4000.44</v>
      </c>
      <c r="L37">
        <v>0.50666</v>
      </c>
      <c r="M37">
        <v>468</v>
      </c>
      <c r="N37">
        <v>133.59200000000001</v>
      </c>
      <c r="O37">
        <v>4803.93</v>
      </c>
      <c r="P37">
        <v>0.45538899999999999</v>
      </c>
    </row>
    <row r="38" spans="1:16" x14ac:dyDescent="0.25">
      <c r="A38" s="11">
        <v>566</v>
      </c>
      <c r="B38" s="11">
        <v>2646.63796</v>
      </c>
      <c r="C38" s="11">
        <v>1403.12158</v>
      </c>
      <c r="E38">
        <v>470</v>
      </c>
      <c r="F38">
        <v>148.61500000000001</v>
      </c>
      <c r="G38">
        <v>4722.58</v>
      </c>
      <c r="H38">
        <v>0.48556899999999997</v>
      </c>
      <c r="I38">
        <v>470</v>
      </c>
      <c r="J38">
        <v>159.96700000000001</v>
      </c>
      <c r="K38">
        <v>3977.44</v>
      </c>
      <c r="L38">
        <v>0.52660899999999999</v>
      </c>
      <c r="M38">
        <v>470</v>
      </c>
      <c r="N38">
        <v>138.691</v>
      </c>
      <c r="O38">
        <v>4781.97</v>
      </c>
      <c r="P38">
        <v>0.47288999999999998</v>
      </c>
    </row>
    <row r="39" spans="1:16" x14ac:dyDescent="0.25">
      <c r="A39" s="11">
        <v>567</v>
      </c>
      <c r="B39" s="11">
        <v>2551.31088</v>
      </c>
      <c r="C39" s="11">
        <v>1488.31368</v>
      </c>
      <c r="E39">
        <v>472</v>
      </c>
      <c r="F39">
        <v>154.58699999999999</v>
      </c>
      <c r="G39">
        <v>4698.92</v>
      </c>
      <c r="H39">
        <v>0.50448199999999999</v>
      </c>
      <c r="I39">
        <v>472</v>
      </c>
      <c r="J39">
        <v>166.405</v>
      </c>
      <c r="K39">
        <v>3954.12</v>
      </c>
      <c r="L39">
        <v>0.54714600000000002</v>
      </c>
      <c r="M39">
        <v>472</v>
      </c>
      <c r="N39">
        <v>143.952</v>
      </c>
      <c r="O39">
        <v>4759.7700000000004</v>
      </c>
      <c r="P39">
        <v>0.490892</v>
      </c>
    </row>
    <row r="40" spans="1:16" x14ac:dyDescent="0.25">
      <c r="A40" s="11">
        <v>568</v>
      </c>
      <c r="B40" s="11">
        <v>2430.9643299999998</v>
      </c>
      <c r="C40" s="11">
        <v>1591.10779</v>
      </c>
      <c r="E40">
        <v>474</v>
      </c>
      <c r="F40">
        <v>160.77099999999999</v>
      </c>
      <c r="G40">
        <v>4674.96</v>
      </c>
      <c r="H40">
        <v>0.52395899999999995</v>
      </c>
      <c r="I40">
        <v>474</v>
      </c>
      <c r="J40">
        <v>173.06800000000001</v>
      </c>
      <c r="K40">
        <v>3930.48</v>
      </c>
      <c r="L40">
        <v>0.56828100000000004</v>
      </c>
      <c r="M40">
        <v>474</v>
      </c>
      <c r="N40">
        <v>149.37700000000001</v>
      </c>
      <c r="O40">
        <v>4737.33</v>
      </c>
      <c r="P40">
        <v>0.50940300000000005</v>
      </c>
    </row>
    <row r="41" spans="1:16" x14ac:dyDescent="0.25">
      <c r="A41" s="11">
        <v>569</v>
      </c>
      <c r="B41" s="11">
        <v>2255.4833899999999</v>
      </c>
      <c r="C41" s="11">
        <v>1749.0506700000001</v>
      </c>
      <c r="E41">
        <v>476</v>
      </c>
      <c r="F41">
        <v>167.17400000000001</v>
      </c>
      <c r="G41">
        <v>4650.6899999999996</v>
      </c>
      <c r="H41">
        <v>0.54401200000000005</v>
      </c>
      <c r="I41">
        <v>476</v>
      </c>
      <c r="J41">
        <v>179.964</v>
      </c>
      <c r="K41">
        <v>3906.52</v>
      </c>
      <c r="L41">
        <v>0.59002500000000002</v>
      </c>
      <c r="M41">
        <v>476</v>
      </c>
      <c r="N41">
        <v>154.97</v>
      </c>
      <c r="O41">
        <v>4714.63</v>
      </c>
      <c r="P41">
        <v>0.52843399999999996</v>
      </c>
    </row>
    <row r="42" spans="1:16" x14ac:dyDescent="0.25">
      <c r="E42">
        <v>478</v>
      </c>
      <c r="F42">
        <v>173.80600000000001</v>
      </c>
      <c r="G42">
        <v>4626.12</v>
      </c>
      <c r="H42">
        <v>0.56465200000000004</v>
      </c>
      <c r="I42">
        <v>478</v>
      </c>
      <c r="J42">
        <v>187.102</v>
      </c>
      <c r="K42">
        <v>3882.21</v>
      </c>
      <c r="L42">
        <v>0.61238899999999996</v>
      </c>
      <c r="M42">
        <v>478</v>
      </c>
      <c r="N42">
        <v>160.739</v>
      </c>
      <c r="O42">
        <v>4691.68</v>
      </c>
      <c r="P42">
        <v>0.54799299999999995</v>
      </c>
    </row>
    <row r="43" spans="1:16" x14ac:dyDescent="0.25">
      <c r="E43">
        <v>480</v>
      </c>
      <c r="F43">
        <v>180.673</v>
      </c>
      <c r="G43">
        <v>4601.2299999999996</v>
      </c>
      <c r="H43">
        <v>0.585893</v>
      </c>
      <c r="I43">
        <v>480</v>
      </c>
      <c r="J43">
        <v>194.49</v>
      </c>
      <c r="K43">
        <v>3857.55</v>
      </c>
      <c r="L43">
        <v>0.63538499999999998</v>
      </c>
      <c r="M43">
        <v>480</v>
      </c>
      <c r="N43">
        <v>166.68700000000001</v>
      </c>
      <c r="O43">
        <v>4668.47</v>
      </c>
      <c r="P43">
        <v>0.56808999999999998</v>
      </c>
    </row>
    <row r="44" spans="1:16" x14ac:dyDescent="0.25">
      <c r="E44">
        <v>482</v>
      </c>
      <c r="F44">
        <v>187.78700000000001</v>
      </c>
      <c r="G44">
        <v>4576.01</v>
      </c>
      <c r="H44">
        <v>0.60774600000000001</v>
      </c>
      <c r="I44">
        <v>482</v>
      </c>
      <c r="J44">
        <v>202.137</v>
      </c>
      <c r="K44">
        <v>3832.53</v>
      </c>
      <c r="L44">
        <v>0.65902400000000005</v>
      </c>
      <c r="M44">
        <v>482</v>
      </c>
      <c r="N44">
        <v>172.82</v>
      </c>
      <c r="O44">
        <v>4644.99</v>
      </c>
      <c r="P44">
        <v>0.58873200000000003</v>
      </c>
    </row>
    <row r="45" spans="1:16" x14ac:dyDescent="0.25">
      <c r="E45">
        <v>484</v>
      </c>
      <c r="F45">
        <v>195.15600000000001</v>
      </c>
      <c r="G45">
        <v>4550.45</v>
      </c>
      <c r="H45">
        <v>0.63022400000000001</v>
      </c>
      <c r="I45">
        <v>484</v>
      </c>
      <c r="J45">
        <v>210.054</v>
      </c>
      <c r="K45">
        <v>3807.14</v>
      </c>
      <c r="L45">
        <v>0.68331699999999995</v>
      </c>
      <c r="M45">
        <v>484</v>
      </c>
      <c r="N45">
        <v>179.143</v>
      </c>
      <c r="O45">
        <v>4621.24</v>
      </c>
      <c r="P45">
        <v>0.609931</v>
      </c>
    </row>
    <row r="46" spans="1:16" x14ac:dyDescent="0.25">
      <c r="E46">
        <v>486</v>
      </c>
      <c r="F46">
        <v>202.792</v>
      </c>
      <c r="G46">
        <v>4524.54</v>
      </c>
      <c r="H46">
        <v>0.653339</v>
      </c>
      <c r="I46">
        <v>486</v>
      </c>
      <c r="J46">
        <v>218.25</v>
      </c>
      <c r="K46">
        <v>3781.37</v>
      </c>
      <c r="L46">
        <v>0.70827600000000002</v>
      </c>
      <c r="M46">
        <v>486</v>
      </c>
      <c r="N46">
        <v>185.66200000000001</v>
      </c>
      <c r="O46">
        <v>4597.2</v>
      </c>
      <c r="P46">
        <v>0.63169399999999998</v>
      </c>
    </row>
    <row r="47" spans="1:16" x14ac:dyDescent="0.25">
      <c r="E47">
        <v>488</v>
      </c>
      <c r="F47">
        <v>210.70400000000001</v>
      </c>
      <c r="G47">
        <v>4498.29</v>
      </c>
      <c r="H47">
        <v>0.67710499999999996</v>
      </c>
      <c r="I47">
        <v>488</v>
      </c>
      <c r="J47">
        <v>226.73699999999999</v>
      </c>
      <c r="K47">
        <v>3755.21</v>
      </c>
      <c r="L47">
        <v>0.73391200000000001</v>
      </c>
      <c r="M47">
        <v>488</v>
      </c>
      <c r="N47">
        <v>192.38300000000001</v>
      </c>
      <c r="O47">
        <v>4572.88</v>
      </c>
      <c r="P47">
        <v>0.65403100000000003</v>
      </c>
    </row>
    <row r="48" spans="1:16" x14ac:dyDescent="0.25">
      <c r="E48">
        <v>490</v>
      </c>
      <c r="F48">
        <v>218.905</v>
      </c>
      <c r="G48">
        <v>4471.66</v>
      </c>
      <c r="H48">
        <v>0.70153500000000002</v>
      </c>
      <c r="I48">
        <v>490</v>
      </c>
      <c r="J48">
        <v>235.52699999999999</v>
      </c>
      <c r="K48">
        <v>3728.64</v>
      </c>
      <c r="L48">
        <v>0.76023700000000005</v>
      </c>
      <c r="M48">
        <v>490</v>
      </c>
      <c r="N48">
        <v>199.31299999999999</v>
      </c>
      <c r="O48">
        <v>4548.2700000000004</v>
      </c>
      <c r="P48">
        <v>0.676952</v>
      </c>
    </row>
    <row r="49" spans="5:16" x14ac:dyDescent="0.25">
      <c r="E49">
        <v>492</v>
      </c>
      <c r="F49">
        <v>227.40799999999999</v>
      </c>
      <c r="G49">
        <v>4444.6499999999996</v>
      </c>
      <c r="H49">
        <v>0.72664099999999998</v>
      </c>
      <c r="I49">
        <v>492</v>
      </c>
      <c r="J49">
        <v>244.63200000000001</v>
      </c>
      <c r="K49">
        <v>3701.65</v>
      </c>
      <c r="L49">
        <v>0.78726200000000002</v>
      </c>
      <c r="M49">
        <v>492</v>
      </c>
      <c r="N49">
        <v>206.45699999999999</v>
      </c>
      <c r="O49">
        <v>4523.3599999999997</v>
      </c>
      <c r="P49">
        <v>0.70046600000000003</v>
      </c>
    </row>
    <row r="50" spans="5:16" x14ac:dyDescent="0.25">
      <c r="E50">
        <v>494</v>
      </c>
      <c r="F50">
        <v>236.226</v>
      </c>
      <c r="G50">
        <v>4417.26</v>
      </c>
      <c r="H50">
        <v>0.75243899999999997</v>
      </c>
      <c r="I50">
        <v>494</v>
      </c>
      <c r="J50">
        <v>254.06399999999999</v>
      </c>
      <c r="K50">
        <v>3674.23</v>
      </c>
      <c r="L50">
        <v>0.81499900000000003</v>
      </c>
      <c r="M50">
        <v>494</v>
      </c>
      <c r="N50">
        <v>213.82300000000001</v>
      </c>
      <c r="O50">
        <v>4498.1400000000003</v>
      </c>
      <c r="P50">
        <v>0.72458299999999998</v>
      </c>
    </row>
    <row r="51" spans="5:16" x14ac:dyDescent="0.25">
      <c r="E51">
        <v>496</v>
      </c>
      <c r="F51">
        <v>245.37299999999999</v>
      </c>
      <c r="G51">
        <v>4389.46</v>
      </c>
      <c r="H51">
        <v>0.77894099999999999</v>
      </c>
      <c r="I51">
        <v>496</v>
      </c>
      <c r="J51">
        <v>263.83800000000002</v>
      </c>
      <c r="K51">
        <v>3646.37</v>
      </c>
      <c r="L51">
        <v>0.84345999999999999</v>
      </c>
      <c r="M51">
        <v>496</v>
      </c>
      <c r="N51">
        <v>221.417</v>
      </c>
      <c r="O51">
        <v>4472.6099999999997</v>
      </c>
      <c r="P51">
        <v>0.74931199999999998</v>
      </c>
    </row>
    <row r="52" spans="5:16" x14ac:dyDescent="0.25">
      <c r="E52">
        <v>498</v>
      </c>
      <c r="F52">
        <v>254.86500000000001</v>
      </c>
      <c r="G52">
        <v>4361.25</v>
      </c>
      <c r="H52">
        <v>0.80616299999999996</v>
      </c>
      <c r="I52">
        <v>498</v>
      </c>
      <c r="J52">
        <v>273.97000000000003</v>
      </c>
      <c r="K52">
        <v>3618.04</v>
      </c>
      <c r="L52">
        <v>0.87265700000000002</v>
      </c>
      <c r="M52">
        <v>498</v>
      </c>
      <c r="N52">
        <v>229.24700000000001</v>
      </c>
      <c r="O52">
        <v>4446.76</v>
      </c>
      <c r="P52">
        <v>0.77466199999999996</v>
      </c>
    </row>
    <row r="53" spans="5:16" x14ac:dyDescent="0.25">
      <c r="E53">
        <v>500</v>
      </c>
      <c r="F53">
        <v>264.71800000000002</v>
      </c>
      <c r="G53">
        <v>4332.6099999999997</v>
      </c>
      <c r="H53">
        <v>0.83411800000000003</v>
      </c>
      <c r="I53">
        <v>500</v>
      </c>
      <c r="J53">
        <v>284.47300000000001</v>
      </c>
      <c r="K53">
        <v>3589.23</v>
      </c>
      <c r="L53">
        <v>0.90260200000000002</v>
      </c>
      <c r="M53">
        <v>500</v>
      </c>
      <c r="N53">
        <v>237.322</v>
      </c>
      <c r="O53">
        <v>4420.57</v>
      </c>
      <c r="P53">
        <v>0.80064299999999999</v>
      </c>
    </row>
    <row r="54" spans="5:16" x14ac:dyDescent="0.25">
      <c r="E54" s="11">
        <v>502</v>
      </c>
      <c r="F54" s="11">
        <v>274.95100000000002</v>
      </c>
      <c r="G54" s="11">
        <v>4303.5200000000004</v>
      </c>
      <c r="H54" s="11">
        <v>0.86282300000000001</v>
      </c>
      <c r="I54">
        <v>502</v>
      </c>
      <c r="J54">
        <v>295.36700000000002</v>
      </c>
      <c r="K54">
        <v>3559.93</v>
      </c>
      <c r="L54">
        <v>0.933307</v>
      </c>
      <c r="M54" s="11">
        <v>500</v>
      </c>
      <c r="N54" s="11">
        <v>237.321</v>
      </c>
      <c r="O54" s="11">
        <v>4420.57</v>
      </c>
      <c r="P54" s="11">
        <v>0.80064000000000002</v>
      </c>
    </row>
    <row r="55" spans="5:16" x14ac:dyDescent="0.25">
      <c r="E55" s="11">
        <v>504</v>
      </c>
      <c r="F55" s="11">
        <v>285.58199999999999</v>
      </c>
      <c r="G55" s="11">
        <v>4273.9799999999996</v>
      </c>
      <c r="H55" s="11">
        <v>0.89229199999999997</v>
      </c>
      <c r="I55" s="11">
        <v>504</v>
      </c>
      <c r="J55" s="11">
        <v>306.66899999999998</v>
      </c>
      <c r="K55" s="11">
        <v>3530.11</v>
      </c>
      <c r="L55" s="11">
        <v>0.96478299999999995</v>
      </c>
      <c r="M55" s="11">
        <v>501</v>
      </c>
      <c r="N55" s="11">
        <v>241.453</v>
      </c>
      <c r="O55" s="11">
        <v>4407.3599999999997</v>
      </c>
      <c r="P55" s="11">
        <v>0.81387100000000001</v>
      </c>
    </row>
    <row r="56" spans="5:16" x14ac:dyDescent="0.25">
      <c r="E56" s="11">
        <v>506</v>
      </c>
      <c r="F56" s="11">
        <v>296.63400000000001</v>
      </c>
      <c r="G56" s="11">
        <v>4243.95</v>
      </c>
      <c r="H56" s="11">
        <v>0.92254199999999997</v>
      </c>
      <c r="I56" s="11">
        <v>506</v>
      </c>
      <c r="J56" s="11">
        <v>318.39800000000002</v>
      </c>
      <c r="K56" s="11">
        <v>3499.75</v>
      </c>
      <c r="L56" s="11">
        <v>0.99704300000000001</v>
      </c>
      <c r="M56" s="11">
        <v>502</v>
      </c>
      <c r="N56" s="11">
        <v>245.648</v>
      </c>
      <c r="O56" s="11">
        <v>4394.05</v>
      </c>
      <c r="P56" s="11">
        <v>0.82726299999999997</v>
      </c>
    </row>
    <row r="57" spans="5:16" x14ac:dyDescent="0.25">
      <c r="E57" s="11">
        <v>508</v>
      </c>
      <c r="F57" s="11">
        <v>308.12799999999999</v>
      </c>
      <c r="G57" s="11">
        <v>4213.4399999999996</v>
      </c>
      <c r="H57" s="11">
        <v>0.95358799999999999</v>
      </c>
      <c r="I57" s="11">
        <v>508</v>
      </c>
      <c r="J57" s="11">
        <v>330.57600000000002</v>
      </c>
      <c r="K57" s="11">
        <v>3468.83</v>
      </c>
      <c r="L57" s="11">
        <v>1.0301</v>
      </c>
      <c r="M57" s="11">
        <v>503</v>
      </c>
      <c r="N57" s="11">
        <v>249.90799999999999</v>
      </c>
      <c r="O57" s="11">
        <v>4380.66</v>
      </c>
      <c r="P57" s="11">
        <v>0.84081700000000004</v>
      </c>
    </row>
    <row r="58" spans="5:16" x14ac:dyDescent="0.25">
      <c r="E58" s="11">
        <v>510</v>
      </c>
      <c r="F58" s="11">
        <v>320.089</v>
      </c>
      <c r="G58" s="11">
        <v>4182.3999999999996</v>
      </c>
      <c r="H58" s="11">
        <v>0.98544900000000002</v>
      </c>
      <c r="I58" s="11">
        <v>510</v>
      </c>
      <c r="J58" s="11">
        <v>343.22500000000002</v>
      </c>
      <c r="K58" s="11">
        <v>3437.34</v>
      </c>
      <c r="L58" s="11">
        <v>1.06396</v>
      </c>
      <c r="M58" s="11">
        <v>504</v>
      </c>
      <c r="N58" s="11">
        <v>254.23500000000001</v>
      </c>
      <c r="O58" s="11">
        <v>4367.18</v>
      </c>
      <c r="P58" s="11">
        <v>0.85453500000000004</v>
      </c>
    </row>
    <row r="59" spans="5:16" x14ac:dyDescent="0.25">
      <c r="E59" s="11">
        <v>512</v>
      </c>
      <c r="F59" s="11">
        <v>332.54500000000002</v>
      </c>
      <c r="G59" s="11">
        <v>4150.84</v>
      </c>
      <c r="H59" s="11">
        <v>1.01814</v>
      </c>
      <c r="I59" s="11">
        <v>512</v>
      </c>
      <c r="J59" s="11">
        <v>356.37</v>
      </c>
      <c r="K59" s="11">
        <v>3405.23</v>
      </c>
      <c r="L59" s="11">
        <v>1.0986499999999999</v>
      </c>
      <c r="M59" s="11">
        <v>505</v>
      </c>
      <c r="N59" s="11">
        <v>258.62900000000002</v>
      </c>
      <c r="O59" s="11">
        <v>4353.6099999999997</v>
      </c>
      <c r="P59" s="11">
        <v>0.86841800000000002</v>
      </c>
    </row>
    <row r="60" spans="5:16" x14ac:dyDescent="0.25">
      <c r="E60" s="11">
        <v>514</v>
      </c>
      <c r="F60" s="11">
        <v>345.524</v>
      </c>
      <c r="G60" s="11">
        <v>4118.71</v>
      </c>
      <c r="H60" s="11">
        <v>1.0516799999999999</v>
      </c>
      <c r="I60" s="11">
        <v>514</v>
      </c>
      <c r="J60" s="11">
        <v>370.03800000000001</v>
      </c>
      <c r="K60" s="11">
        <v>3372.49</v>
      </c>
      <c r="L60" s="11">
        <v>1.1341699999999999</v>
      </c>
      <c r="M60" s="11">
        <v>506</v>
      </c>
      <c r="N60" s="11">
        <v>263.09199999999998</v>
      </c>
      <c r="O60" s="11">
        <v>4339.95</v>
      </c>
      <c r="P60" s="11">
        <v>0.882467</v>
      </c>
    </row>
    <row r="61" spans="5:16" x14ac:dyDescent="0.25">
      <c r="E61" s="11">
        <v>516</v>
      </c>
      <c r="F61" s="11">
        <v>359.06</v>
      </c>
      <c r="G61" s="11">
        <v>4086</v>
      </c>
      <c r="H61" s="11">
        <v>1.08609</v>
      </c>
      <c r="I61" s="11">
        <v>516</v>
      </c>
      <c r="J61" s="11">
        <v>384.25900000000001</v>
      </c>
      <c r="K61" s="11">
        <v>3339.08</v>
      </c>
      <c r="L61" s="11">
        <v>1.1705300000000001</v>
      </c>
      <c r="M61" s="11">
        <v>507</v>
      </c>
      <c r="N61" s="11">
        <v>267.625</v>
      </c>
      <c r="O61" s="11">
        <v>4326.2</v>
      </c>
      <c r="P61" s="11">
        <v>0.89668400000000004</v>
      </c>
    </row>
    <row r="62" spans="5:16" x14ac:dyDescent="0.25">
      <c r="E62" s="11">
        <v>518</v>
      </c>
      <c r="F62" s="11">
        <v>373.18700000000001</v>
      </c>
      <c r="G62" s="11">
        <v>4052.69</v>
      </c>
      <c r="H62" s="11">
        <v>1.1213900000000001</v>
      </c>
      <c r="I62" s="11">
        <v>518</v>
      </c>
      <c r="J62" s="11">
        <v>399.06299999999999</v>
      </c>
      <c r="K62" s="11">
        <v>3304.98</v>
      </c>
      <c r="L62" s="11">
        <v>1.2077500000000001</v>
      </c>
      <c r="M62" s="11">
        <v>508</v>
      </c>
      <c r="N62" s="11">
        <v>272.22899999999998</v>
      </c>
      <c r="O62" s="11">
        <v>4312.3599999999997</v>
      </c>
      <c r="P62" s="11">
        <v>0.91107000000000005</v>
      </c>
    </row>
    <row r="63" spans="5:16" x14ac:dyDescent="0.25">
      <c r="E63" s="11">
        <v>520</v>
      </c>
      <c r="F63" s="11">
        <v>387.94600000000003</v>
      </c>
      <c r="G63" s="11">
        <v>4018.74</v>
      </c>
      <c r="H63" s="11">
        <v>1.1576</v>
      </c>
      <c r="I63" s="11">
        <v>520</v>
      </c>
      <c r="J63" s="11">
        <v>414.48599999999999</v>
      </c>
      <c r="K63" s="11">
        <v>3270.14</v>
      </c>
      <c r="L63" s="11">
        <v>1.2458499999999999</v>
      </c>
      <c r="M63" s="11">
        <v>509</v>
      </c>
      <c r="N63" s="11">
        <v>276.90499999999997</v>
      </c>
      <c r="O63" s="11">
        <v>4298.42</v>
      </c>
      <c r="P63" s="11">
        <v>0.92562500000000003</v>
      </c>
    </row>
    <row r="64" spans="5:16" x14ac:dyDescent="0.25">
      <c r="E64" s="11">
        <v>522</v>
      </c>
      <c r="F64" s="11">
        <v>403.37900000000002</v>
      </c>
      <c r="G64" s="11">
        <v>3984.13</v>
      </c>
      <c r="H64" s="11">
        <v>1.1947300000000001</v>
      </c>
      <c r="I64" s="11">
        <v>522</v>
      </c>
      <c r="J64" s="11">
        <v>430.56700000000001</v>
      </c>
      <c r="K64" s="11">
        <v>3234.53</v>
      </c>
      <c r="L64" s="11">
        <v>1.2848200000000001</v>
      </c>
      <c r="M64" s="11">
        <v>510</v>
      </c>
      <c r="N64" s="11">
        <v>281.654</v>
      </c>
      <c r="O64" s="11">
        <v>4284.38</v>
      </c>
      <c r="P64" s="11">
        <v>0.94035199999999997</v>
      </c>
    </row>
    <row r="65" spans="5:23" x14ac:dyDescent="0.25">
      <c r="E65" s="11">
        <v>524</v>
      </c>
      <c r="F65" s="11">
        <v>419.53399999999999</v>
      </c>
      <c r="G65" s="11">
        <v>3948.81</v>
      </c>
      <c r="H65" s="11">
        <v>1.23282</v>
      </c>
      <c r="I65" s="11">
        <v>524</v>
      </c>
      <c r="J65" s="11">
        <v>447.34699999999998</v>
      </c>
      <c r="K65" s="11">
        <v>3198.1</v>
      </c>
      <c r="L65" s="11">
        <v>1.3247</v>
      </c>
      <c r="M65" s="11">
        <v>511</v>
      </c>
      <c r="N65" s="11">
        <v>286.47899999999998</v>
      </c>
      <c r="O65" s="11">
        <v>4270.25</v>
      </c>
      <c r="P65" s="11">
        <v>0.95525099999999996</v>
      </c>
    </row>
    <row r="66" spans="5:23" x14ac:dyDescent="0.25">
      <c r="E66" s="11">
        <v>526</v>
      </c>
      <c r="F66" s="11">
        <v>436.46600000000001</v>
      </c>
      <c r="G66" s="11">
        <v>3912.76</v>
      </c>
      <c r="H66" s="11">
        <v>1.2718799999999999</v>
      </c>
      <c r="I66" s="11">
        <v>526</v>
      </c>
      <c r="J66" s="11">
        <v>464.87299999999999</v>
      </c>
      <c r="K66" s="11">
        <v>3160.8</v>
      </c>
      <c r="L66" s="11">
        <v>1.36548</v>
      </c>
      <c r="M66" s="11">
        <v>512</v>
      </c>
      <c r="N66" s="11">
        <v>291.38</v>
      </c>
      <c r="O66" s="11">
        <v>4256.0200000000004</v>
      </c>
      <c r="P66" s="11">
        <v>0.97032399999999996</v>
      </c>
    </row>
    <row r="67" spans="5:23" x14ac:dyDescent="0.25">
      <c r="E67" s="11">
        <v>528</v>
      </c>
      <c r="F67" s="11">
        <v>454.233</v>
      </c>
      <c r="G67" s="11">
        <v>3875.94</v>
      </c>
      <c r="H67" s="11">
        <v>1.3119499999999999</v>
      </c>
      <c r="I67" s="11">
        <v>528</v>
      </c>
      <c r="J67" s="11">
        <v>483.19900000000001</v>
      </c>
      <c r="K67" s="11">
        <v>3122.59</v>
      </c>
      <c r="L67" s="11">
        <v>1.4071899999999999</v>
      </c>
      <c r="M67" s="11">
        <v>513</v>
      </c>
      <c r="N67" s="11">
        <v>296.358</v>
      </c>
      <c r="O67" s="11">
        <v>4241.6899999999996</v>
      </c>
      <c r="P67" s="11">
        <v>0.98557099999999997</v>
      </c>
    </row>
    <row r="68" spans="5:23" x14ac:dyDescent="0.25">
      <c r="E68" s="11">
        <v>530</v>
      </c>
      <c r="F68" s="11">
        <v>472.904</v>
      </c>
      <c r="G68" s="11">
        <v>3838.3</v>
      </c>
      <c r="H68" s="11">
        <v>1.35304</v>
      </c>
      <c r="I68" s="11">
        <v>530</v>
      </c>
      <c r="J68" s="11">
        <v>502.38200000000001</v>
      </c>
      <c r="K68" s="11">
        <v>3083.4</v>
      </c>
      <c r="L68" s="11">
        <v>1.44983</v>
      </c>
      <c r="M68" s="11">
        <v>514</v>
      </c>
      <c r="N68" s="11">
        <v>301.416</v>
      </c>
      <c r="O68" s="11">
        <v>4227.26</v>
      </c>
      <c r="P68" s="11">
        <v>1.00099</v>
      </c>
    </row>
    <row r="69" spans="5:23" x14ac:dyDescent="0.25">
      <c r="E69" s="11">
        <v>532</v>
      </c>
      <c r="F69" s="11">
        <v>492.55500000000001</v>
      </c>
      <c r="G69" s="11">
        <v>3799.79</v>
      </c>
      <c r="H69" s="11">
        <v>1.3951899999999999</v>
      </c>
      <c r="I69" s="11">
        <v>532</v>
      </c>
      <c r="J69" s="11">
        <v>522.48900000000003</v>
      </c>
      <c r="K69" s="11">
        <v>3043.16</v>
      </c>
      <c r="L69" s="11">
        <v>1.4934099999999999</v>
      </c>
      <c r="M69" s="11">
        <v>515</v>
      </c>
      <c r="N69" s="11">
        <v>306.55500000000001</v>
      </c>
      <c r="O69" s="11">
        <v>4212.72</v>
      </c>
      <c r="P69" s="11">
        <v>1.0165999999999999</v>
      </c>
    </row>
    <row r="70" spans="5:23" x14ac:dyDescent="0.25">
      <c r="E70" s="11">
        <v>534</v>
      </c>
      <c r="F70" s="11">
        <v>513.27099999999996</v>
      </c>
      <c r="G70" s="11">
        <v>3760.36</v>
      </c>
      <c r="H70" s="11">
        <v>1.43842</v>
      </c>
      <c r="I70" s="11">
        <v>534</v>
      </c>
      <c r="J70" s="11">
        <v>543.59400000000005</v>
      </c>
      <c r="K70" s="11">
        <v>3001.8</v>
      </c>
      <c r="L70" s="11">
        <v>1.53796</v>
      </c>
      <c r="M70" s="11">
        <v>516</v>
      </c>
      <c r="N70" s="11">
        <v>311.77499999999998</v>
      </c>
      <c r="O70" s="11">
        <v>4198.08</v>
      </c>
      <c r="P70" s="11">
        <v>1.0323800000000001</v>
      </c>
    </row>
    <row r="71" spans="5:23" x14ac:dyDescent="0.25">
      <c r="E71" s="11">
        <v>536</v>
      </c>
      <c r="F71" s="11">
        <v>535.15</v>
      </c>
      <c r="G71" s="11">
        <v>3719.95</v>
      </c>
      <c r="H71" s="11">
        <v>1.4827600000000001</v>
      </c>
      <c r="I71" s="11">
        <v>536</v>
      </c>
      <c r="J71" s="11">
        <v>565.78399999999999</v>
      </c>
      <c r="K71" s="11">
        <v>2959.24</v>
      </c>
      <c r="L71" s="11">
        <v>1.5834900000000001</v>
      </c>
      <c r="M71" s="11">
        <v>517</v>
      </c>
      <c r="N71" s="11">
        <v>317.08</v>
      </c>
      <c r="O71" s="11">
        <v>4183.33</v>
      </c>
      <c r="P71" s="11">
        <v>1.04833</v>
      </c>
    </row>
    <row r="72" spans="5:23" x14ac:dyDescent="0.25">
      <c r="E72" s="11">
        <v>538</v>
      </c>
      <c r="F72" s="11">
        <v>558.30499999999995</v>
      </c>
      <c r="G72" s="11">
        <v>3678.49</v>
      </c>
      <c r="H72" s="11">
        <v>1.52826</v>
      </c>
      <c r="I72" s="11">
        <v>538</v>
      </c>
      <c r="J72" s="11">
        <v>589.15700000000004</v>
      </c>
      <c r="K72" s="11">
        <v>2915.36</v>
      </c>
      <c r="L72" s="11">
        <v>1.63</v>
      </c>
      <c r="M72" s="11">
        <v>518</v>
      </c>
      <c r="N72" s="11">
        <v>322.47000000000003</v>
      </c>
      <c r="O72" s="11">
        <v>4168.4799999999996</v>
      </c>
      <c r="P72" s="11">
        <v>1.0644800000000001</v>
      </c>
    </row>
    <row r="73" spans="5:23" x14ac:dyDescent="0.25">
      <c r="E73" s="11">
        <v>540</v>
      </c>
      <c r="F73" s="11">
        <v>582.86599999999999</v>
      </c>
      <c r="G73" s="11">
        <v>3635.92</v>
      </c>
      <c r="H73" s="11">
        <v>1.57494</v>
      </c>
      <c r="I73" s="11">
        <v>540</v>
      </c>
      <c r="J73" s="11">
        <v>613.82500000000005</v>
      </c>
      <c r="K73" s="11">
        <v>2870.07</v>
      </c>
      <c r="L73" s="11">
        <v>1.6775199999999999</v>
      </c>
      <c r="M73" s="11">
        <v>519</v>
      </c>
      <c r="N73" s="11">
        <v>327.947</v>
      </c>
      <c r="O73" s="11">
        <v>4153.51</v>
      </c>
      <c r="P73" s="11">
        <v>1.0808</v>
      </c>
    </row>
    <row r="74" spans="5:23" x14ac:dyDescent="0.25">
      <c r="E74" s="11">
        <v>542</v>
      </c>
      <c r="F74" s="11">
        <v>608.98099999999999</v>
      </c>
      <c r="G74" s="11">
        <v>3592.13</v>
      </c>
      <c r="H74" s="11">
        <v>1.6228499999999999</v>
      </c>
      <c r="I74" s="11">
        <v>542</v>
      </c>
      <c r="J74" s="11">
        <v>639.92399999999998</v>
      </c>
      <c r="K74" s="11">
        <v>2823.21</v>
      </c>
      <c r="L74" s="11">
        <v>1.72604</v>
      </c>
      <c r="M74" s="11">
        <v>520</v>
      </c>
      <c r="N74" s="11">
        <v>333.51299999999998</v>
      </c>
      <c r="O74" s="11">
        <v>4138.43</v>
      </c>
      <c r="P74" s="11">
        <v>1.0972999999999999</v>
      </c>
      <c r="U74" s="5"/>
      <c r="V74" s="5"/>
      <c r="W74" s="5"/>
    </row>
    <row r="75" spans="5:23" x14ac:dyDescent="0.25">
      <c r="E75" s="11">
        <v>544</v>
      </c>
      <c r="F75" s="11">
        <v>636.827</v>
      </c>
      <c r="G75" s="11">
        <v>3547.05</v>
      </c>
      <c r="H75" s="11">
        <v>1.6720299999999999</v>
      </c>
      <c r="I75" s="11">
        <v>544</v>
      </c>
      <c r="J75" s="11">
        <v>667.61099999999999</v>
      </c>
      <c r="K75" s="11">
        <v>2774.65</v>
      </c>
      <c r="L75" s="11">
        <v>1.7756000000000001</v>
      </c>
      <c r="M75" s="11">
        <v>521</v>
      </c>
      <c r="N75" s="11">
        <v>339.16899999999998</v>
      </c>
      <c r="O75" s="11">
        <v>4123.24</v>
      </c>
      <c r="P75" s="11">
        <v>1.1140000000000001</v>
      </c>
    </row>
    <row r="76" spans="5:23" x14ac:dyDescent="0.25">
      <c r="E76" s="11">
        <v>546</v>
      </c>
      <c r="F76" s="11">
        <v>666.61</v>
      </c>
      <c r="G76" s="11">
        <v>3500.55</v>
      </c>
      <c r="H76" s="11">
        <v>1.7225299999999999</v>
      </c>
      <c r="I76" s="11">
        <v>546</v>
      </c>
      <c r="J76" s="11">
        <v>697.07500000000005</v>
      </c>
      <c r="K76" s="11">
        <v>2724.17</v>
      </c>
      <c r="L76" s="11">
        <v>1.8262</v>
      </c>
      <c r="M76" s="11">
        <v>522</v>
      </c>
      <c r="N76" s="11">
        <v>344.91899999999998</v>
      </c>
      <c r="O76" s="11">
        <v>4107.93</v>
      </c>
      <c r="P76" s="11">
        <v>1.13087</v>
      </c>
    </row>
    <row r="77" spans="5:23" x14ac:dyDescent="0.25">
      <c r="E77" s="11">
        <v>548</v>
      </c>
      <c r="F77" s="11">
        <v>698.572</v>
      </c>
      <c r="G77" s="11">
        <v>3452.5</v>
      </c>
      <c r="H77" s="11">
        <v>1.7744</v>
      </c>
      <c r="I77" s="11">
        <v>548</v>
      </c>
      <c r="J77" s="11">
        <v>728.54700000000003</v>
      </c>
      <c r="K77" s="11">
        <v>2671.55</v>
      </c>
      <c r="L77" s="11">
        <v>1.8778600000000001</v>
      </c>
      <c r="M77" s="11">
        <v>523</v>
      </c>
      <c r="N77" s="11">
        <v>350.762</v>
      </c>
      <c r="O77" s="11">
        <v>4092.51</v>
      </c>
      <c r="P77" s="11">
        <v>1.14794</v>
      </c>
    </row>
    <row r="78" spans="5:23" x14ac:dyDescent="0.25">
      <c r="E78" s="11">
        <v>550</v>
      </c>
      <c r="F78" s="11">
        <v>733.00599999999997</v>
      </c>
      <c r="G78" s="11">
        <v>3402.77</v>
      </c>
      <c r="H78" s="11">
        <v>1.82769</v>
      </c>
      <c r="I78" s="11">
        <v>550</v>
      </c>
      <c r="J78" s="11">
        <v>762.31399999999996</v>
      </c>
      <c r="K78" s="11">
        <v>2616.5100000000002</v>
      </c>
      <c r="L78" s="11">
        <v>1.93058</v>
      </c>
      <c r="M78" s="11">
        <v>524</v>
      </c>
      <c r="N78" s="11">
        <v>356.702</v>
      </c>
      <c r="O78" s="11">
        <v>4076.97</v>
      </c>
      <c r="P78" s="11">
        <v>1.1651899999999999</v>
      </c>
    </row>
    <row r="79" spans="5:23" x14ac:dyDescent="0.25">
      <c r="E79" s="11">
        <v>552</v>
      </c>
      <c r="F79" s="11">
        <v>770.26300000000003</v>
      </c>
      <c r="G79" s="11">
        <v>3351.16</v>
      </c>
      <c r="H79" s="11">
        <v>1.8824799999999999</v>
      </c>
      <c r="I79" s="11">
        <v>552</v>
      </c>
      <c r="J79" s="11">
        <v>798.73400000000004</v>
      </c>
      <c r="K79" s="11">
        <v>2558.6799999999998</v>
      </c>
      <c r="L79" s="11">
        <v>1.9843900000000001</v>
      </c>
      <c r="M79" s="11">
        <v>525</v>
      </c>
      <c r="N79" s="11">
        <v>362.74</v>
      </c>
      <c r="O79" s="11">
        <v>4061.3</v>
      </c>
      <c r="P79" s="11">
        <v>1.1826300000000001</v>
      </c>
    </row>
    <row r="80" spans="5:23" x14ac:dyDescent="0.25">
      <c r="E80" s="11">
        <v>554</v>
      </c>
      <c r="F80" s="11">
        <v>810.76499999999999</v>
      </c>
      <c r="G80" s="11">
        <v>3297.47</v>
      </c>
      <c r="H80" s="11">
        <v>1.9388300000000001</v>
      </c>
      <c r="I80" s="11">
        <v>554</v>
      </c>
      <c r="J80" s="11">
        <v>838.27700000000004</v>
      </c>
      <c r="K80" s="11">
        <v>2497.6</v>
      </c>
      <c r="L80" s="11">
        <v>2.0392899999999998</v>
      </c>
      <c r="M80" s="11">
        <v>526</v>
      </c>
      <c r="N80" s="11">
        <v>368.87900000000002</v>
      </c>
      <c r="O80" s="11">
        <v>4045.51</v>
      </c>
      <c r="P80" s="11">
        <v>1.2002699999999999</v>
      </c>
    </row>
    <row r="81" spans="5:16" x14ac:dyDescent="0.25">
      <c r="E81" s="11">
        <v>556</v>
      </c>
      <c r="F81" s="11">
        <v>855.03099999999995</v>
      </c>
      <c r="G81" s="11">
        <v>3241.45</v>
      </c>
      <c r="H81" s="11">
        <v>1.99682</v>
      </c>
      <c r="I81" s="11">
        <v>556</v>
      </c>
      <c r="J81" s="11">
        <v>881.56700000000001</v>
      </c>
      <c r="K81" s="11">
        <v>2432.63</v>
      </c>
      <c r="L81" s="11">
        <v>2.09531</v>
      </c>
      <c r="M81" s="11">
        <v>527</v>
      </c>
      <c r="N81" s="11">
        <v>375.12099999999998</v>
      </c>
      <c r="O81" s="11">
        <v>4029.59</v>
      </c>
      <c r="P81" s="11">
        <v>1.2181</v>
      </c>
    </row>
    <row r="82" spans="5:16" x14ac:dyDescent="0.25">
      <c r="E82" s="11">
        <v>558</v>
      </c>
      <c r="F82" s="11">
        <v>903.69399999999996</v>
      </c>
      <c r="G82" s="11">
        <v>3182.78</v>
      </c>
      <c r="H82" s="11">
        <v>2.0565500000000001</v>
      </c>
      <c r="I82" s="11">
        <v>558</v>
      </c>
      <c r="J82" s="11">
        <v>929.47199999999998</v>
      </c>
      <c r="K82" s="11">
        <v>2362.91</v>
      </c>
      <c r="L82" s="11">
        <v>2.15245</v>
      </c>
      <c r="M82" s="11">
        <v>528</v>
      </c>
      <c r="N82" s="11">
        <v>381.46699999999998</v>
      </c>
      <c r="O82" s="11">
        <v>4013.55</v>
      </c>
      <c r="P82" s="11">
        <v>1.2361200000000001</v>
      </c>
    </row>
    <row r="83" spans="5:16" x14ac:dyDescent="0.25">
      <c r="E83" s="11">
        <v>560</v>
      </c>
      <c r="F83" s="11">
        <v>957.53099999999995</v>
      </c>
      <c r="G83" s="11">
        <v>3121.05</v>
      </c>
      <c r="H83" s="11">
        <v>2.1181100000000002</v>
      </c>
      <c r="I83" s="11">
        <v>560</v>
      </c>
      <c r="J83" s="11">
        <v>983.26499999999999</v>
      </c>
      <c r="K83" s="11">
        <v>2287.16</v>
      </c>
      <c r="L83" s="11">
        <v>2.2107399999999999</v>
      </c>
      <c r="M83" s="11">
        <v>529</v>
      </c>
      <c r="N83" s="11">
        <v>387.92099999999999</v>
      </c>
      <c r="O83" s="11">
        <v>3997.38</v>
      </c>
      <c r="P83" s="11">
        <v>1.2543299999999999</v>
      </c>
    </row>
    <row r="84" spans="5:16" x14ac:dyDescent="0.25">
      <c r="E84" s="11">
        <v>562</v>
      </c>
      <c r="F84" s="11">
        <v>1017.49</v>
      </c>
      <c r="G84" s="11">
        <v>3055.78</v>
      </c>
      <c r="H84" s="11">
        <v>2.1816300000000002</v>
      </c>
      <c r="I84" s="11">
        <v>562</v>
      </c>
      <c r="J84" s="11">
        <v>1044.95</v>
      </c>
      <c r="K84" s="11">
        <v>2203.39</v>
      </c>
      <c r="L84" s="11">
        <v>2.2701699999999998</v>
      </c>
      <c r="M84" s="11">
        <v>530</v>
      </c>
      <c r="N84" s="11">
        <v>394.48399999999998</v>
      </c>
      <c r="O84" s="11">
        <v>3981.07</v>
      </c>
      <c r="P84" s="11">
        <v>1.27274</v>
      </c>
    </row>
    <row r="85" spans="5:16" x14ac:dyDescent="0.25">
      <c r="E85" s="11">
        <v>564</v>
      </c>
      <c r="F85" s="11">
        <v>1084.72</v>
      </c>
      <c r="G85" s="11">
        <v>2986.27</v>
      </c>
      <c r="H85" s="11">
        <v>2.2472300000000001</v>
      </c>
      <c r="I85" s="11">
        <v>564</v>
      </c>
      <c r="J85" s="11">
        <v>1118.02</v>
      </c>
      <c r="K85" s="11">
        <v>2108.08</v>
      </c>
      <c r="L85" s="11">
        <v>2.3307799999999999</v>
      </c>
      <c r="M85" s="11">
        <v>531</v>
      </c>
      <c r="N85" s="11">
        <v>401.16</v>
      </c>
      <c r="O85" s="11">
        <v>3964.62</v>
      </c>
      <c r="P85" s="11">
        <v>1.29135</v>
      </c>
    </row>
    <row r="86" spans="5:16" x14ac:dyDescent="0.25">
      <c r="E86" s="11">
        <v>566</v>
      </c>
      <c r="F86" s="11">
        <v>1160.6099999999999</v>
      </c>
      <c r="G86" s="11">
        <v>2911.59</v>
      </c>
      <c r="H86" s="11">
        <v>2.3150400000000002</v>
      </c>
      <c r="I86" s="11">
        <v>566</v>
      </c>
      <c r="J86" s="11">
        <v>1209.8</v>
      </c>
      <c r="K86" s="11">
        <v>1993.92</v>
      </c>
      <c r="L86" s="11">
        <v>2.3925700000000001</v>
      </c>
      <c r="M86" s="11">
        <v>532</v>
      </c>
      <c r="N86" s="11">
        <v>407.95</v>
      </c>
      <c r="O86" s="11">
        <v>3948.04</v>
      </c>
      <c r="P86" s="11">
        <v>1.31016</v>
      </c>
    </row>
    <row r="87" spans="5:16" x14ac:dyDescent="0.25">
      <c r="E87" s="11">
        <v>568</v>
      </c>
      <c r="F87" s="11">
        <v>1246.83</v>
      </c>
      <c r="G87" s="11">
        <v>2830.36</v>
      </c>
      <c r="H87" s="11">
        <v>2.3852000000000002</v>
      </c>
      <c r="I87" s="11">
        <v>568</v>
      </c>
      <c r="J87" s="11">
        <v>1342.72</v>
      </c>
      <c r="K87" s="11">
        <v>1838.48</v>
      </c>
      <c r="L87" s="11">
        <v>2.4555500000000001</v>
      </c>
      <c r="M87" s="11">
        <v>533</v>
      </c>
      <c r="N87" s="11">
        <v>414.858</v>
      </c>
      <c r="O87" s="11">
        <v>3931.31</v>
      </c>
      <c r="P87" s="11">
        <v>1.32917</v>
      </c>
    </row>
    <row r="88" spans="5:16" x14ac:dyDescent="0.25">
      <c r="E88" s="11">
        <v>570</v>
      </c>
      <c r="F88" s="11">
        <v>1345.56</v>
      </c>
      <c r="G88" s="11">
        <v>2740.38</v>
      </c>
      <c r="H88" s="11">
        <v>2.45783</v>
      </c>
      <c r="I88" s="11">
        <v>569</v>
      </c>
      <c r="J88" s="11">
        <v>1654.51</v>
      </c>
      <c r="K88" s="11">
        <v>1654.62</v>
      </c>
      <c r="L88" s="11">
        <v>2.48699</v>
      </c>
      <c r="M88" s="11">
        <v>534</v>
      </c>
      <c r="N88" s="11">
        <v>421.88600000000002</v>
      </c>
      <c r="O88" s="11">
        <v>3914.45</v>
      </c>
      <c r="P88" s="11">
        <v>1.3483799999999999</v>
      </c>
    </row>
    <row r="89" spans="5:16" x14ac:dyDescent="0.25">
      <c r="E89" s="11">
        <v>572</v>
      </c>
      <c r="F89" s="11">
        <v>1460.29</v>
      </c>
      <c r="G89" s="11">
        <v>2637.66</v>
      </c>
      <c r="H89" s="11">
        <v>2.53302</v>
      </c>
      <c r="M89" s="11">
        <v>535</v>
      </c>
      <c r="N89" s="11">
        <v>429.03800000000001</v>
      </c>
      <c r="O89" s="11">
        <v>3897.43</v>
      </c>
      <c r="P89" s="11">
        <v>1.3677900000000001</v>
      </c>
    </row>
    <row r="90" spans="5:16" x14ac:dyDescent="0.25">
      <c r="E90" s="11">
        <v>574</v>
      </c>
      <c r="F90" s="11">
        <v>1598.66</v>
      </c>
      <c r="G90" s="11">
        <v>2513.6</v>
      </c>
      <c r="H90" s="11">
        <v>2.6107999999999998</v>
      </c>
      <c r="M90" s="11">
        <v>536</v>
      </c>
      <c r="N90" s="11">
        <v>436.315</v>
      </c>
      <c r="O90" s="11">
        <v>3880.26</v>
      </c>
      <c r="P90" s="11">
        <v>1.38741</v>
      </c>
    </row>
    <row r="91" spans="5:16" x14ac:dyDescent="0.25">
      <c r="E91" s="11">
        <v>576</v>
      </c>
      <c r="F91" s="11">
        <v>1787.66</v>
      </c>
      <c r="G91" s="11">
        <v>2339.96</v>
      </c>
      <c r="H91" s="11">
        <v>2.6911499999999999</v>
      </c>
      <c r="M91" s="11">
        <v>537</v>
      </c>
      <c r="N91" s="11">
        <v>443.72199999999998</v>
      </c>
      <c r="O91" s="11">
        <v>3862.94</v>
      </c>
      <c r="P91" s="11">
        <v>1.40723</v>
      </c>
    </row>
    <row r="92" spans="5:16" x14ac:dyDescent="0.25">
      <c r="E92" s="11">
        <v>576.1</v>
      </c>
      <c r="F92" s="11">
        <v>1800.1</v>
      </c>
      <c r="G92" s="11">
        <v>2328.29</v>
      </c>
      <c r="H92" s="11">
        <v>2.69523</v>
      </c>
      <c r="M92" s="11">
        <v>538</v>
      </c>
      <c r="N92" s="11">
        <v>451.26100000000002</v>
      </c>
      <c r="O92" s="11">
        <v>3845.47</v>
      </c>
      <c r="P92" s="11">
        <v>1.42726</v>
      </c>
    </row>
    <row r="93" spans="5:16" x14ac:dyDescent="0.25">
      <c r="E93" s="11">
        <v>576.17999999999995</v>
      </c>
      <c r="F93" s="11">
        <v>1810.45</v>
      </c>
      <c r="G93" s="11">
        <v>2318.56</v>
      </c>
      <c r="H93" s="11">
        <v>2.6985000000000001</v>
      </c>
      <c r="M93" s="11">
        <v>539</v>
      </c>
      <c r="N93" s="11">
        <v>458.93599999999998</v>
      </c>
      <c r="O93" s="11">
        <v>3827.83</v>
      </c>
      <c r="P93" s="11">
        <v>1.4475</v>
      </c>
    </row>
    <row r="94" spans="5:16" x14ac:dyDescent="0.25">
      <c r="E94" s="11">
        <v>576.28</v>
      </c>
      <c r="F94" s="11">
        <v>1823.95</v>
      </c>
      <c r="G94" s="11">
        <v>2305.83</v>
      </c>
      <c r="H94" s="11">
        <v>2.7025999999999999</v>
      </c>
      <c r="M94" s="11">
        <v>540</v>
      </c>
      <c r="N94" s="11">
        <v>466.75099999999998</v>
      </c>
      <c r="O94" s="11">
        <v>3810.03</v>
      </c>
      <c r="P94" s="11">
        <v>1.46794</v>
      </c>
    </row>
    <row r="95" spans="5:16" x14ac:dyDescent="0.25">
      <c r="E95" s="11">
        <v>576.38</v>
      </c>
      <c r="F95" s="11">
        <v>1838.17</v>
      </c>
      <c r="G95" s="11">
        <v>2292.38</v>
      </c>
      <c r="H95" s="11">
        <v>2.7067000000000001</v>
      </c>
      <c r="M95" s="11">
        <v>541</v>
      </c>
      <c r="N95" s="11">
        <v>474.709</v>
      </c>
      <c r="O95" s="11">
        <v>3792.06</v>
      </c>
      <c r="P95" s="11">
        <v>1.4885999999999999</v>
      </c>
    </row>
    <row r="96" spans="5:16" x14ac:dyDescent="0.25">
      <c r="E96" s="11">
        <v>576.48</v>
      </c>
      <c r="F96" s="11">
        <v>1853.26</v>
      </c>
      <c r="G96" s="11">
        <v>2278.0700000000002</v>
      </c>
      <c r="H96" s="11">
        <v>2.7108099999999999</v>
      </c>
      <c r="M96" s="11">
        <v>542</v>
      </c>
      <c r="N96" s="11">
        <v>482.81400000000002</v>
      </c>
      <c r="O96" s="11">
        <v>3773.92</v>
      </c>
      <c r="P96" s="11">
        <v>1.5094700000000001</v>
      </c>
    </row>
    <row r="97" spans="5:16" x14ac:dyDescent="0.25">
      <c r="E97" s="11">
        <v>576.58000000000004</v>
      </c>
      <c r="F97" s="11">
        <v>1869.4</v>
      </c>
      <c r="G97" s="11">
        <v>2262.69</v>
      </c>
      <c r="H97" s="11">
        <v>2.7149200000000002</v>
      </c>
      <c r="M97" s="11">
        <v>543</v>
      </c>
      <c r="N97" s="11">
        <v>491.07</v>
      </c>
      <c r="O97" s="11">
        <v>3755.6</v>
      </c>
      <c r="P97" s="11">
        <v>1.5305500000000001</v>
      </c>
    </row>
    <row r="98" spans="5:16" x14ac:dyDescent="0.25">
      <c r="E98" s="11">
        <v>576.67999999999995</v>
      </c>
      <c r="F98" s="11">
        <v>1886.88</v>
      </c>
      <c r="G98" s="11">
        <v>2245.9699999999998</v>
      </c>
      <c r="H98" s="11">
        <v>2.7190400000000001</v>
      </c>
      <c r="M98" s="11">
        <v>544</v>
      </c>
      <c r="N98" s="11">
        <v>499.48099999999999</v>
      </c>
      <c r="O98" s="11">
        <v>3737.11</v>
      </c>
      <c r="P98" s="11">
        <v>1.55185</v>
      </c>
    </row>
    <row r="99" spans="5:16" x14ac:dyDescent="0.25">
      <c r="E99" s="11">
        <v>576.78</v>
      </c>
      <c r="F99" s="11">
        <v>1906.13</v>
      </c>
      <c r="G99" s="11">
        <v>2227.4899999999998</v>
      </c>
      <c r="H99" s="11">
        <v>2.72316</v>
      </c>
      <c r="M99" s="11">
        <v>545</v>
      </c>
      <c r="N99" s="11">
        <v>508.05200000000002</v>
      </c>
      <c r="O99" s="11">
        <v>3718.42</v>
      </c>
      <c r="P99" s="11">
        <v>1.5733600000000001</v>
      </c>
    </row>
    <row r="100" spans="5:16" x14ac:dyDescent="0.25">
      <c r="E100" s="11">
        <v>576.88</v>
      </c>
      <c r="F100" s="11">
        <v>1927.86</v>
      </c>
      <c r="G100" s="11">
        <v>2206.5300000000002</v>
      </c>
      <c r="H100" s="11">
        <v>2.72729</v>
      </c>
      <c r="M100" s="11">
        <v>546</v>
      </c>
      <c r="N100" s="11">
        <v>516.78700000000003</v>
      </c>
      <c r="O100" s="11">
        <v>3699.55</v>
      </c>
      <c r="P100" s="11">
        <v>1.5950899999999999</v>
      </c>
    </row>
    <row r="101" spans="5:16" x14ac:dyDescent="0.25">
      <c r="E101" s="11">
        <v>576.98</v>
      </c>
      <c r="F101" s="11">
        <v>1953.45</v>
      </c>
      <c r="G101" s="11">
        <v>2181.71</v>
      </c>
      <c r="H101" s="11">
        <v>2.73143</v>
      </c>
      <c r="M101" s="11">
        <v>547</v>
      </c>
      <c r="N101" s="11">
        <v>525.69100000000003</v>
      </c>
      <c r="O101" s="11">
        <v>3680.49</v>
      </c>
      <c r="P101" s="11">
        <v>1.61703</v>
      </c>
    </row>
    <row r="102" spans="5:16" x14ac:dyDescent="0.25">
      <c r="E102" s="11">
        <v>577.08000000000004</v>
      </c>
      <c r="F102" s="11">
        <v>1986.4</v>
      </c>
      <c r="G102" s="11">
        <v>2149.5100000000002</v>
      </c>
      <c r="H102" s="11">
        <v>2.7355700000000001</v>
      </c>
      <c r="M102" s="11">
        <v>548</v>
      </c>
      <c r="N102" s="11">
        <v>534.77</v>
      </c>
      <c r="O102" s="11">
        <v>3661.22</v>
      </c>
      <c r="P102" s="11">
        <v>1.6392</v>
      </c>
    </row>
    <row r="103" spans="5:16" x14ac:dyDescent="0.25">
      <c r="E103" s="11">
        <v>577.1</v>
      </c>
      <c r="F103" s="11">
        <v>1994.7</v>
      </c>
      <c r="G103" s="11">
        <v>2141.37</v>
      </c>
      <c r="H103" s="11">
        <v>2.7364000000000002</v>
      </c>
      <c r="M103" s="11">
        <v>549</v>
      </c>
      <c r="N103" s="11">
        <v>544.02800000000002</v>
      </c>
      <c r="O103" s="11">
        <v>3641.76</v>
      </c>
      <c r="P103" s="11">
        <v>1.6615899999999999</v>
      </c>
    </row>
    <row r="104" spans="5:16" x14ac:dyDescent="0.25">
      <c r="E104" s="11">
        <v>577.11</v>
      </c>
      <c r="F104" s="11">
        <v>1999.21</v>
      </c>
      <c r="G104" s="11">
        <v>2136.9299999999998</v>
      </c>
      <c r="H104" s="11">
        <v>2.7368199999999998</v>
      </c>
      <c r="M104" s="11">
        <v>550</v>
      </c>
      <c r="N104" s="11">
        <v>553.47</v>
      </c>
      <c r="O104" s="11">
        <v>3622.08</v>
      </c>
      <c r="P104" s="11">
        <v>1.6841999999999999</v>
      </c>
    </row>
    <row r="105" spans="5:16" x14ac:dyDescent="0.25">
      <c r="E105" s="11">
        <v>577.12</v>
      </c>
      <c r="F105" s="11">
        <v>2004.03</v>
      </c>
      <c r="G105" s="11">
        <v>2132.1799999999998</v>
      </c>
      <c r="H105" s="11">
        <v>2.7372299999999998</v>
      </c>
      <c r="M105" s="11">
        <v>551</v>
      </c>
      <c r="N105" s="11">
        <v>563.10400000000004</v>
      </c>
      <c r="O105" s="11">
        <v>3602.18</v>
      </c>
      <c r="P105" s="11">
        <v>1.7070399999999999</v>
      </c>
    </row>
    <row r="106" spans="5:16" x14ac:dyDescent="0.25">
      <c r="E106" s="11">
        <v>577.13</v>
      </c>
      <c r="F106" s="11">
        <v>2009.25</v>
      </c>
      <c r="G106" s="11">
        <v>2127.0500000000002</v>
      </c>
      <c r="H106" s="11">
        <v>2.7376499999999999</v>
      </c>
      <c r="M106" s="11">
        <v>552</v>
      </c>
      <c r="N106" s="11">
        <v>572.93499999999995</v>
      </c>
      <c r="O106" s="11">
        <v>3582.06</v>
      </c>
      <c r="P106" s="11">
        <v>1.7300899999999999</v>
      </c>
    </row>
    <row r="107" spans="5:16" x14ac:dyDescent="0.25">
      <c r="E107" s="11">
        <v>577.14</v>
      </c>
      <c r="F107" s="11">
        <v>2014.95</v>
      </c>
      <c r="G107" s="11">
        <v>2121.42</v>
      </c>
      <c r="H107" s="11">
        <v>2.7380599999999999</v>
      </c>
      <c r="M107" s="11">
        <v>555</v>
      </c>
      <c r="N107" s="11">
        <v>588.86099999999999</v>
      </c>
      <c r="O107" s="11">
        <v>3508.55</v>
      </c>
      <c r="P107" s="11">
        <v>1.77715</v>
      </c>
    </row>
    <row r="108" spans="5:16" x14ac:dyDescent="0.25">
      <c r="E108" s="11">
        <v>577.15</v>
      </c>
      <c r="F108" s="11">
        <v>2021.34</v>
      </c>
      <c r="G108" s="11">
        <v>2115.11</v>
      </c>
      <c r="H108" s="11">
        <v>2.73848</v>
      </c>
      <c r="M108" s="11">
        <v>556</v>
      </c>
      <c r="N108" s="11">
        <v>614.36699999999996</v>
      </c>
      <c r="O108" s="11">
        <v>3499.22</v>
      </c>
      <c r="P108" s="11">
        <v>1.8246100000000001</v>
      </c>
    </row>
    <row r="109" spans="5:16" x14ac:dyDescent="0.25">
      <c r="E109" s="11">
        <v>577.16</v>
      </c>
      <c r="F109" s="11">
        <v>2028.73</v>
      </c>
      <c r="G109" s="11">
        <v>2107.79</v>
      </c>
      <c r="H109" s="11">
        <v>2.73889</v>
      </c>
      <c r="M109" s="11">
        <v>557</v>
      </c>
      <c r="N109" s="11">
        <v>625.28899999999999</v>
      </c>
      <c r="O109" s="11">
        <v>3477.88</v>
      </c>
      <c r="P109" s="11">
        <v>1.8488199999999999</v>
      </c>
    </row>
    <row r="110" spans="5:16" x14ac:dyDescent="0.25">
      <c r="E110" s="11">
        <v>577.16999999999996</v>
      </c>
      <c r="F110" s="11">
        <v>2037.86</v>
      </c>
      <c r="G110" s="11">
        <v>2098.7399999999998</v>
      </c>
      <c r="H110" s="11">
        <v>2.7393100000000001</v>
      </c>
      <c r="M110" s="11">
        <v>558</v>
      </c>
      <c r="N110" s="11">
        <v>636.45399999999995</v>
      </c>
      <c r="O110" s="11">
        <v>3456.27</v>
      </c>
      <c r="P110" s="11">
        <v>1.8732599999999999</v>
      </c>
    </row>
    <row r="111" spans="5:16" x14ac:dyDescent="0.25">
      <c r="E111" s="11">
        <v>577.17999999999995</v>
      </c>
      <c r="F111" s="11">
        <v>2067.34</v>
      </c>
      <c r="G111" s="11">
        <v>2067.35</v>
      </c>
      <c r="H111" s="11">
        <v>2.7397200000000002</v>
      </c>
      <c r="M111" s="11">
        <v>559</v>
      </c>
      <c r="N111" s="11">
        <v>647.87</v>
      </c>
      <c r="O111" s="11">
        <v>3434.39</v>
      </c>
      <c r="P111" s="11">
        <v>1.8979299999999999</v>
      </c>
    </row>
    <row r="112" spans="5:16" x14ac:dyDescent="0.25">
      <c r="E112" s="11">
        <v>577.17999999999995</v>
      </c>
      <c r="F112" s="11">
        <v>2067.34</v>
      </c>
      <c r="G112" s="11">
        <v>2067.36</v>
      </c>
      <c r="H112" s="11">
        <v>2.7397200000000002</v>
      </c>
      <c r="M112" s="11">
        <v>560</v>
      </c>
      <c r="N112" s="11">
        <v>659.54899999999998</v>
      </c>
      <c r="O112" s="11">
        <v>3412.21</v>
      </c>
      <c r="P112" s="11">
        <v>1.9228400000000001</v>
      </c>
    </row>
    <row r="113" spans="13:16" x14ac:dyDescent="0.25">
      <c r="M113" s="11">
        <v>561</v>
      </c>
      <c r="N113" s="11">
        <v>671.49900000000002</v>
      </c>
      <c r="O113" s="11">
        <v>3389.74</v>
      </c>
      <c r="P113" s="11">
        <v>1.94798</v>
      </c>
    </row>
    <row r="114" spans="13:16" x14ac:dyDescent="0.25">
      <c r="M114" s="11">
        <v>562</v>
      </c>
      <c r="N114" s="11">
        <v>683.73199999999997</v>
      </c>
      <c r="O114" s="11">
        <v>3366.96</v>
      </c>
      <c r="P114" s="11">
        <v>1.9733700000000001</v>
      </c>
    </row>
    <row r="115" spans="13:16" x14ac:dyDescent="0.25">
      <c r="M115" s="11">
        <v>563</v>
      </c>
      <c r="N115" s="11">
        <v>696.26</v>
      </c>
      <c r="O115" s="11">
        <v>3343.85</v>
      </c>
      <c r="P115" s="11">
        <v>1.99899</v>
      </c>
    </row>
    <row r="116" spans="13:16" x14ac:dyDescent="0.25">
      <c r="M116" s="11">
        <v>564</v>
      </c>
      <c r="N116" s="11">
        <v>709.096</v>
      </c>
      <c r="O116" s="11">
        <v>3320.42</v>
      </c>
      <c r="P116" s="11">
        <v>2.0248599999999999</v>
      </c>
    </row>
    <row r="117" spans="13:16" x14ac:dyDescent="0.25">
      <c r="M117" s="11">
        <v>565</v>
      </c>
      <c r="N117" s="11">
        <v>722.255</v>
      </c>
      <c r="O117" s="11">
        <v>3296.63</v>
      </c>
      <c r="P117" s="11">
        <v>2.05097</v>
      </c>
    </row>
    <row r="118" spans="13:16" x14ac:dyDescent="0.25">
      <c r="M118" s="11">
        <v>566</v>
      </c>
      <c r="N118" s="11">
        <v>735.75</v>
      </c>
      <c r="O118" s="11">
        <v>3272.48</v>
      </c>
      <c r="P118" s="11">
        <v>2.0773199999999998</v>
      </c>
    </row>
    <row r="119" spans="13:16" x14ac:dyDescent="0.25">
      <c r="M119" s="11">
        <v>567</v>
      </c>
      <c r="N119" s="11">
        <v>749.59799999999996</v>
      </c>
      <c r="O119" s="11">
        <v>3247.95</v>
      </c>
      <c r="P119" s="11">
        <v>2.10392</v>
      </c>
    </row>
    <row r="120" spans="13:16" x14ac:dyDescent="0.25">
      <c r="M120" s="11">
        <v>568</v>
      </c>
      <c r="N120" s="11">
        <v>763.81600000000003</v>
      </c>
      <c r="O120" s="11">
        <v>3223.02</v>
      </c>
      <c r="P120" s="11">
        <v>2.1307700000000001</v>
      </c>
    </row>
    <row r="121" spans="13:16" x14ac:dyDescent="0.25">
      <c r="M121" s="11">
        <v>569</v>
      </c>
      <c r="N121" s="11">
        <v>778.42399999999998</v>
      </c>
      <c r="O121" s="11">
        <v>3197.67</v>
      </c>
      <c r="P121" s="11">
        <v>2.1578599999999999</v>
      </c>
    </row>
    <row r="122" spans="13:16" x14ac:dyDescent="0.25">
      <c r="M122" s="11">
        <v>570</v>
      </c>
      <c r="N122" s="11">
        <v>793.44100000000003</v>
      </c>
      <c r="O122" s="11">
        <v>3171.89</v>
      </c>
      <c r="P122" s="11">
        <v>2.1852100000000001</v>
      </c>
    </row>
    <row r="123" spans="13:16" x14ac:dyDescent="0.25">
      <c r="M123" s="11">
        <v>571</v>
      </c>
      <c r="N123" s="11">
        <v>808.89</v>
      </c>
      <c r="O123" s="11">
        <v>3145.65</v>
      </c>
      <c r="P123" s="11">
        <v>2.2128000000000001</v>
      </c>
    </row>
    <row r="124" spans="13:16" x14ac:dyDescent="0.25">
      <c r="M124" s="11">
        <v>572</v>
      </c>
      <c r="N124" s="11">
        <v>824.79700000000003</v>
      </c>
      <c r="O124" s="11">
        <v>3118.92</v>
      </c>
      <c r="P124" s="11">
        <v>2.24065</v>
      </c>
    </row>
    <row r="125" spans="13:16" x14ac:dyDescent="0.25">
      <c r="M125" s="11">
        <v>573</v>
      </c>
      <c r="N125" s="11">
        <v>841.18700000000001</v>
      </c>
      <c r="O125" s="11">
        <v>3091.68</v>
      </c>
      <c r="P125" s="11">
        <v>2.2687499999999998</v>
      </c>
    </row>
    <row r="126" spans="13:16" x14ac:dyDescent="0.25">
      <c r="M126" s="11">
        <v>574</v>
      </c>
      <c r="N126" s="11">
        <v>858.09</v>
      </c>
      <c r="O126" s="11">
        <v>3063.9</v>
      </c>
      <c r="P126" s="11">
        <v>2.29711</v>
      </c>
    </row>
    <row r="127" spans="13:16" x14ac:dyDescent="0.25">
      <c r="M127" s="11">
        <v>575</v>
      </c>
      <c r="N127" s="11">
        <v>875.54100000000005</v>
      </c>
      <c r="O127" s="11">
        <v>3035.55</v>
      </c>
      <c r="P127" s="11">
        <v>2.32572</v>
      </c>
    </row>
    <row r="128" spans="13:16" x14ac:dyDescent="0.25">
      <c r="M128" s="11">
        <v>576</v>
      </c>
      <c r="N128" s="11">
        <v>893.57399999999996</v>
      </c>
      <c r="O128" s="11">
        <v>3006.58</v>
      </c>
      <c r="P128" s="11">
        <v>2.35459</v>
      </c>
    </row>
    <row r="129" spans="13:16" x14ac:dyDescent="0.25">
      <c r="M129" s="11">
        <v>577</v>
      </c>
      <c r="N129" s="11">
        <v>912.23299999999995</v>
      </c>
      <c r="O129" s="11">
        <v>2976.96</v>
      </c>
      <c r="P129" s="11">
        <v>2.3837199999999998</v>
      </c>
    </row>
    <row r="130" spans="13:16" x14ac:dyDescent="0.25">
      <c r="M130" s="11">
        <v>578</v>
      </c>
      <c r="N130" s="11">
        <v>931.56200000000001</v>
      </c>
      <c r="O130" s="11">
        <v>2946.64</v>
      </c>
      <c r="P130" s="11">
        <v>2.4131100000000001</v>
      </c>
    </row>
    <row r="131" spans="13:16" x14ac:dyDescent="0.25">
      <c r="M131" s="11">
        <v>579</v>
      </c>
      <c r="N131" s="11">
        <v>951.61400000000003</v>
      </c>
      <c r="O131" s="11">
        <v>2915.57</v>
      </c>
      <c r="P131" s="11">
        <v>2.4427699999999999</v>
      </c>
    </row>
    <row r="132" spans="13:16" x14ac:dyDescent="0.25">
      <c r="M132" s="11">
        <v>580</v>
      </c>
      <c r="N132" s="11">
        <v>972.44899999999996</v>
      </c>
      <c r="O132" s="11">
        <v>2883.69</v>
      </c>
      <c r="P132" s="11">
        <v>2.4726900000000001</v>
      </c>
    </row>
    <row r="133" spans="13:16" x14ac:dyDescent="0.25">
      <c r="M133" s="11">
        <v>581</v>
      </c>
      <c r="N133" s="11">
        <v>994.13499999999999</v>
      </c>
      <c r="O133" s="11">
        <v>2850.93</v>
      </c>
      <c r="P133" s="11">
        <v>2.5028700000000002</v>
      </c>
    </row>
    <row r="134" spans="13:16" x14ac:dyDescent="0.25">
      <c r="M134" s="11">
        <v>582</v>
      </c>
      <c r="N134" s="11">
        <v>1016.75</v>
      </c>
      <c r="O134" s="11">
        <v>2817.21</v>
      </c>
      <c r="P134" s="11">
        <v>2.5333199999999998</v>
      </c>
    </row>
    <row r="135" spans="13:16" x14ac:dyDescent="0.25">
      <c r="M135" s="11">
        <v>583</v>
      </c>
      <c r="N135" s="11">
        <v>1040.3900000000001</v>
      </c>
      <c r="O135" s="11">
        <v>2782.45</v>
      </c>
      <c r="P135" s="11">
        <v>2.5640299999999998</v>
      </c>
    </row>
    <row r="136" spans="13:16" x14ac:dyDescent="0.25">
      <c r="M136" s="11">
        <v>584</v>
      </c>
      <c r="N136" s="11">
        <v>1065.1500000000001</v>
      </c>
      <c r="O136" s="11">
        <v>2746.52</v>
      </c>
      <c r="P136" s="11">
        <v>2.5950199999999999</v>
      </c>
    </row>
    <row r="137" spans="13:16" x14ac:dyDescent="0.25">
      <c r="M137" s="11">
        <v>585</v>
      </c>
      <c r="N137" s="11">
        <v>1091.18</v>
      </c>
      <c r="O137" s="11">
        <v>2709.3</v>
      </c>
      <c r="P137" s="11">
        <v>2.6262799999999999</v>
      </c>
    </row>
    <row r="138" spans="13:16" x14ac:dyDescent="0.25">
      <c r="M138" s="11">
        <v>586</v>
      </c>
      <c r="N138" s="11">
        <v>1118.6199999999999</v>
      </c>
      <c r="O138" s="11">
        <v>2670.64</v>
      </c>
      <c r="P138" s="11">
        <v>2.65781</v>
      </c>
    </row>
    <row r="139" spans="13:16" x14ac:dyDescent="0.25">
      <c r="M139" s="11">
        <v>587</v>
      </c>
      <c r="N139" s="11">
        <v>1147.67</v>
      </c>
      <c r="O139" s="11">
        <v>2630.34</v>
      </c>
      <c r="P139" s="11">
        <v>2.6896100000000001</v>
      </c>
    </row>
    <row r="140" spans="13:16" x14ac:dyDescent="0.25">
      <c r="M140" s="11">
        <v>588</v>
      </c>
      <c r="N140" s="11">
        <v>1178.57</v>
      </c>
      <c r="O140" s="11">
        <v>2588.17</v>
      </c>
      <c r="P140" s="11">
        <v>2.7216900000000002</v>
      </c>
    </row>
    <row r="141" spans="13:16" x14ac:dyDescent="0.25">
      <c r="M141" s="11">
        <v>589</v>
      </c>
      <c r="N141" s="11">
        <v>1211.6199999999999</v>
      </c>
      <c r="O141" s="11">
        <v>2543.81</v>
      </c>
      <c r="P141" s="11">
        <v>2.7540499999999999</v>
      </c>
    </row>
    <row r="142" spans="13:16" x14ac:dyDescent="0.25">
      <c r="M142" s="11">
        <v>590</v>
      </c>
      <c r="N142" s="11">
        <v>1247.22</v>
      </c>
      <c r="O142" s="11">
        <v>2496.87</v>
      </c>
      <c r="P142" s="11">
        <v>2.78668</v>
      </c>
    </row>
    <row r="143" spans="13:16" x14ac:dyDescent="0.25">
      <c r="M143" s="11">
        <v>591</v>
      </c>
      <c r="N143" s="11">
        <v>1285.93</v>
      </c>
      <c r="O143" s="11">
        <v>2446.79</v>
      </c>
      <c r="P143" s="11">
        <v>2.8195899999999998</v>
      </c>
    </row>
    <row r="144" spans="13:16" x14ac:dyDescent="0.25">
      <c r="M144" s="11">
        <v>592</v>
      </c>
      <c r="N144" s="11">
        <v>1328.53</v>
      </c>
      <c r="O144" s="11">
        <v>2392.79</v>
      </c>
      <c r="P144" s="11">
        <v>2.8527900000000002</v>
      </c>
    </row>
    <row r="145" spans="13:16" x14ac:dyDescent="0.25">
      <c r="M145" s="11">
        <v>593</v>
      </c>
      <c r="N145" s="11">
        <v>1376.2</v>
      </c>
      <c r="O145" s="11">
        <v>2333.6999999999998</v>
      </c>
      <c r="P145" s="11">
        <v>2.88626</v>
      </c>
    </row>
    <row r="146" spans="13:16" x14ac:dyDescent="0.25">
      <c r="M146" s="11">
        <v>594</v>
      </c>
      <c r="N146" s="11">
        <v>1430.88</v>
      </c>
      <c r="O146" s="11">
        <v>2267.56</v>
      </c>
      <c r="P146" s="11">
        <v>2.9200200000000001</v>
      </c>
    </row>
    <row r="147" spans="13:16" x14ac:dyDescent="0.25">
      <c r="M147" s="11">
        <v>595</v>
      </c>
      <c r="N147" s="11">
        <v>1496.21</v>
      </c>
      <c r="O147" s="11">
        <v>2190.7399999999998</v>
      </c>
      <c r="P147" s="11">
        <v>2.9540700000000002</v>
      </c>
    </row>
    <row r="148" spans="13:16" x14ac:dyDescent="0.25">
      <c r="M148" s="11">
        <v>595.1</v>
      </c>
      <c r="N148" s="11">
        <v>1503.58</v>
      </c>
      <c r="O148" s="11">
        <v>2182.2199999999998</v>
      </c>
      <c r="P148" s="11">
        <v>2.95749</v>
      </c>
    </row>
    <row r="149" spans="13:16" x14ac:dyDescent="0.25">
      <c r="M149" s="11">
        <v>595.20000000000005</v>
      </c>
      <c r="N149" s="11">
        <v>1511.15</v>
      </c>
      <c r="O149" s="11">
        <v>2173.5</v>
      </c>
      <c r="P149" s="11">
        <v>2.9609100000000002</v>
      </c>
    </row>
    <row r="150" spans="13:16" x14ac:dyDescent="0.25">
      <c r="M150" s="11">
        <v>595.29999999999995</v>
      </c>
      <c r="N150" s="11">
        <v>1518.92</v>
      </c>
      <c r="O150" s="11">
        <v>2164.58</v>
      </c>
      <c r="P150" s="11">
        <v>2.96434</v>
      </c>
    </row>
    <row r="151" spans="13:16" x14ac:dyDescent="0.25">
      <c r="M151" s="11">
        <v>595.4</v>
      </c>
      <c r="N151" s="11">
        <v>1526.91</v>
      </c>
      <c r="O151" s="11">
        <v>2155.4299999999998</v>
      </c>
      <c r="P151" s="11">
        <v>2.9677699999999998</v>
      </c>
    </row>
    <row r="152" spans="13:16" x14ac:dyDescent="0.25">
      <c r="M152" s="11">
        <v>595.5</v>
      </c>
      <c r="N152" s="11">
        <v>1535.16</v>
      </c>
      <c r="O152" s="11">
        <v>2146.04</v>
      </c>
      <c r="P152" s="11">
        <v>2.9712000000000001</v>
      </c>
    </row>
    <row r="153" spans="13:16" x14ac:dyDescent="0.25">
      <c r="M153" s="11">
        <v>595.6</v>
      </c>
      <c r="N153" s="11">
        <v>1543.66</v>
      </c>
      <c r="O153" s="11">
        <v>2136.38</v>
      </c>
      <c r="P153" s="11">
        <v>2.9746299999999999</v>
      </c>
    </row>
    <row r="154" spans="13:16" x14ac:dyDescent="0.25">
      <c r="M154" s="11">
        <v>595.70000000000005</v>
      </c>
      <c r="N154" s="11">
        <v>1552.46</v>
      </c>
      <c r="O154" s="11">
        <v>2126.4299999999998</v>
      </c>
      <c r="P154" s="11">
        <v>2.9780700000000002</v>
      </c>
    </row>
    <row r="155" spans="13:16" x14ac:dyDescent="0.25">
      <c r="M155" s="11">
        <v>595.79999999999995</v>
      </c>
      <c r="N155" s="11">
        <v>1561.58</v>
      </c>
      <c r="O155" s="11">
        <v>2116.16</v>
      </c>
      <c r="P155" s="11">
        <v>2.9815100000000001</v>
      </c>
    </row>
    <row r="156" spans="13:16" x14ac:dyDescent="0.25">
      <c r="M156" s="11">
        <v>595.9</v>
      </c>
      <c r="N156" s="11">
        <v>1571.05</v>
      </c>
      <c r="O156" s="11">
        <v>2105.5300000000002</v>
      </c>
      <c r="P156" s="11">
        <v>2.98495</v>
      </c>
    </row>
    <row r="157" spans="13:16" x14ac:dyDescent="0.25">
      <c r="M157" s="11">
        <v>596</v>
      </c>
      <c r="N157" s="11">
        <v>1580.92</v>
      </c>
      <c r="O157" s="11">
        <v>2094.5100000000002</v>
      </c>
      <c r="P157" s="11">
        <v>2.9883999999999999</v>
      </c>
    </row>
    <row r="158" spans="13:16" x14ac:dyDescent="0.25">
      <c r="M158" s="11">
        <v>596.1</v>
      </c>
      <c r="N158" s="11">
        <v>1591.24</v>
      </c>
      <c r="O158" s="11">
        <v>2083.0300000000002</v>
      </c>
      <c r="P158" s="11">
        <v>2.9918499999999999</v>
      </c>
    </row>
    <row r="159" spans="13:16" x14ac:dyDescent="0.25">
      <c r="M159" s="11">
        <v>596.20000000000005</v>
      </c>
      <c r="N159" s="11">
        <v>1602.07</v>
      </c>
      <c r="O159" s="11">
        <v>2071.0500000000002</v>
      </c>
      <c r="P159" s="11">
        <v>2.9952999999999999</v>
      </c>
    </row>
    <row r="160" spans="13:16" x14ac:dyDescent="0.25">
      <c r="M160" s="11">
        <v>596.29999999999995</v>
      </c>
      <c r="N160" s="11">
        <v>1613.49</v>
      </c>
      <c r="O160" s="11">
        <v>2058.48</v>
      </c>
      <c r="P160" s="11">
        <v>2.9987599999999999</v>
      </c>
    </row>
    <row r="161" spans="13:16" x14ac:dyDescent="0.25">
      <c r="M161" s="11">
        <v>596.4</v>
      </c>
      <c r="N161" s="11">
        <v>1625.6</v>
      </c>
      <c r="O161" s="11">
        <v>2045.21</v>
      </c>
      <c r="P161" s="11">
        <v>3.0022099999999998</v>
      </c>
    </row>
    <row r="162" spans="13:16" x14ac:dyDescent="0.25">
      <c r="M162" s="11">
        <v>596.5</v>
      </c>
      <c r="N162" s="11">
        <v>1638.54</v>
      </c>
      <c r="O162" s="11">
        <v>2031.13</v>
      </c>
      <c r="P162" s="11">
        <v>3.0056699999999998</v>
      </c>
    </row>
    <row r="163" spans="13:16" x14ac:dyDescent="0.25">
      <c r="M163" s="11">
        <v>596.6</v>
      </c>
      <c r="N163" s="11">
        <v>1652.48</v>
      </c>
      <c r="O163" s="11">
        <v>2016.03</v>
      </c>
      <c r="P163" s="11">
        <v>3.0091399999999999</v>
      </c>
    </row>
    <row r="164" spans="13:16" x14ac:dyDescent="0.25">
      <c r="M164" s="11">
        <v>596.70000000000005</v>
      </c>
      <c r="N164" s="11">
        <v>1667.69</v>
      </c>
      <c r="O164" s="11">
        <v>1999.66</v>
      </c>
      <c r="P164" s="11">
        <v>3.0125999999999999</v>
      </c>
    </row>
    <row r="165" spans="13:16" x14ac:dyDescent="0.25">
      <c r="M165" s="11">
        <v>596.79999999999995</v>
      </c>
      <c r="N165" s="11">
        <v>1684.58</v>
      </c>
      <c r="O165" s="11">
        <v>1981.61</v>
      </c>
      <c r="P165" s="11">
        <v>3.01607</v>
      </c>
    </row>
    <row r="166" spans="13:16" x14ac:dyDescent="0.25">
      <c r="M166" s="11">
        <v>596.9</v>
      </c>
      <c r="N166" s="11">
        <v>1835.38</v>
      </c>
      <c r="O166" s="11">
        <v>1835.38</v>
      </c>
      <c r="P166" s="11">
        <v>3.0194899999999998</v>
      </c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0" workbookViewId="0">
      <selection activeCell="P28" sqref="P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workbookViewId="0">
      <selection activeCell="F37" sqref="F37"/>
    </sheetView>
  </sheetViews>
  <sheetFormatPr defaultRowHeight="15" x14ac:dyDescent="0.25"/>
  <cols>
    <col min="1" max="1" width="6" style="11" customWidth="1"/>
    <col min="2" max="2" width="11" style="11" bestFit="1" customWidth="1"/>
    <col min="3" max="16384" width="9.140625" style="11"/>
  </cols>
  <sheetData>
    <row r="1" spans="1:32" x14ac:dyDescent="0.25">
      <c r="A1" s="37" t="s">
        <v>7</v>
      </c>
      <c r="B1" s="37"/>
      <c r="C1" s="37"/>
      <c r="D1" s="37"/>
      <c r="E1" s="37" t="s">
        <v>4</v>
      </c>
      <c r="F1" s="37"/>
      <c r="G1" s="37"/>
      <c r="H1" s="37"/>
      <c r="I1" s="37" t="s">
        <v>3</v>
      </c>
      <c r="J1" s="37"/>
      <c r="K1" s="37"/>
      <c r="L1" s="37"/>
      <c r="M1" s="37" t="s">
        <v>15</v>
      </c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</row>
    <row r="2" spans="1:32" x14ac:dyDescent="0.25">
      <c r="A2" s="12" t="s">
        <v>16</v>
      </c>
      <c r="B2" s="12" t="s">
        <v>17</v>
      </c>
      <c r="C2" s="12" t="s">
        <v>18</v>
      </c>
      <c r="D2" s="12" t="s">
        <v>19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16</v>
      </c>
      <c r="J2" s="12" t="s">
        <v>17</v>
      </c>
      <c r="K2" s="12" t="s">
        <v>18</v>
      </c>
      <c r="L2" s="12" t="s">
        <v>19</v>
      </c>
      <c r="M2" s="12" t="s">
        <v>16</v>
      </c>
      <c r="N2" s="12" t="s">
        <v>17</v>
      </c>
      <c r="O2" s="12" t="s">
        <v>18</v>
      </c>
      <c r="P2" s="12" t="s">
        <v>19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x14ac:dyDescent="0.25">
      <c r="A3" s="5"/>
      <c r="B3" s="5"/>
      <c r="C3" s="5"/>
      <c r="D3" s="12"/>
      <c r="E3"/>
      <c r="F3"/>
      <c r="G3"/>
      <c r="H3"/>
      <c r="Q3" s="12"/>
      <c r="R3" s="12"/>
      <c r="S3" s="12"/>
      <c r="T3" s="12"/>
      <c r="U3" s="12"/>
      <c r="V3" s="12"/>
      <c r="W3" s="12"/>
      <c r="X3" s="12"/>
    </row>
    <row r="4" spans="1:32" x14ac:dyDescent="0.25">
      <c r="A4" s="12"/>
      <c r="B4" s="12"/>
      <c r="E4"/>
      <c r="F4"/>
      <c r="G4"/>
      <c r="H4"/>
    </row>
    <row r="5" spans="1:32" x14ac:dyDescent="0.25">
      <c r="E5"/>
      <c r="F5"/>
      <c r="G5"/>
      <c r="H5"/>
    </row>
    <row r="6" spans="1:32" x14ac:dyDescent="0.25">
      <c r="E6"/>
      <c r="F6"/>
      <c r="G6"/>
      <c r="H6"/>
    </row>
    <row r="7" spans="1:32" x14ac:dyDescent="0.25">
      <c r="E7"/>
      <c r="F7"/>
      <c r="G7"/>
      <c r="H7"/>
    </row>
    <row r="8" spans="1:32" x14ac:dyDescent="0.25">
      <c r="E8"/>
      <c r="F8"/>
      <c r="G8"/>
      <c r="H8"/>
    </row>
    <row r="9" spans="1:32" x14ac:dyDescent="0.25">
      <c r="E9"/>
      <c r="F9"/>
      <c r="G9"/>
      <c r="H9"/>
    </row>
    <row r="10" spans="1:32" x14ac:dyDescent="0.25">
      <c r="E10"/>
      <c r="F10"/>
      <c r="G10"/>
      <c r="H10"/>
    </row>
    <row r="11" spans="1:32" x14ac:dyDescent="0.25">
      <c r="E11"/>
      <c r="F11"/>
      <c r="G11"/>
      <c r="H11"/>
    </row>
    <row r="12" spans="1:32" x14ac:dyDescent="0.25">
      <c r="E12"/>
      <c r="F12"/>
      <c r="G12"/>
      <c r="H12"/>
    </row>
    <row r="13" spans="1:32" x14ac:dyDescent="0.25">
      <c r="E13"/>
      <c r="F13"/>
      <c r="G13"/>
      <c r="H13"/>
    </row>
    <row r="14" spans="1:32" x14ac:dyDescent="0.25">
      <c r="E14"/>
      <c r="F14"/>
      <c r="G14"/>
      <c r="H14"/>
    </row>
    <row r="15" spans="1:32" x14ac:dyDescent="0.25">
      <c r="E15"/>
      <c r="F15"/>
      <c r="G15"/>
      <c r="H15"/>
    </row>
    <row r="16" spans="1:32" x14ac:dyDescent="0.25">
      <c r="E16"/>
      <c r="F16"/>
      <c r="G16"/>
      <c r="H16"/>
    </row>
    <row r="17" spans="5:8" x14ac:dyDescent="0.25">
      <c r="E17"/>
      <c r="F17"/>
      <c r="G17"/>
      <c r="H17"/>
    </row>
    <row r="18" spans="5:8" x14ac:dyDescent="0.25">
      <c r="E18"/>
      <c r="F18"/>
      <c r="G18"/>
      <c r="H18"/>
    </row>
    <row r="19" spans="5:8" x14ac:dyDescent="0.25">
      <c r="E19"/>
      <c r="F19"/>
      <c r="G19"/>
      <c r="H19"/>
    </row>
    <row r="20" spans="5:8" x14ac:dyDescent="0.25">
      <c r="E20"/>
      <c r="F20"/>
      <c r="G20"/>
      <c r="H20"/>
    </row>
    <row r="21" spans="5:8" x14ac:dyDescent="0.25">
      <c r="E21"/>
      <c r="F21"/>
      <c r="G21"/>
      <c r="H21"/>
    </row>
    <row r="22" spans="5:8" x14ac:dyDescent="0.25">
      <c r="E22"/>
      <c r="F22"/>
      <c r="G22"/>
      <c r="H22"/>
    </row>
    <row r="23" spans="5:8" x14ac:dyDescent="0.25">
      <c r="E23"/>
      <c r="F23"/>
      <c r="G23"/>
      <c r="H23"/>
    </row>
    <row r="24" spans="5:8" x14ac:dyDescent="0.25">
      <c r="E24"/>
      <c r="F24"/>
      <c r="G24"/>
      <c r="H24"/>
    </row>
    <row r="25" spans="5:8" x14ac:dyDescent="0.25">
      <c r="E25"/>
      <c r="F25"/>
      <c r="G25"/>
      <c r="H25"/>
    </row>
    <row r="26" spans="5:8" x14ac:dyDescent="0.25">
      <c r="E26"/>
      <c r="F26"/>
      <c r="G26"/>
      <c r="H26"/>
    </row>
    <row r="27" spans="5:8" x14ac:dyDescent="0.25">
      <c r="E27"/>
      <c r="F27"/>
      <c r="G27"/>
      <c r="H27"/>
    </row>
    <row r="28" spans="5:8" x14ac:dyDescent="0.25">
      <c r="E28"/>
      <c r="F28"/>
      <c r="G28"/>
      <c r="H28"/>
    </row>
    <row r="29" spans="5:8" x14ac:dyDescent="0.25">
      <c r="E29"/>
      <c r="F29"/>
      <c r="G29"/>
      <c r="H29"/>
    </row>
    <row r="30" spans="5:8" x14ac:dyDescent="0.25">
      <c r="E30"/>
      <c r="F30"/>
      <c r="G30"/>
      <c r="H30"/>
    </row>
    <row r="31" spans="5:8" x14ac:dyDescent="0.25">
      <c r="E31"/>
      <c r="F31"/>
      <c r="G31"/>
      <c r="H31"/>
    </row>
    <row r="32" spans="5:8" x14ac:dyDescent="0.25">
      <c r="E32"/>
      <c r="F32"/>
      <c r="G32"/>
      <c r="H32"/>
    </row>
    <row r="33" spans="1:8" x14ac:dyDescent="0.25">
      <c r="E33"/>
      <c r="F33"/>
      <c r="G33"/>
      <c r="H33"/>
    </row>
    <row r="34" spans="1:8" x14ac:dyDescent="0.25">
      <c r="E34"/>
      <c r="F34"/>
      <c r="G34"/>
      <c r="H34"/>
    </row>
    <row r="35" spans="1:8" x14ac:dyDescent="0.25">
      <c r="E35"/>
      <c r="F35"/>
      <c r="G35"/>
      <c r="H35"/>
    </row>
    <row r="36" spans="1:8" x14ac:dyDescent="0.25">
      <c r="E36"/>
      <c r="F36"/>
      <c r="G36"/>
      <c r="H36"/>
    </row>
    <row r="37" spans="1:8" x14ac:dyDescent="0.25">
      <c r="A37" s="5"/>
      <c r="B37" s="5"/>
      <c r="E37"/>
      <c r="F37"/>
      <c r="G37"/>
      <c r="H37"/>
    </row>
    <row r="38" spans="1:8" x14ac:dyDescent="0.25">
      <c r="E38"/>
      <c r="F38"/>
      <c r="G38"/>
      <c r="H38"/>
    </row>
    <row r="39" spans="1:8" x14ac:dyDescent="0.25">
      <c r="E39"/>
      <c r="F39"/>
      <c r="G39"/>
      <c r="H39"/>
    </row>
    <row r="40" spans="1:8" x14ac:dyDescent="0.25">
      <c r="E40"/>
      <c r="F40"/>
      <c r="G40"/>
      <c r="H40"/>
    </row>
    <row r="41" spans="1:8" x14ac:dyDescent="0.25">
      <c r="E41"/>
      <c r="F41"/>
      <c r="G41"/>
      <c r="H41"/>
    </row>
    <row r="42" spans="1:8" x14ac:dyDescent="0.25">
      <c r="E42"/>
      <c r="F42"/>
      <c r="G42"/>
      <c r="H42"/>
    </row>
    <row r="43" spans="1:8" x14ac:dyDescent="0.25">
      <c r="E43"/>
      <c r="F43"/>
      <c r="G43"/>
      <c r="H43"/>
    </row>
    <row r="44" spans="1:8" x14ac:dyDescent="0.25">
      <c r="E44"/>
      <c r="F44"/>
      <c r="G44"/>
      <c r="H44"/>
    </row>
    <row r="45" spans="1:8" x14ac:dyDescent="0.25">
      <c r="E45"/>
      <c r="F45"/>
      <c r="G45"/>
      <c r="H45"/>
    </row>
    <row r="46" spans="1:8" x14ac:dyDescent="0.25">
      <c r="E46"/>
      <c r="F46"/>
      <c r="G46"/>
      <c r="H46"/>
    </row>
    <row r="47" spans="1:8" x14ac:dyDescent="0.25">
      <c r="E47"/>
      <c r="F47"/>
      <c r="G47"/>
      <c r="H47"/>
    </row>
    <row r="48" spans="1:8" x14ac:dyDescent="0.25">
      <c r="E48"/>
      <c r="F48"/>
      <c r="G48"/>
      <c r="H48"/>
    </row>
    <row r="49" spans="5:8" x14ac:dyDescent="0.25">
      <c r="E49"/>
      <c r="F49"/>
      <c r="G49"/>
      <c r="H49"/>
    </row>
    <row r="50" spans="5:8" x14ac:dyDescent="0.25">
      <c r="E50"/>
      <c r="F50"/>
      <c r="G50"/>
      <c r="H50"/>
    </row>
    <row r="51" spans="5:8" x14ac:dyDescent="0.25">
      <c r="E51"/>
      <c r="F51"/>
      <c r="G51"/>
      <c r="H51"/>
    </row>
    <row r="52" spans="5:8" x14ac:dyDescent="0.25">
      <c r="E52"/>
      <c r="F52"/>
      <c r="G52"/>
      <c r="H52"/>
    </row>
    <row r="53" spans="5:8" x14ac:dyDescent="0.25">
      <c r="E53"/>
      <c r="F53"/>
      <c r="G53"/>
      <c r="H53"/>
    </row>
    <row r="74" spans="21:23" x14ac:dyDescent="0.25">
      <c r="U74" s="5"/>
      <c r="V74" s="5"/>
      <c r="W74" s="5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"/>
  <sheetViews>
    <sheetView topLeftCell="B5" zoomScaleNormal="100" workbookViewId="0">
      <selection activeCell="E25" sqref="E25"/>
    </sheetView>
  </sheetViews>
  <sheetFormatPr defaultRowHeight="15" x14ac:dyDescent="0.25"/>
  <cols>
    <col min="1" max="1" width="4" style="11" customWidth="1"/>
    <col min="2" max="2" width="12" style="11" bestFit="1" customWidth="1"/>
    <col min="3" max="4" width="9.140625" style="11"/>
    <col min="5" max="5" width="6.5703125" style="25" bestFit="1" customWidth="1"/>
    <col min="6" max="6" width="11" style="11" bestFit="1" customWidth="1"/>
    <col min="7" max="16384" width="9.140625" style="11"/>
  </cols>
  <sheetData>
    <row r="1" spans="1:32" x14ac:dyDescent="0.25">
      <c r="A1" s="37" t="s">
        <v>7</v>
      </c>
      <c r="B1" s="37"/>
      <c r="C1" s="37"/>
      <c r="D1" s="37"/>
      <c r="E1" s="42" t="s">
        <v>87</v>
      </c>
      <c r="F1" s="43"/>
      <c r="G1" s="43"/>
      <c r="H1" s="43"/>
      <c r="I1" s="44" t="s">
        <v>3</v>
      </c>
      <c r="J1" s="45"/>
      <c r="K1" s="45"/>
      <c r="L1" s="45"/>
      <c r="M1" s="46" t="s">
        <v>5</v>
      </c>
      <c r="N1" s="47"/>
      <c r="O1" s="47"/>
      <c r="P1" s="47"/>
      <c r="Q1" s="48" t="s">
        <v>6</v>
      </c>
      <c r="R1" s="49"/>
      <c r="S1" s="49"/>
      <c r="T1" s="49"/>
      <c r="U1" s="50" t="s">
        <v>38</v>
      </c>
      <c r="V1" s="51"/>
      <c r="W1" s="51"/>
      <c r="X1" s="51"/>
      <c r="Y1" s="37"/>
      <c r="Z1" s="37"/>
      <c r="AA1" s="37"/>
      <c r="AB1" s="37"/>
      <c r="AC1" s="37"/>
      <c r="AD1" s="37"/>
      <c r="AE1" s="37"/>
      <c r="AF1" s="37"/>
    </row>
    <row r="2" spans="1:32" x14ac:dyDescent="0.25">
      <c r="A2" s="14" t="s">
        <v>16</v>
      </c>
      <c r="B2" s="14" t="s">
        <v>17</v>
      </c>
      <c r="C2" s="14" t="s">
        <v>18</v>
      </c>
      <c r="D2" s="14" t="s">
        <v>19</v>
      </c>
      <c r="E2" s="24" t="s">
        <v>16</v>
      </c>
      <c r="F2" s="26" t="s">
        <v>17</v>
      </c>
      <c r="G2" s="26" t="s">
        <v>18</v>
      </c>
      <c r="H2" s="26" t="s">
        <v>19</v>
      </c>
      <c r="I2" s="14" t="s">
        <v>16</v>
      </c>
      <c r="J2" s="14" t="s">
        <v>17</v>
      </c>
      <c r="K2" s="14" t="s">
        <v>18</v>
      </c>
      <c r="L2" s="14" t="s">
        <v>19</v>
      </c>
      <c r="M2" s="14" t="s">
        <v>16</v>
      </c>
      <c r="N2" s="14" t="s">
        <v>17</v>
      </c>
      <c r="O2" s="14" t="s">
        <v>18</v>
      </c>
      <c r="P2" s="14" t="s">
        <v>19</v>
      </c>
      <c r="Q2" s="14" t="s">
        <v>16</v>
      </c>
      <c r="R2" s="14" t="s">
        <v>17</v>
      </c>
      <c r="S2" s="14" t="s">
        <v>18</v>
      </c>
      <c r="T2" s="14" t="s">
        <v>19</v>
      </c>
      <c r="U2" s="14" t="s">
        <v>16</v>
      </c>
      <c r="V2" s="14" t="s">
        <v>17</v>
      </c>
      <c r="W2" s="14" t="s">
        <v>18</v>
      </c>
      <c r="X2" s="14" t="s">
        <v>19</v>
      </c>
      <c r="Y2" s="14"/>
      <c r="Z2" s="14"/>
      <c r="AA2" s="14"/>
      <c r="AB2" s="14"/>
      <c r="AC2" s="14"/>
      <c r="AD2" s="14"/>
      <c r="AE2" s="14"/>
      <c r="AF2" s="14"/>
    </row>
    <row r="3" spans="1:32" x14ac:dyDescent="0.25">
      <c r="A3" s="5">
        <v>512.6</v>
      </c>
      <c r="B3" s="5">
        <v>8600</v>
      </c>
      <c r="C3" s="5">
        <v>8600</v>
      </c>
      <c r="D3" s="14">
        <v>8.1035000000000004</v>
      </c>
      <c r="I3" s="11">
        <v>400</v>
      </c>
      <c r="J3" s="11">
        <v>262.18900000000002</v>
      </c>
      <c r="K3" s="11">
        <v>15706.8</v>
      </c>
      <c r="L3" s="11">
        <v>0.79583899999999996</v>
      </c>
      <c r="M3" s="11">
        <v>350</v>
      </c>
      <c r="N3" s="11">
        <v>54.984099999999998</v>
      </c>
      <c r="O3" s="11">
        <v>23126.400000000001</v>
      </c>
      <c r="P3" s="11">
        <v>0.163526</v>
      </c>
      <c r="Q3" s="14"/>
      <c r="R3" s="14"/>
      <c r="S3" s="14"/>
      <c r="T3" s="14"/>
      <c r="U3" s="14"/>
      <c r="V3" s="14"/>
      <c r="W3" s="14"/>
      <c r="X3" s="14"/>
    </row>
    <row r="4" spans="1:32" x14ac:dyDescent="0.25">
      <c r="A4" s="14">
        <v>300</v>
      </c>
      <c r="B4" s="14">
        <v>24535.529900000001</v>
      </c>
      <c r="C4" s="11">
        <v>168.47381999999999</v>
      </c>
      <c r="I4" s="11">
        <v>402</v>
      </c>
      <c r="J4" s="11">
        <v>276.56700000000001</v>
      </c>
      <c r="K4" s="11">
        <v>15627.4</v>
      </c>
      <c r="L4" s="11">
        <v>0.84028999999999998</v>
      </c>
      <c r="M4" s="11">
        <v>352</v>
      </c>
      <c r="N4" s="11">
        <v>58.471299999999999</v>
      </c>
      <c r="O4" s="11">
        <v>23058.6</v>
      </c>
      <c r="P4" s="11">
        <v>0.17427699999999999</v>
      </c>
    </row>
    <row r="5" spans="1:32" x14ac:dyDescent="0.25">
      <c r="A5" s="11">
        <v>305</v>
      </c>
      <c r="B5" s="11">
        <v>24353.801159999999</v>
      </c>
      <c r="C5" s="11">
        <v>167.9153</v>
      </c>
      <c r="I5" s="11">
        <v>404</v>
      </c>
      <c r="J5" s="11">
        <v>291.59399999999999</v>
      </c>
      <c r="K5" s="11">
        <v>15547</v>
      </c>
      <c r="L5" s="11">
        <v>0.88665300000000002</v>
      </c>
      <c r="M5" s="11">
        <v>354</v>
      </c>
      <c r="N5" s="11">
        <v>67.351299999999995</v>
      </c>
      <c r="O5" s="11">
        <v>22990.2</v>
      </c>
      <c r="P5" s="11">
        <v>0.18581500000000001</v>
      </c>
    </row>
    <row r="6" spans="1:32" x14ac:dyDescent="0.25">
      <c r="A6" s="11">
        <v>310</v>
      </c>
      <c r="B6" s="11">
        <v>24210.192080000001</v>
      </c>
      <c r="C6" s="11">
        <v>167.24484000000001</v>
      </c>
      <c r="I6" s="11">
        <v>406</v>
      </c>
      <c r="J6" s="11">
        <v>307.28699999999998</v>
      </c>
      <c r="K6" s="11">
        <v>15465.3</v>
      </c>
      <c r="L6" s="11">
        <v>0.93498099999999995</v>
      </c>
      <c r="M6" s="11">
        <v>356</v>
      </c>
      <c r="N6" s="11">
        <v>79.215100000000007</v>
      </c>
      <c r="O6" s="11">
        <v>22921.4</v>
      </c>
      <c r="P6" s="11">
        <v>0.19928999999999999</v>
      </c>
    </row>
    <row r="7" spans="1:32" x14ac:dyDescent="0.25">
      <c r="A7" s="11">
        <v>315</v>
      </c>
      <c r="B7" s="11">
        <v>24067.246449999999</v>
      </c>
      <c r="C7" s="11">
        <v>166.50005999999999</v>
      </c>
      <c r="I7" s="11">
        <v>408</v>
      </c>
      <c r="J7" s="11">
        <v>323.67700000000002</v>
      </c>
      <c r="K7" s="11">
        <v>15382.5</v>
      </c>
      <c r="L7" s="11">
        <v>0.98533300000000001</v>
      </c>
      <c r="M7" s="11">
        <v>358</v>
      </c>
      <c r="N7" s="11">
        <v>86.841499999999996</v>
      </c>
      <c r="O7" s="11">
        <v>22852</v>
      </c>
      <c r="P7" s="11">
        <v>0.214195</v>
      </c>
    </row>
    <row r="8" spans="1:32" x14ac:dyDescent="0.25">
      <c r="A8" s="11">
        <v>320</v>
      </c>
      <c r="B8" s="11">
        <v>23923.41401</v>
      </c>
      <c r="C8" s="11">
        <v>165.72577000000001</v>
      </c>
      <c r="I8" s="11">
        <v>410</v>
      </c>
      <c r="J8" s="11">
        <v>340.79399999999998</v>
      </c>
      <c r="K8" s="11">
        <v>15298.4</v>
      </c>
      <c r="L8" s="11">
        <v>1.03776</v>
      </c>
      <c r="M8" s="11">
        <v>360</v>
      </c>
      <c r="N8" s="11">
        <v>92.862799999999993</v>
      </c>
      <c r="O8" s="11">
        <v>22782.1</v>
      </c>
      <c r="P8" s="11">
        <v>0.23012299999999999</v>
      </c>
    </row>
    <row r="9" spans="1:32" x14ac:dyDescent="0.25">
      <c r="A9" s="11">
        <v>325</v>
      </c>
      <c r="B9" s="11">
        <v>23779.645479999999</v>
      </c>
      <c r="C9" s="11">
        <v>170.81182000000001</v>
      </c>
      <c r="I9" s="11">
        <v>412</v>
      </c>
      <c r="J9" s="11">
        <v>358.66300000000001</v>
      </c>
      <c r="K9" s="11">
        <v>15213</v>
      </c>
      <c r="L9" s="11">
        <v>1.09233</v>
      </c>
      <c r="M9" s="11">
        <v>362</v>
      </c>
      <c r="N9" s="11">
        <v>97.988500000000002</v>
      </c>
      <c r="O9" s="11">
        <v>22711.5</v>
      </c>
      <c r="P9" s="11">
        <v>0.24688099999999999</v>
      </c>
    </row>
    <row r="10" spans="1:32" x14ac:dyDescent="0.25">
      <c r="A10" s="11">
        <v>330</v>
      </c>
      <c r="B10" s="11">
        <v>23603.94399</v>
      </c>
      <c r="C10" s="11">
        <v>170.99270000000001</v>
      </c>
      <c r="I10" s="11">
        <v>414</v>
      </c>
      <c r="J10" s="11">
        <v>377.31200000000001</v>
      </c>
      <c r="K10" s="11">
        <v>15126.4</v>
      </c>
      <c r="L10" s="11">
        <v>1.1491</v>
      </c>
      <c r="M10" s="11">
        <v>364</v>
      </c>
      <c r="N10" s="11">
        <v>103.125</v>
      </c>
      <c r="O10" s="11">
        <v>22640.400000000001</v>
      </c>
      <c r="P10" s="11">
        <v>0.26438800000000001</v>
      </c>
    </row>
    <row r="11" spans="1:32" x14ac:dyDescent="0.25">
      <c r="A11" s="11">
        <v>335</v>
      </c>
      <c r="B11" s="11">
        <v>23449.700150000001</v>
      </c>
      <c r="C11" s="11">
        <v>171.88775999999999</v>
      </c>
      <c r="I11" s="11">
        <v>416</v>
      </c>
      <c r="J11" s="11">
        <v>396.77300000000002</v>
      </c>
      <c r="K11" s="11">
        <v>15038.4</v>
      </c>
      <c r="L11" s="11">
        <v>1.2081200000000001</v>
      </c>
      <c r="M11" s="11">
        <v>366</v>
      </c>
      <c r="N11" s="11">
        <v>108.663</v>
      </c>
      <c r="O11" s="11">
        <v>22568.6</v>
      </c>
      <c r="P11" s="11">
        <v>0.28267700000000001</v>
      </c>
    </row>
    <row r="12" spans="1:32" x14ac:dyDescent="0.25">
      <c r="A12" s="11">
        <v>340</v>
      </c>
      <c r="B12" s="11">
        <v>23312.714390000001</v>
      </c>
      <c r="C12" s="11">
        <v>172.12726000000001</v>
      </c>
      <c r="I12" s="11">
        <v>418</v>
      </c>
      <c r="J12" s="11">
        <v>417.07799999999997</v>
      </c>
      <c r="K12" s="11">
        <v>14949</v>
      </c>
      <c r="L12" s="11">
        <v>1.26945</v>
      </c>
      <c r="M12" s="11">
        <v>368</v>
      </c>
      <c r="N12" s="11">
        <v>114.754</v>
      </c>
      <c r="O12" s="11">
        <v>22496.2</v>
      </c>
      <c r="P12" s="11">
        <v>0.30180499999999999</v>
      </c>
    </row>
    <row r="13" spans="1:32" x14ac:dyDescent="0.25">
      <c r="A13" s="11">
        <v>345</v>
      </c>
      <c r="B13" s="11">
        <v>23176.946650000002</v>
      </c>
      <c r="C13" s="11">
        <v>172.17211</v>
      </c>
      <c r="I13" s="11">
        <v>420</v>
      </c>
      <c r="J13" s="11">
        <v>438.26100000000002</v>
      </c>
      <c r="K13" s="11">
        <v>14858.2</v>
      </c>
      <c r="L13" s="11">
        <v>1.3331599999999999</v>
      </c>
      <c r="M13" s="11">
        <v>370</v>
      </c>
      <c r="N13" s="11">
        <v>121.673</v>
      </c>
      <c r="O13" s="11">
        <v>22423.1</v>
      </c>
      <c r="P13" s="11">
        <v>0.32185999999999998</v>
      </c>
    </row>
    <row r="14" spans="1:32" x14ac:dyDescent="0.25">
      <c r="A14" s="11">
        <v>350</v>
      </c>
      <c r="B14" s="11">
        <v>22991.565119999999</v>
      </c>
      <c r="C14" s="11">
        <v>191.43701999999999</v>
      </c>
      <c r="I14" s="11">
        <v>422</v>
      </c>
      <c r="J14" s="11">
        <v>460.35899999999998</v>
      </c>
      <c r="K14" s="11">
        <v>14766</v>
      </c>
      <c r="L14" s="11">
        <v>1.3993</v>
      </c>
      <c r="M14" s="11">
        <v>372</v>
      </c>
      <c r="N14" s="11">
        <v>130.001</v>
      </c>
      <c r="O14" s="11">
        <v>22349.4</v>
      </c>
      <c r="P14" s="11">
        <v>0.34298299999999998</v>
      </c>
    </row>
    <row r="15" spans="1:32" x14ac:dyDescent="0.25">
      <c r="A15" s="11">
        <v>355</v>
      </c>
      <c r="B15" s="11">
        <v>22843.122200000002</v>
      </c>
      <c r="C15" s="11">
        <v>191.14169000000001</v>
      </c>
      <c r="I15" s="11">
        <v>424</v>
      </c>
      <c r="J15" s="11">
        <v>483.40899999999999</v>
      </c>
      <c r="K15" s="11">
        <v>14672.3</v>
      </c>
      <c r="L15" s="11">
        <v>1.46794</v>
      </c>
      <c r="M15" s="11">
        <v>374</v>
      </c>
      <c r="N15" s="11">
        <v>139.185</v>
      </c>
      <c r="O15" s="11">
        <v>22275</v>
      </c>
      <c r="P15" s="11">
        <v>0.36534899999999998</v>
      </c>
    </row>
    <row r="16" spans="1:32" x14ac:dyDescent="0.25">
      <c r="A16" s="11">
        <v>360</v>
      </c>
      <c r="B16" s="11">
        <v>22656.94455</v>
      </c>
      <c r="C16" s="11">
        <v>209.01093</v>
      </c>
      <c r="I16" s="11">
        <v>426</v>
      </c>
      <c r="J16" s="11">
        <v>507.44900000000001</v>
      </c>
      <c r="K16" s="11">
        <v>14577.1</v>
      </c>
      <c r="L16" s="11">
        <v>1.53914</v>
      </c>
      <c r="M16" s="11">
        <v>376</v>
      </c>
      <c r="N16" s="11">
        <v>148.38900000000001</v>
      </c>
      <c r="O16" s="11">
        <v>22199.9</v>
      </c>
      <c r="P16" s="11">
        <v>0.38897999999999999</v>
      </c>
    </row>
    <row r="17" spans="1:16" x14ac:dyDescent="0.25">
      <c r="A17" s="11">
        <v>365</v>
      </c>
      <c r="B17" s="11">
        <v>22506.410090000001</v>
      </c>
      <c r="C17" s="11">
        <v>209.36600000000001</v>
      </c>
      <c r="I17" s="11">
        <v>428</v>
      </c>
      <c r="J17" s="11">
        <v>532.52099999999996</v>
      </c>
      <c r="K17" s="11">
        <v>14480.3</v>
      </c>
      <c r="L17" s="11">
        <v>1.61297</v>
      </c>
      <c r="M17" s="11">
        <v>378</v>
      </c>
      <c r="N17" s="11">
        <v>157.62799999999999</v>
      </c>
      <c r="O17" s="11">
        <v>22124.2</v>
      </c>
      <c r="P17" s="11">
        <v>0.41386299999999998</v>
      </c>
    </row>
    <row r="18" spans="1:16" x14ac:dyDescent="0.25">
      <c r="A18" s="11">
        <v>370</v>
      </c>
      <c r="B18" s="11">
        <v>22341.822909999999</v>
      </c>
      <c r="C18" s="11">
        <v>205.59877</v>
      </c>
      <c r="I18" s="11">
        <v>430</v>
      </c>
      <c r="J18" s="11">
        <v>558.66800000000001</v>
      </c>
      <c r="K18" s="11">
        <v>14381.8</v>
      </c>
      <c r="L18" s="11">
        <v>1.6894800000000001</v>
      </c>
      <c r="M18" s="11">
        <v>380</v>
      </c>
      <c r="N18" s="11">
        <v>166.989</v>
      </c>
      <c r="O18" s="11">
        <v>22047.7</v>
      </c>
      <c r="P18" s="11">
        <v>0.43998999999999999</v>
      </c>
    </row>
    <row r="19" spans="1:16" x14ac:dyDescent="0.25">
      <c r="A19" s="11">
        <v>375</v>
      </c>
      <c r="B19" s="11">
        <v>22161.39558</v>
      </c>
      <c r="C19" s="11">
        <v>221.86457999999999</v>
      </c>
      <c r="I19" s="11">
        <v>432</v>
      </c>
      <c r="J19" s="11">
        <v>585.93700000000001</v>
      </c>
      <c r="K19" s="11">
        <v>14281.7</v>
      </c>
      <c r="L19" s="11">
        <v>1.76875</v>
      </c>
      <c r="M19" s="11">
        <v>382</v>
      </c>
      <c r="N19" s="11">
        <v>176.803</v>
      </c>
      <c r="O19" s="11">
        <v>21970.400000000001</v>
      </c>
      <c r="P19" s="11">
        <v>0.46738400000000002</v>
      </c>
    </row>
    <row r="20" spans="1:16" x14ac:dyDescent="0.25">
      <c r="A20" s="11">
        <v>380</v>
      </c>
      <c r="B20" s="11">
        <v>21983.324420000001</v>
      </c>
      <c r="C20" s="11">
        <v>241.86375000000001</v>
      </c>
      <c r="I20" s="11">
        <v>434</v>
      </c>
      <c r="J20" s="11">
        <v>614.37900000000002</v>
      </c>
      <c r="K20" s="11">
        <v>14179.8</v>
      </c>
      <c r="L20" s="11">
        <v>1.85083</v>
      </c>
      <c r="M20" s="11">
        <v>384</v>
      </c>
      <c r="N20" s="11">
        <v>187.23699999999999</v>
      </c>
      <c r="O20" s="11">
        <v>21892.400000000001</v>
      </c>
      <c r="P20" s="11">
        <v>0.49609700000000001</v>
      </c>
    </row>
    <row r="21" spans="1:16" x14ac:dyDescent="0.25">
      <c r="A21" s="11">
        <v>385</v>
      </c>
      <c r="B21" s="11">
        <v>21803.58971</v>
      </c>
      <c r="C21" s="11">
        <v>234.68645000000001</v>
      </c>
      <c r="I21" s="11">
        <v>436</v>
      </c>
      <c r="J21" s="11">
        <v>644.04300000000001</v>
      </c>
      <c r="K21" s="11">
        <v>14076.2</v>
      </c>
      <c r="L21" s="11">
        <v>1.9357899999999999</v>
      </c>
      <c r="M21" s="11">
        <v>386</v>
      </c>
      <c r="N21" s="11">
        <v>198.43899999999999</v>
      </c>
      <c r="O21" s="11">
        <v>21813.599999999999</v>
      </c>
      <c r="P21" s="11">
        <v>0.52620500000000003</v>
      </c>
    </row>
    <row r="22" spans="1:16" x14ac:dyDescent="0.25">
      <c r="A22" s="11">
        <v>390</v>
      </c>
      <c r="B22" s="11">
        <v>21600.424599999998</v>
      </c>
      <c r="C22" s="11">
        <v>320.46802000000002</v>
      </c>
      <c r="I22" s="11">
        <v>438</v>
      </c>
      <c r="J22" s="11">
        <v>674.98500000000001</v>
      </c>
      <c r="K22" s="11">
        <v>13970.7</v>
      </c>
      <c r="L22" s="11">
        <v>2.0237099999999999</v>
      </c>
      <c r="M22" s="11">
        <v>388</v>
      </c>
      <c r="N22" s="11">
        <v>210.119</v>
      </c>
      <c r="O22" s="11">
        <v>21734.1</v>
      </c>
      <c r="P22" s="11">
        <v>0.55777100000000002</v>
      </c>
    </row>
    <row r="23" spans="1:16" x14ac:dyDescent="0.25">
      <c r="A23" s="11">
        <v>395</v>
      </c>
      <c r="B23" s="11">
        <v>21404.714960000001</v>
      </c>
      <c r="C23" s="11">
        <v>308.51972999999998</v>
      </c>
      <c r="I23" s="11">
        <v>440</v>
      </c>
      <c r="J23" s="11">
        <v>707.26499999999999</v>
      </c>
      <c r="K23" s="11">
        <v>13863.3</v>
      </c>
      <c r="L23" s="11">
        <v>2.1146400000000001</v>
      </c>
      <c r="M23" s="11">
        <v>390</v>
      </c>
      <c r="N23" s="11">
        <v>222.26300000000001</v>
      </c>
      <c r="O23" s="11">
        <v>21653.7</v>
      </c>
      <c r="P23" s="11">
        <v>0.59082999999999997</v>
      </c>
    </row>
    <row r="24" spans="1:16" x14ac:dyDescent="0.25">
      <c r="A24" s="11">
        <v>400</v>
      </c>
      <c r="B24" s="11">
        <v>21213.371050000002</v>
      </c>
      <c r="C24" s="11">
        <v>393.81313999999998</v>
      </c>
      <c r="I24" s="11">
        <v>442</v>
      </c>
      <c r="J24" s="11">
        <v>740.94299999999998</v>
      </c>
      <c r="K24" s="11">
        <v>13753.9</v>
      </c>
      <c r="L24" s="11">
        <v>2.20865</v>
      </c>
      <c r="M24" s="11">
        <v>392</v>
      </c>
      <c r="N24" s="11">
        <v>234.94800000000001</v>
      </c>
      <c r="O24" s="11">
        <v>21572.5</v>
      </c>
      <c r="P24" s="11">
        <v>0.62542699999999996</v>
      </c>
    </row>
    <row r="25" spans="1:16" x14ac:dyDescent="0.25">
      <c r="A25" s="11">
        <v>405</v>
      </c>
      <c r="B25" s="11">
        <v>21010.80906</v>
      </c>
      <c r="C25" s="11">
        <v>377.17786999999998</v>
      </c>
      <c r="I25" s="11">
        <v>444</v>
      </c>
      <c r="J25" s="11">
        <v>776.08900000000006</v>
      </c>
      <c r="K25" s="11">
        <v>13642.5</v>
      </c>
      <c r="L25" s="11">
        <v>2.3058200000000002</v>
      </c>
      <c r="M25" s="11">
        <v>394</v>
      </c>
      <c r="N25" s="11">
        <v>248.184</v>
      </c>
      <c r="O25" s="11">
        <v>21490.5</v>
      </c>
      <c r="P25" s="11">
        <v>0.661605</v>
      </c>
    </row>
    <row r="26" spans="1:16" x14ac:dyDescent="0.25">
      <c r="A26" s="11">
        <v>410</v>
      </c>
      <c r="B26" s="11">
        <v>20808.590639999999</v>
      </c>
      <c r="C26" s="11">
        <v>464.66890999999998</v>
      </c>
      <c r="I26" s="11">
        <v>446</v>
      </c>
      <c r="J26" s="11">
        <v>812.77200000000005</v>
      </c>
      <c r="K26" s="11">
        <v>13528.9</v>
      </c>
      <c r="L26" s="11">
        <v>2.4062100000000002</v>
      </c>
      <c r="M26" s="11">
        <v>396</v>
      </c>
      <c r="N26" s="11">
        <v>262.09100000000001</v>
      </c>
      <c r="O26" s="11">
        <v>21407.599999999999</v>
      </c>
      <c r="P26" s="11">
        <v>0.69941699999999996</v>
      </c>
    </row>
    <row r="27" spans="1:16" x14ac:dyDescent="0.25">
      <c r="A27" s="11">
        <v>415</v>
      </c>
      <c r="B27" s="11">
        <v>20580.97884</v>
      </c>
      <c r="C27" s="11">
        <v>493.14553999999998</v>
      </c>
      <c r="I27" s="11">
        <v>448</v>
      </c>
      <c r="J27" s="11">
        <v>851.06899999999996</v>
      </c>
      <c r="K27" s="11">
        <v>13413.2</v>
      </c>
      <c r="L27" s="11">
        <v>2.50989</v>
      </c>
      <c r="M27" s="11">
        <v>398</v>
      </c>
      <c r="N27" s="11">
        <v>276.59899999999999</v>
      </c>
      <c r="O27" s="11">
        <v>21323.8</v>
      </c>
      <c r="P27" s="11">
        <v>0.73891799999999996</v>
      </c>
    </row>
    <row r="28" spans="1:16" x14ac:dyDescent="0.25">
      <c r="A28" s="11">
        <v>420</v>
      </c>
      <c r="B28" s="11">
        <v>20356.211179999998</v>
      </c>
      <c r="C28" s="11">
        <v>531.38942999999995</v>
      </c>
      <c r="I28" s="11">
        <v>450</v>
      </c>
      <c r="J28" s="11">
        <v>891.06299999999999</v>
      </c>
      <c r="K28" s="11">
        <v>13295.1</v>
      </c>
      <c r="L28" s="11">
        <v>2.61693</v>
      </c>
      <c r="M28" s="11">
        <v>400</v>
      </c>
      <c r="N28" s="11">
        <v>291.75099999999998</v>
      </c>
      <c r="O28" s="11">
        <v>21239.1</v>
      </c>
      <c r="P28" s="11">
        <v>0.78015500000000004</v>
      </c>
    </row>
    <row r="29" spans="1:16" x14ac:dyDescent="0.25">
      <c r="A29" s="11">
        <v>425</v>
      </c>
      <c r="B29" s="11">
        <v>20113.933010000001</v>
      </c>
      <c r="C29" s="11">
        <v>599.15908000000002</v>
      </c>
      <c r="I29" s="11">
        <v>452</v>
      </c>
      <c r="J29" s="11">
        <v>932.84299999999996</v>
      </c>
      <c r="K29" s="11">
        <v>13174.6</v>
      </c>
      <c r="L29" s="11">
        <v>2.7274099999999999</v>
      </c>
      <c r="M29" s="11">
        <v>402</v>
      </c>
      <c r="N29" s="11">
        <v>307.56099999999998</v>
      </c>
      <c r="O29" s="11">
        <v>21153.5</v>
      </c>
      <c r="P29" s="11">
        <v>0.82318199999999997</v>
      </c>
    </row>
    <row r="30" spans="1:16" x14ac:dyDescent="0.25">
      <c r="A30" s="11">
        <v>430</v>
      </c>
      <c r="B30" s="11">
        <v>19862.352149999999</v>
      </c>
      <c r="C30" s="11">
        <v>673.17546000000004</v>
      </c>
      <c r="I30" s="11">
        <v>454</v>
      </c>
      <c r="J30" s="11">
        <v>976.505</v>
      </c>
      <c r="K30" s="11">
        <v>13051.7</v>
      </c>
      <c r="L30" s="11">
        <v>2.8413900000000001</v>
      </c>
      <c r="M30" s="11">
        <v>404</v>
      </c>
      <c r="N30" s="11">
        <v>324.065</v>
      </c>
      <c r="O30" s="11">
        <v>21067</v>
      </c>
      <c r="P30" s="11">
        <v>0.86804800000000004</v>
      </c>
    </row>
    <row r="31" spans="1:16" x14ac:dyDescent="0.25">
      <c r="A31" s="11">
        <v>435</v>
      </c>
      <c r="B31" s="11">
        <v>19610.971239999999</v>
      </c>
      <c r="C31" s="11">
        <v>744.41598999999997</v>
      </c>
      <c r="I31" s="11">
        <v>456</v>
      </c>
      <c r="J31" s="11">
        <v>1022.15</v>
      </c>
      <c r="K31" s="11">
        <v>12926.1</v>
      </c>
      <c r="L31" s="11">
        <v>2.9589599999999998</v>
      </c>
      <c r="M31" s="11">
        <v>406</v>
      </c>
      <c r="N31" s="11">
        <v>341.27800000000002</v>
      </c>
      <c r="O31" s="11">
        <v>20979.4</v>
      </c>
      <c r="P31" s="11">
        <v>0.91480799999999995</v>
      </c>
    </row>
    <row r="32" spans="1:16" x14ac:dyDescent="0.25">
      <c r="A32" s="11">
        <v>440</v>
      </c>
      <c r="B32" s="11">
        <v>19359.489369999999</v>
      </c>
      <c r="C32" s="11">
        <v>817.15583000000004</v>
      </c>
      <c r="I32" s="11">
        <v>458</v>
      </c>
      <c r="J32" s="11">
        <v>1069.9000000000001</v>
      </c>
      <c r="K32" s="11">
        <v>12797.8</v>
      </c>
      <c r="L32" s="11">
        <v>3.0801699999999999</v>
      </c>
      <c r="M32" s="11">
        <v>408</v>
      </c>
      <c r="N32" s="11">
        <v>359.23399999999998</v>
      </c>
      <c r="O32" s="11">
        <v>20890.900000000001</v>
      </c>
      <c r="P32" s="11">
        <v>0.96351399999999998</v>
      </c>
    </row>
    <row r="33" spans="1:16" x14ac:dyDescent="0.25">
      <c r="A33" s="11">
        <v>445</v>
      </c>
      <c r="B33" s="11">
        <v>19071.923889999998</v>
      </c>
      <c r="C33" s="11">
        <v>957.78758000000005</v>
      </c>
      <c r="I33" s="11">
        <v>460</v>
      </c>
      <c r="J33" s="11">
        <v>1119.8599999999999</v>
      </c>
      <c r="K33" s="11">
        <v>12666.7</v>
      </c>
      <c r="L33" s="11">
        <v>3.2051099999999999</v>
      </c>
      <c r="M33" s="11">
        <v>410</v>
      </c>
      <c r="N33" s="11">
        <v>377.93299999999999</v>
      </c>
      <c r="O33" s="11">
        <v>20801.400000000001</v>
      </c>
      <c r="P33" s="11">
        <v>1.0142199999999999</v>
      </c>
    </row>
    <row r="34" spans="1:16" x14ac:dyDescent="0.25">
      <c r="A34" s="11">
        <v>450</v>
      </c>
      <c r="B34" s="11">
        <v>18784.63378</v>
      </c>
      <c r="C34" s="11">
        <v>1033.4006899999999</v>
      </c>
      <c r="I34" s="11">
        <v>462</v>
      </c>
      <c r="J34" s="11">
        <v>1172.18</v>
      </c>
      <c r="K34" s="11">
        <v>12532.5</v>
      </c>
      <c r="L34" s="11">
        <v>3.33385</v>
      </c>
      <c r="M34" s="11">
        <v>412</v>
      </c>
      <c r="N34" s="11">
        <v>397.43700000000001</v>
      </c>
      <c r="O34" s="11">
        <v>20710.8</v>
      </c>
      <c r="P34" s="11">
        <v>1.06698</v>
      </c>
    </row>
    <row r="35" spans="1:16" x14ac:dyDescent="0.25">
      <c r="A35" s="11">
        <v>455</v>
      </c>
      <c r="B35" s="11">
        <v>18461.33973</v>
      </c>
      <c r="C35" s="11">
        <v>1175.8956700000001</v>
      </c>
      <c r="I35" s="11">
        <v>464</v>
      </c>
      <c r="J35" s="11">
        <v>1227</v>
      </c>
      <c r="K35" s="11">
        <v>12395.3</v>
      </c>
      <c r="L35" s="11">
        <v>3.4664600000000001</v>
      </c>
      <c r="M35" s="11">
        <v>414</v>
      </c>
      <c r="N35" s="11">
        <v>417.73500000000001</v>
      </c>
      <c r="O35" s="11">
        <v>20619.2</v>
      </c>
      <c r="P35" s="11">
        <v>1.12185</v>
      </c>
    </row>
    <row r="36" spans="1:16" x14ac:dyDescent="0.25">
      <c r="A36" s="11">
        <v>460</v>
      </c>
      <c r="B36" s="11">
        <v>18173.881219999999</v>
      </c>
      <c r="C36" s="11">
        <v>1320.35833</v>
      </c>
      <c r="I36" s="11">
        <v>466</v>
      </c>
      <c r="J36" s="11">
        <v>1284.49</v>
      </c>
      <c r="K36" s="11">
        <v>12254.6</v>
      </c>
      <c r="L36" s="11">
        <v>3.6030199999999999</v>
      </c>
      <c r="M36" s="11">
        <v>416</v>
      </c>
      <c r="N36" s="11">
        <v>438.87900000000002</v>
      </c>
      <c r="O36" s="11">
        <v>20526.400000000001</v>
      </c>
      <c r="P36" s="11">
        <v>1.1788799999999999</v>
      </c>
    </row>
    <row r="37" spans="1:16" x14ac:dyDescent="0.25">
      <c r="A37" s="5">
        <v>465</v>
      </c>
      <c r="B37" s="1">
        <v>17742.32504</v>
      </c>
      <c r="C37" s="11">
        <v>1393.59357</v>
      </c>
      <c r="I37" s="11">
        <v>468</v>
      </c>
      <c r="J37" s="11">
        <v>1344.82</v>
      </c>
      <c r="K37" s="11">
        <v>12110.5</v>
      </c>
      <c r="L37" s="11">
        <v>3.7436099999999999</v>
      </c>
      <c r="M37" s="11">
        <v>418</v>
      </c>
      <c r="N37" s="11">
        <v>460.892</v>
      </c>
      <c r="O37" s="11">
        <v>20432.599999999999</v>
      </c>
      <c r="P37" s="11">
        <v>1.23814</v>
      </c>
    </row>
    <row r="38" spans="1:16" x14ac:dyDescent="0.25">
      <c r="A38" s="11">
        <v>470</v>
      </c>
      <c r="B38" s="11">
        <v>17385.331119999999</v>
      </c>
      <c r="C38" s="11">
        <v>1537.3017299999999</v>
      </c>
      <c r="I38" s="11">
        <v>470</v>
      </c>
      <c r="J38" s="11">
        <v>1408.19</v>
      </c>
      <c r="K38" s="11">
        <v>11962.7</v>
      </c>
      <c r="L38" s="11">
        <v>3.8883100000000002</v>
      </c>
      <c r="M38" s="11">
        <v>420</v>
      </c>
      <c r="N38" s="11">
        <v>483.79</v>
      </c>
      <c r="O38" s="11">
        <v>20337.599999999999</v>
      </c>
      <c r="P38" s="11">
        <v>1.2996700000000001</v>
      </c>
    </row>
    <row r="39" spans="1:16" x14ac:dyDescent="0.25">
      <c r="A39" s="11">
        <v>475</v>
      </c>
      <c r="B39" s="11">
        <v>16951.451550000002</v>
      </c>
      <c r="C39" s="11">
        <v>1714.9674399999999</v>
      </c>
      <c r="I39" s="11">
        <v>472</v>
      </c>
      <c r="J39" s="11">
        <v>1474.82</v>
      </c>
      <c r="K39" s="11">
        <v>11811</v>
      </c>
      <c r="L39" s="11">
        <v>4.0371899999999998</v>
      </c>
      <c r="M39" s="11">
        <v>422</v>
      </c>
      <c r="N39" s="11">
        <v>507.61500000000001</v>
      </c>
      <c r="O39" s="11">
        <v>20241.400000000001</v>
      </c>
      <c r="P39" s="11">
        <v>1.3635299999999999</v>
      </c>
    </row>
    <row r="40" spans="1:16" x14ac:dyDescent="0.25">
      <c r="A40" s="11">
        <v>480</v>
      </c>
      <c r="B40" s="11">
        <v>16518.76281</v>
      </c>
      <c r="C40" s="11">
        <v>1925.1319599999999</v>
      </c>
      <c r="I40" s="11">
        <v>474</v>
      </c>
      <c r="J40" s="11">
        <v>1544.97</v>
      </c>
      <c r="K40" s="11">
        <v>11655</v>
      </c>
      <c r="L40" s="11">
        <v>4.1903300000000003</v>
      </c>
      <c r="M40" s="11">
        <v>424</v>
      </c>
      <c r="N40" s="11">
        <v>532.399</v>
      </c>
      <c r="O40" s="11">
        <v>20144</v>
      </c>
      <c r="P40" s="11">
        <v>1.42977</v>
      </c>
    </row>
    <row r="41" spans="1:16" x14ac:dyDescent="0.25">
      <c r="A41" s="11">
        <v>485</v>
      </c>
      <c r="B41" s="11">
        <v>16055.745220000001</v>
      </c>
      <c r="C41" s="11">
        <v>2182.57078</v>
      </c>
      <c r="I41" s="11">
        <v>476</v>
      </c>
      <c r="J41" s="11">
        <v>1618.91</v>
      </c>
      <c r="K41" s="11">
        <v>11494.6</v>
      </c>
      <c r="L41" s="11">
        <v>4.34781</v>
      </c>
      <c r="M41" s="11">
        <v>426</v>
      </c>
      <c r="N41" s="11">
        <v>558.16899999999998</v>
      </c>
      <c r="O41" s="11">
        <v>20045.400000000001</v>
      </c>
      <c r="P41" s="11">
        <v>1.49847</v>
      </c>
    </row>
    <row r="42" spans="1:16" x14ac:dyDescent="0.25">
      <c r="A42" s="11">
        <v>490</v>
      </c>
      <c r="B42" s="11">
        <v>15511.787490000001</v>
      </c>
      <c r="C42" s="11">
        <v>2510.90967</v>
      </c>
      <c r="I42" s="11">
        <v>478</v>
      </c>
      <c r="J42" s="11">
        <v>1696.96</v>
      </c>
      <c r="K42" s="11">
        <v>11329.3</v>
      </c>
      <c r="L42" s="11">
        <v>4.5097100000000001</v>
      </c>
      <c r="M42" s="11">
        <v>428</v>
      </c>
      <c r="N42" s="11">
        <v>584.95500000000004</v>
      </c>
      <c r="O42" s="11">
        <v>19945.5</v>
      </c>
      <c r="P42" s="11">
        <v>1.5696600000000001</v>
      </c>
    </row>
    <row r="43" spans="1:16" x14ac:dyDescent="0.25">
      <c r="A43" s="11">
        <v>495</v>
      </c>
      <c r="B43" s="11">
        <v>14865.36515</v>
      </c>
      <c r="C43" s="11">
        <v>2934.26649</v>
      </c>
      <c r="I43" s="11">
        <v>480</v>
      </c>
      <c r="J43" s="11">
        <v>1779.48</v>
      </c>
      <c r="K43" s="11">
        <v>11158.9</v>
      </c>
      <c r="L43" s="11">
        <v>4.6761200000000001</v>
      </c>
      <c r="M43" s="11">
        <v>430</v>
      </c>
      <c r="N43" s="11">
        <v>612.79300000000001</v>
      </c>
      <c r="O43" s="11">
        <v>19844.3</v>
      </c>
      <c r="P43" s="11">
        <v>1.6434200000000001</v>
      </c>
    </row>
    <row r="44" spans="1:16" x14ac:dyDescent="0.25">
      <c r="A44" s="11">
        <v>500</v>
      </c>
      <c r="B44" s="11">
        <v>14076.60138</v>
      </c>
      <c r="C44" s="11">
        <v>3439.0872399999998</v>
      </c>
      <c r="I44" s="11">
        <v>482</v>
      </c>
      <c r="J44" s="11">
        <v>1866.9</v>
      </c>
      <c r="K44" s="11">
        <v>10982.9</v>
      </c>
      <c r="L44" s="11">
        <v>4.8471099999999998</v>
      </c>
      <c r="M44" s="11">
        <v>432</v>
      </c>
      <c r="N44" s="11">
        <v>641.721</v>
      </c>
      <c r="O44" s="11">
        <v>19741.7</v>
      </c>
      <c r="P44" s="11">
        <v>1.7198</v>
      </c>
    </row>
    <row r="45" spans="1:16" x14ac:dyDescent="0.25">
      <c r="A45" s="11">
        <v>505</v>
      </c>
      <c r="B45" s="11">
        <v>13110.62465</v>
      </c>
      <c r="C45" s="11">
        <v>4158.4829600000003</v>
      </c>
      <c r="I45" s="11">
        <v>484</v>
      </c>
      <c r="J45" s="11">
        <v>1959.71</v>
      </c>
      <c r="K45" s="11">
        <v>10800.7</v>
      </c>
      <c r="L45" s="11">
        <v>5.0227599999999999</v>
      </c>
      <c r="M45" s="11">
        <v>434</v>
      </c>
      <c r="N45" s="11">
        <v>671.77599999999995</v>
      </c>
      <c r="O45" s="11">
        <v>19637.8</v>
      </c>
      <c r="P45" s="11">
        <v>1.7988500000000001</v>
      </c>
    </row>
    <row r="46" spans="1:16" x14ac:dyDescent="0.25">
      <c r="A46" s="11">
        <v>510</v>
      </c>
      <c r="B46" s="11">
        <v>11665.35471</v>
      </c>
      <c r="C46" s="11">
        <v>5198.8613599999999</v>
      </c>
      <c r="I46" s="11">
        <v>486</v>
      </c>
      <c r="J46" s="11">
        <v>2058.4699999999998</v>
      </c>
      <c r="K46" s="11">
        <v>10611.9</v>
      </c>
      <c r="L46" s="11">
        <v>5.2031599999999996</v>
      </c>
      <c r="M46" s="11">
        <v>436</v>
      </c>
      <c r="N46" s="11">
        <v>702.99599999999998</v>
      </c>
      <c r="O46" s="11">
        <v>19532.5</v>
      </c>
      <c r="P46" s="11">
        <v>1.8806400000000001</v>
      </c>
    </row>
    <row r="47" spans="1:16" x14ac:dyDescent="0.25">
      <c r="I47" s="11">
        <v>488</v>
      </c>
      <c r="J47" s="11">
        <v>2163.87</v>
      </c>
      <c r="K47" s="11">
        <v>10415.700000000001</v>
      </c>
      <c r="L47" s="11">
        <v>5.3883999999999999</v>
      </c>
      <c r="M47" s="11">
        <v>438</v>
      </c>
      <c r="N47" s="11">
        <v>735.42</v>
      </c>
      <c r="O47" s="11">
        <v>19425.7</v>
      </c>
      <c r="P47" s="11">
        <v>1.96522</v>
      </c>
    </row>
    <row r="48" spans="1:16" x14ac:dyDescent="0.25">
      <c r="I48" s="11">
        <v>490</v>
      </c>
      <c r="J48" s="11">
        <v>2276.7399999999998</v>
      </c>
      <c r="K48" s="11">
        <v>10211.200000000001</v>
      </c>
      <c r="L48" s="11">
        <v>5.5785499999999999</v>
      </c>
      <c r="M48" s="11">
        <v>440</v>
      </c>
      <c r="N48" s="11">
        <v>769.09100000000001</v>
      </c>
      <c r="O48" s="11">
        <v>19317.400000000001</v>
      </c>
      <c r="P48" s="11">
        <v>2.0526499999999999</v>
      </c>
    </row>
    <row r="49" spans="9:16" x14ac:dyDescent="0.25">
      <c r="I49" s="11">
        <v>492</v>
      </c>
      <c r="J49" s="11">
        <v>2398.06</v>
      </c>
      <c r="K49" s="11">
        <v>9997.6</v>
      </c>
      <c r="L49" s="11">
        <v>5.7737100000000003</v>
      </c>
      <c r="M49" s="11">
        <v>442</v>
      </c>
      <c r="N49" s="11">
        <v>804.05200000000002</v>
      </c>
      <c r="O49" s="11">
        <v>19207.5</v>
      </c>
      <c r="P49" s="11">
        <v>2.1429999999999998</v>
      </c>
    </row>
    <row r="50" spans="9:16" x14ac:dyDescent="0.25">
      <c r="I50" s="11">
        <v>494</v>
      </c>
      <c r="J50" s="11">
        <v>2529.1</v>
      </c>
      <c r="K50" s="11">
        <v>9773.4599999999991</v>
      </c>
      <c r="L50" s="11">
        <v>5.9739500000000003</v>
      </c>
      <c r="M50" s="11">
        <v>444</v>
      </c>
      <c r="N50" s="11">
        <v>840.35</v>
      </c>
      <c r="O50" s="11">
        <v>19096.099999999999</v>
      </c>
      <c r="P50" s="11">
        <v>2.2363200000000001</v>
      </c>
    </row>
    <row r="51" spans="9:16" x14ac:dyDescent="0.25">
      <c r="I51" s="11">
        <v>496</v>
      </c>
      <c r="J51" s="11">
        <v>2671.46</v>
      </c>
      <c r="K51" s="11">
        <v>9537.24</v>
      </c>
      <c r="L51" s="11">
        <v>6.1793699999999996</v>
      </c>
      <c r="M51" s="11">
        <v>446</v>
      </c>
      <c r="N51" s="11">
        <v>878.03099999999995</v>
      </c>
      <c r="O51" s="11">
        <v>18983.099999999999</v>
      </c>
      <c r="P51" s="11">
        <v>2.3326799999999999</v>
      </c>
    </row>
    <row r="52" spans="9:16" x14ac:dyDescent="0.25">
      <c r="I52" s="11">
        <v>498</v>
      </c>
      <c r="J52" s="11">
        <v>2827.2</v>
      </c>
      <c r="K52" s="11">
        <v>9286.84</v>
      </c>
      <c r="L52" s="11">
        <v>6.3900600000000001</v>
      </c>
      <c r="M52" s="11">
        <v>448</v>
      </c>
      <c r="N52" s="11">
        <v>917.14400000000001</v>
      </c>
      <c r="O52" s="11">
        <v>18868.3</v>
      </c>
      <c r="P52" s="11">
        <v>2.4321199999999998</v>
      </c>
    </row>
    <row r="53" spans="9:16" x14ac:dyDescent="0.25">
      <c r="I53" s="11">
        <v>500</v>
      </c>
      <c r="J53" s="11">
        <v>2999.16</v>
      </c>
      <c r="K53" s="11">
        <v>9019.42</v>
      </c>
      <c r="L53" s="11">
        <v>6.6060999999999996</v>
      </c>
      <c r="M53" s="11">
        <v>450</v>
      </c>
      <c r="N53" s="11">
        <v>957.74300000000005</v>
      </c>
      <c r="O53" s="11">
        <v>18751.8</v>
      </c>
      <c r="P53" s="11">
        <v>2.5347200000000001</v>
      </c>
    </row>
    <row r="54" spans="9:16" x14ac:dyDescent="0.25">
      <c r="I54" s="11">
        <v>502</v>
      </c>
      <c r="J54" s="11">
        <v>3191.33</v>
      </c>
      <c r="K54" s="11">
        <v>8731</v>
      </c>
      <c r="L54" s="11">
        <v>6.8275699999999997</v>
      </c>
      <c r="M54" s="11">
        <v>452</v>
      </c>
      <c r="N54" s="11">
        <v>999.88499999999999</v>
      </c>
      <c r="O54" s="11">
        <v>18633.5</v>
      </c>
      <c r="P54" s="11">
        <v>2.64053</v>
      </c>
    </row>
    <row r="55" spans="9:16" x14ac:dyDescent="0.25">
      <c r="I55" s="11">
        <v>504</v>
      </c>
      <c r="J55" s="11">
        <v>3409.65</v>
      </c>
      <c r="K55" s="11">
        <v>8415.59</v>
      </c>
      <c r="L55" s="11">
        <v>7.0545799999999996</v>
      </c>
      <c r="M55" s="11">
        <v>454</v>
      </c>
      <c r="N55" s="11">
        <v>1043.6300000000001</v>
      </c>
      <c r="O55" s="11">
        <v>18513.400000000001</v>
      </c>
      <c r="P55" s="11">
        <v>2.7496100000000001</v>
      </c>
    </row>
    <row r="56" spans="9:16" x14ac:dyDescent="0.25">
      <c r="I56" s="11">
        <v>506</v>
      </c>
      <c r="J56" s="11">
        <v>3663.85</v>
      </c>
      <c r="K56" s="11">
        <v>8063.49</v>
      </c>
      <c r="L56" s="11">
        <v>7.28721</v>
      </c>
      <c r="M56" s="11">
        <v>456</v>
      </c>
      <c r="N56" s="11">
        <v>1089.03</v>
      </c>
      <c r="O56" s="11">
        <v>18391.3</v>
      </c>
      <c r="P56" s="11">
        <v>2.8620299999999999</v>
      </c>
    </row>
    <row r="57" spans="9:16" x14ac:dyDescent="0.25">
      <c r="I57" s="11">
        <v>508</v>
      </c>
      <c r="J57" s="11">
        <v>3971.78</v>
      </c>
      <c r="K57" s="11">
        <v>7656.8</v>
      </c>
      <c r="L57" s="11">
        <v>7.5255599999999996</v>
      </c>
      <c r="M57" s="11">
        <v>458</v>
      </c>
      <c r="N57" s="11">
        <v>1136.1600000000001</v>
      </c>
      <c r="O57" s="11">
        <v>18267.3</v>
      </c>
      <c r="P57" s="11">
        <v>2.97784</v>
      </c>
    </row>
    <row r="58" spans="9:16" x14ac:dyDescent="0.25">
      <c r="I58" s="11">
        <v>510</v>
      </c>
      <c r="J58" s="11">
        <v>4374.68</v>
      </c>
      <c r="K58" s="11">
        <v>7154.3</v>
      </c>
      <c r="L58" s="11">
        <v>7.7697099999999999</v>
      </c>
      <c r="M58" s="11">
        <v>460</v>
      </c>
      <c r="N58" s="11">
        <v>1185.0899999999999</v>
      </c>
      <c r="O58" s="11">
        <v>18141.2</v>
      </c>
      <c r="P58" s="11">
        <v>3.0971000000000002</v>
      </c>
    </row>
    <row r="59" spans="9:16" x14ac:dyDescent="0.25">
      <c r="I59" s="11">
        <v>512</v>
      </c>
      <c r="J59" s="11">
        <v>5044.1099999999997</v>
      </c>
      <c r="K59" s="11">
        <v>6384.4</v>
      </c>
      <c r="L59" s="11">
        <v>8.0197699999999994</v>
      </c>
      <c r="M59" s="11">
        <v>462</v>
      </c>
      <c r="N59" s="11">
        <v>1235.8800000000001</v>
      </c>
      <c r="O59" s="11">
        <v>18013</v>
      </c>
      <c r="P59" s="11">
        <v>3.2198799999999999</v>
      </c>
    </row>
    <row r="60" spans="9:16" x14ac:dyDescent="0.25">
      <c r="I60" s="11">
        <v>511.59</v>
      </c>
      <c r="J60" s="11">
        <v>4855.93</v>
      </c>
      <c r="K60" s="11">
        <v>6593.25</v>
      </c>
      <c r="L60" s="11">
        <v>7.9680200000000001</v>
      </c>
      <c r="M60" s="11">
        <v>464</v>
      </c>
      <c r="N60" s="11">
        <v>1288.6199999999999</v>
      </c>
      <c r="O60" s="11">
        <v>17882.5</v>
      </c>
      <c r="P60" s="11">
        <v>3.3462399999999999</v>
      </c>
    </row>
    <row r="61" spans="9:16" x14ac:dyDescent="0.25">
      <c r="I61" s="11">
        <v>511.69</v>
      </c>
      <c r="J61" s="11">
        <v>4897.3599999999997</v>
      </c>
      <c r="K61" s="11">
        <v>6546.78</v>
      </c>
      <c r="L61" s="11">
        <v>7.98062</v>
      </c>
      <c r="M61" s="11">
        <v>466</v>
      </c>
      <c r="N61" s="11">
        <v>1343.4</v>
      </c>
      <c r="O61" s="11">
        <v>17749.8</v>
      </c>
      <c r="P61" s="11">
        <v>3.4762300000000002</v>
      </c>
    </row>
    <row r="62" spans="9:16" x14ac:dyDescent="0.25">
      <c r="I62" s="11">
        <v>511.79</v>
      </c>
      <c r="J62" s="11">
        <v>4941.3100000000004</v>
      </c>
      <c r="K62" s="11">
        <v>6497.79</v>
      </c>
      <c r="L62" s="11">
        <v>7.9932299999999996</v>
      </c>
      <c r="M62" s="11">
        <v>468</v>
      </c>
      <c r="N62" s="11">
        <v>1400.28</v>
      </c>
      <c r="O62" s="11">
        <v>17614.7</v>
      </c>
      <c r="P62" s="11">
        <v>3.6099299999999999</v>
      </c>
    </row>
    <row r="63" spans="9:16" x14ac:dyDescent="0.25">
      <c r="I63" s="11">
        <v>511.89</v>
      </c>
      <c r="J63" s="11">
        <v>4988.24</v>
      </c>
      <c r="K63" s="11">
        <v>6445.82</v>
      </c>
      <c r="L63" s="11">
        <v>8.0058600000000002</v>
      </c>
      <c r="M63" s="11">
        <v>470</v>
      </c>
      <c r="N63" s="11">
        <v>1459.38</v>
      </c>
      <c r="O63" s="11">
        <v>17477.099999999999</v>
      </c>
      <c r="P63" s="11">
        <v>3.7473800000000002</v>
      </c>
    </row>
    <row r="64" spans="9:16" x14ac:dyDescent="0.25">
      <c r="I64" s="11">
        <v>511.99</v>
      </c>
      <c r="J64" s="11">
        <v>5038.82</v>
      </c>
      <c r="K64" s="11">
        <v>6390.2</v>
      </c>
      <c r="L64" s="11">
        <v>8.0184999999999995</v>
      </c>
      <c r="M64" s="11">
        <v>472</v>
      </c>
      <c r="N64" s="11">
        <v>1520.79</v>
      </c>
      <c r="O64" s="11">
        <v>17337</v>
      </c>
      <c r="P64" s="11">
        <v>3.8886599999999998</v>
      </c>
    </row>
    <row r="65" spans="9:23" x14ac:dyDescent="0.25">
      <c r="I65" s="11">
        <v>512.09</v>
      </c>
      <c r="J65" s="11">
        <v>5093.9799999999996</v>
      </c>
      <c r="K65" s="11">
        <v>6329.99</v>
      </c>
      <c r="L65" s="11">
        <v>8.0311599999999999</v>
      </c>
      <c r="M65" s="11">
        <v>474</v>
      </c>
      <c r="N65" s="11">
        <v>1584.62</v>
      </c>
      <c r="O65" s="11">
        <v>17194.099999999999</v>
      </c>
      <c r="P65" s="11">
        <v>4.0338200000000004</v>
      </c>
    </row>
    <row r="66" spans="9:23" x14ac:dyDescent="0.25">
      <c r="I66" s="11">
        <v>512.19000000000005</v>
      </c>
      <c r="J66" s="11">
        <v>5155.16</v>
      </c>
      <c r="K66" s="11">
        <v>6263.77</v>
      </c>
      <c r="L66" s="11">
        <v>8.0438299999999998</v>
      </c>
      <c r="M66" s="11">
        <v>476</v>
      </c>
      <c r="N66" s="11">
        <v>1650.99</v>
      </c>
      <c r="O66" s="11">
        <v>17048.5</v>
      </c>
      <c r="P66" s="11">
        <v>4.1829200000000002</v>
      </c>
    </row>
    <row r="67" spans="9:23" x14ac:dyDescent="0.25">
      <c r="I67" s="11">
        <v>512.29</v>
      </c>
      <c r="J67" s="11">
        <v>5224.72</v>
      </c>
      <c r="K67" s="11">
        <v>6189.15</v>
      </c>
      <c r="L67" s="11">
        <v>8.0565200000000008</v>
      </c>
      <c r="M67" s="11">
        <v>478</v>
      </c>
      <c r="N67" s="11">
        <v>1720.03</v>
      </c>
      <c r="O67" s="11">
        <v>16899.900000000001</v>
      </c>
      <c r="P67" s="11">
        <v>4.3360300000000001</v>
      </c>
    </row>
    <row r="68" spans="9:23" x14ac:dyDescent="0.25">
      <c r="I68" s="11">
        <v>512.39</v>
      </c>
      <c r="J68" s="11">
        <v>5307.22</v>
      </c>
      <c r="K68" s="11">
        <v>6101.6</v>
      </c>
      <c r="L68" s="11">
        <v>8.0692199999999996</v>
      </c>
      <c r="M68" s="11">
        <v>480</v>
      </c>
      <c r="N68" s="11">
        <v>1791.86</v>
      </c>
      <c r="O68" s="11">
        <v>16748.2</v>
      </c>
      <c r="P68" s="11">
        <v>4.4931999999999999</v>
      </c>
    </row>
    <row r="69" spans="9:23" x14ac:dyDescent="0.25">
      <c r="I69" s="11">
        <v>512.49</v>
      </c>
      <c r="J69" s="11">
        <v>5413.89</v>
      </c>
      <c r="K69" s="11">
        <v>5989.88</v>
      </c>
      <c r="L69" s="11">
        <v>8.0819399999999995</v>
      </c>
      <c r="M69" s="11">
        <v>482</v>
      </c>
      <c r="N69" s="11">
        <v>1866.64</v>
      </c>
      <c r="O69" s="11">
        <v>16593.400000000001</v>
      </c>
      <c r="P69" s="11">
        <v>4.6544999999999996</v>
      </c>
    </row>
    <row r="70" spans="9:23" x14ac:dyDescent="0.25">
      <c r="I70" s="11">
        <v>512.59</v>
      </c>
      <c r="J70" s="11">
        <v>5609.5</v>
      </c>
      <c r="K70" s="11">
        <v>5789.19</v>
      </c>
      <c r="L70" s="11">
        <v>8.0946700000000007</v>
      </c>
      <c r="M70" s="11">
        <v>484</v>
      </c>
      <c r="N70" s="11">
        <v>1944.53</v>
      </c>
      <c r="O70" s="11">
        <v>16435.099999999999</v>
      </c>
      <c r="P70" s="11">
        <v>4.8199899999999998</v>
      </c>
    </row>
    <row r="71" spans="9:23" x14ac:dyDescent="0.25">
      <c r="M71" s="11">
        <v>486</v>
      </c>
      <c r="N71" s="11">
        <v>2025.7</v>
      </c>
      <c r="O71" s="11">
        <v>16273.2</v>
      </c>
      <c r="P71" s="11">
        <v>4.9897400000000003</v>
      </c>
    </row>
    <row r="72" spans="9:23" x14ac:dyDescent="0.25">
      <c r="M72" s="11">
        <v>488</v>
      </c>
      <c r="N72" s="11">
        <v>2110.36</v>
      </c>
      <c r="O72" s="11">
        <v>16107.6</v>
      </c>
      <c r="P72" s="11">
        <v>5.1637899999999997</v>
      </c>
    </row>
    <row r="73" spans="9:23" x14ac:dyDescent="0.25">
      <c r="M73" s="11">
        <v>490</v>
      </c>
      <c r="N73" s="11">
        <v>2198.6999999999998</v>
      </c>
      <c r="O73" s="11">
        <v>15938.1</v>
      </c>
      <c r="P73" s="11">
        <v>5.3422200000000002</v>
      </c>
    </row>
    <row r="74" spans="9:23" x14ac:dyDescent="0.25">
      <c r="M74" s="11">
        <v>492</v>
      </c>
      <c r="N74" s="11">
        <v>2290.98</v>
      </c>
      <c r="O74" s="11">
        <v>15764.3</v>
      </c>
      <c r="P74" s="11">
        <v>5.5250899999999996</v>
      </c>
      <c r="U74" s="5"/>
      <c r="V74" s="5"/>
      <c r="W74" s="5"/>
    </row>
    <row r="75" spans="9:23" x14ac:dyDescent="0.25">
      <c r="M75" s="11">
        <v>494</v>
      </c>
      <c r="N75" s="11">
        <v>2387.4499999999998</v>
      </c>
      <c r="O75" s="11">
        <v>15586</v>
      </c>
      <c r="P75" s="11">
        <v>5.7124499999999996</v>
      </c>
    </row>
    <row r="76" spans="9:23" x14ac:dyDescent="0.25">
      <c r="M76" s="11">
        <v>496</v>
      </c>
      <c r="N76" s="11">
        <v>2488.41</v>
      </c>
      <c r="O76" s="11">
        <v>15402.9</v>
      </c>
      <c r="P76" s="11">
        <v>5.9043700000000001</v>
      </c>
    </row>
    <row r="77" spans="9:23" x14ac:dyDescent="0.25">
      <c r="M77" s="11">
        <v>498</v>
      </c>
      <c r="N77" s="11">
        <v>2594.1799999999998</v>
      </c>
      <c r="O77" s="11">
        <v>15214.7</v>
      </c>
      <c r="P77" s="11">
        <v>6.1009000000000002</v>
      </c>
    </row>
    <row r="78" spans="9:23" x14ac:dyDescent="0.25">
      <c r="M78" s="11">
        <v>500</v>
      </c>
      <c r="N78" s="11">
        <v>2705.14</v>
      </c>
      <c r="O78" s="11">
        <v>15021.1</v>
      </c>
      <c r="P78" s="11">
        <v>6.3021200000000004</v>
      </c>
    </row>
    <row r="79" spans="9:23" x14ac:dyDescent="0.25">
      <c r="M79" s="11">
        <v>502</v>
      </c>
      <c r="N79" s="11">
        <v>2821.71</v>
      </c>
      <c r="O79" s="11">
        <v>14821.5</v>
      </c>
      <c r="P79" s="11">
        <v>6.5080799999999996</v>
      </c>
    </row>
    <row r="80" spans="9:23" x14ac:dyDescent="0.25">
      <c r="M80" s="11">
        <v>504</v>
      </c>
      <c r="N80" s="11">
        <v>2944.39</v>
      </c>
      <c r="O80" s="11">
        <v>14615.5</v>
      </c>
      <c r="P80" s="11">
        <v>6.7188499999999998</v>
      </c>
    </row>
    <row r="81" spans="13:16" x14ac:dyDescent="0.25">
      <c r="M81" s="11">
        <v>506</v>
      </c>
      <c r="N81" s="11">
        <v>3073.73</v>
      </c>
      <c r="O81" s="11">
        <v>14402.5</v>
      </c>
      <c r="P81" s="11">
        <v>6.9344799999999998</v>
      </c>
    </row>
    <row r="82" spans="13:16" x14ac:dyDescent="0.25">
      <c r="M82" s="11">
        <v>508</v>
      </c>
      <c r="N82" s="11">
        <v>3210.39</v>
      </c>
      <c r="O82" s="11">
        <v>14181.9</v>
      </c>
      <c r="P82" s="11">
        <v>7.15503</v>
      </c>
    </row>
    <row r="83" spans="13:16" x14ac:dyDescent="0.25">
      <c r="M83" s="11">
        <v>510</v>
      </c>
      <c r="N83" s="11">
        <v>3355.16</v>
      </c>
      <c r="O83" s="11">
        <v>13952.9</v>
      </c>
      <c r="P83" s="11">
        <v>7.3805699999999996</v>
      </c>
    </row>
    <row r="84" spans="13:16" x14ac:dyDescent="0.25">
      <c r="M84" s="11">
        <v>512</v>
      </c>
      <c r="N84" s="11">
        <v>3508.95</v>
      </c>
      <c r="O84" s="11">
        <v>13714.5</v>
      </c>
      <c r="P84" s="11">
        <v>7.6111599999999999</v>
      </c>
    </row>
    <row r="85" spans="13:16" x14ac:dyDescent="0.25">
      <c r="M85" s="11">
        <v>514</v>
      </c>
      <c r="N85" s="11">
        <v>3672.91</v>
      </c>
      <c r="O85" s="11">
        <v>13465.7</v>
      </c>
      <c r="P85" s="11">
        <v>7.8468600000000004</v>
      </c>
    </row>
    <row r="86" spans="13:16" x14ac:dyDescent="0.25">
      <c r="M86" s="11">
        <v>516</v>
      </c>
      <c r="N86" s="11">
        <v>3848.41</v>
      </c>
      <c r="O86" s="11">
        <v>13204.9</v>
      </c>
      <c r="P86" s="11">
        <v>8.0877300000000005</v>
      </c>
    </row>
    <row r="87" spans="13:16" x14ac:dyDescent="0.25">
      <c r="M87" s="11">
        <v>518</v>
      </c>
      <c r="N87" s="11">
        <v>4037.21</v>
      </c>
      <c r="O87" s="11">
        <v>12930.5</v>
      </c>
      <c r="P87" s="11">
        <v>8.3338400000000004</v>
      </c>
    </row>
    <row r="88" spans="13:16" x14ac:dyDescent="0.25">
      <c r="M88" s="11">
        <v>520</v>
      </c>
      <c r="N88" s="11">
        <v>4241.57</v>
      </c>
      <c r="O88" s="11">
        <v>12640</v>
      </c>
      <c r="P88" s="11">
        <v>8.5852299999999993</v>
      </c>
    </row>
    <row r="89" spans="13:16" x14ac:dyDescent="0.25">
      <c r="M89" s="11">
        <v>522</v>
      </c>
      <c r="N89" s="11">
        <v>4464.47</v>
      </c>
      <c r="O89" s="11">
        <v>12331.3</v>
      </c>
      <c r="P89" s="11">
        <v>8.8419799999999995</v>
      </c>
    </row>
    <row r="90" spans="13:16" x14ac:dyDescent="0.25">
      <c r="M90" s="11">
        <v>524</v>
      </c>
      <c r="N90" s="11">
        <v>4710.04</v>
      </c>
      <c r="O90" s="11">
        <v>11999.1</v>
      </c>
      <c r="P90" s="11">
        <v>9.1041399999999992</v>
      </c>
    </row>
    <row r="91" spans="13:16" x14ac:dyDescent="0.25">
      <c r="M91" s="11">
        <v>526</v>
      </c>
      <c r="N91" s="11">
        <v>4984.28</v>
      </c>
      <c r="O91" s="11">
        <v>11637.9</v>
      </c>
      <c r="P91" s="11">
        <v>9.3717799999999993</v>
      </c>
    </row>
    <row r="92" spans="13:16" x14ac:dyDescent="0.25">
      <c r="M92" s="11">
        <v>528</v>
      </c>
      <c r="N92" s="11">
        <v>5296.45</v>
      </c>
      <c r="O92" s="11">
        <v>11238.4</v>
      </c>
      <c r="P92" s="11">
        <v>9.6449599999999993</v>
      </c>
    </row>
    <row r="93" spans="13:16" x14ac:dyDescent="0.25">
      <c r="M93" s="11">
        <v>530</v>
      </c>
      <c r="N93" s="11">
        <v>5662.43</v>
      </c>
      <c r="O93" s="11">
        <v>10784.8</v>
      </c>
      <c r="P93" s="11">
        <v>9.9237400000000004</v>
      </c>
    </row>
    <row r="94" spans="13:16" x14ac:dyDescent="0.25">
      <c r="M94" s="11">
        <v>532</v>
      </c>
      <c r="N94" s="11">
        <v>6114.2</v>
      </c>
      <c r="O94" s="11">
        <v>10245.200000000001</v>
      </c>
      <c r="P94" s="11">
        <v>10.2082</v>
      </c>
    </row>
    <row r="95" spans="13:16" x14ac:dyDescent="0.25">
      <c r="M95" s="11">
        <v>534</v>
      </c>
      <c r="N95" s="11">
        <v>6740.65</v>
      </c>
      <c r="O95" s="11">
        <v>9530.1299999999992</v>
      </c>
      <c r="P95" s="11">
        <v>10.4983</v>
      </c>
    </row>
    <row r="96" spans="13:16" x14ac:dyDescent="0.25">
      <c r="M96" s="11">
        <v>534.1</v>
      </c>
      <c r="N96" s="11">
        <v>6780.92</v>
      </c>
      <c r="O96" s="11">
        <v>9485.39</v>
      </c>
      <c r="P96" s="11">
        <v>10.513</v>
      </c>
    </row>
    <row r="97" spans="13:16" x14ac:dyDescent="0.25">
      <c r="M97" s="11">
        <v>534.20000000000005</v>
      </c>
      <c r="N97" s="11">
        <v>6822.62</v>
      </c>
      <c r="O97" s="11">
        <v>9439.2999999999993</v>
      </c>
      <c r="P97" s="11">
        <v>10.527699999999999</v>
      </c>
    </row>
    <row r="98" spans="13:16" x14ac:dyDescent="0.25">
      <c r="M98" s="11">
        <v>534.29999999999995</v>
      </c>
      <c r="N98" s="11">
        <v>6865.87</v>
      </c>
      <c r="O98" s="11">
        <v>9391.3700000000008</v>
      </c>
      <c r="P98" s="11">
        <v>10.542299999999999</v>
      </c>
    </row>
    <row r="99" spans="13:16" x14ac:dyDescent="0.25">
      <c r="M99" s="11">
        <v>534.4</v>
      </c>
      <c r="N99" s="11">
        <v>6910.85</v>
      </c>
      <c r="O99" s="11">
        <v>9341.73</v>
      </c>
      <c r="P99" s="11">
        <v>10.557</v>
      </c>
    </row>
    <row r="100" spans="13:16" x14ac:dyDescent="0.25">
      <c r="M100" s="11">
        <v>534.5</v>
      </c>
      <c r="N100" s="11">
        <v>6957.73</v>
      </c>
      <c r="O100" s="11">
        <v>9291.2800000000007</v>
      </c>
      <c r="P100" s="11">
        <v>10.5718</v>
      </c>
    </row>
    <row r="101" spans="13:16" x14ac:dyDescent="0.25">
      <c r="M101" s="11">
        <v>534.6</v>
      </c>
      <c r="N101" s="11">
        <v>7006.83</v>
      </c>
      <c r="O101" s="11">
        <v>9236.94</v>
      </c>
      <c r="P101" s="11">
        <v>10.586499999999999</v>
      </c>
    </row>
    <row r="102" spans="13:16" x14ac:dyDescent="0.25">
      <c r="M102" s="11">
        <v>534.70000000000005</v>
      </c>
      <c r="N102" s="11">
        <v>7058.47</v>
      </c>
      <c r="O102" s="11">
        <v>9181.0300000000007</v>
      </c>
      <c r="P102" s="11">
        <v>10.6012</v>
      </c>
    </row>
    <row r="103" spans="13:16" x14ac:dyDescent="0.25">
      <c r="M103" s="11">
        <v>534.79999999999995</v>
      </c>
      <c r="N103" s="11">
        <v>7112.86</v>
      </c>
      <c r="O103" s="11">
        <v>9122.52</v>
      </c>
      <c r="P103" s="11">
        <v>10.616</v>
      </c>
    </row>
    <row r="104" spans="13:16" x14ac:dyDescent="0.25">
      <c r="M104" s="11">
        <v>534.9</v>
      </c>
      <c r="N104" s="11">
        <v>7170.88</v>
      </c>
      <c r="O104" s="11">
        <v>9059.75</v>
      </c>
      <c r="P104" s="11">
        <v>10.630800000000001</v>
      </c>
    </row>
    <row r="105" spans="13:16" x14ac:dyDescent="0.25">
      <c r="M105" s="11">
        <v>535</v>
      </c>
      <c r="N105" s="11">
        <v>7232.95</v>
      </c>
      <c r="O105" s="11">
        <v>8993.83</v>
      </c>
      <c r="P105" s="11">
        <v>10.6456</v>
      </c>
    </row>
    <row r="106" spans="13:16" x14ac:dyDescent="0.25">
      <c r="M106" s="11">
        <v>535.1</v>
      </c>
      <c r="N106" s="11">
        <v>7300.05</v>
      </c>
      <c r="O106" s="11">
        <v>8922.51</v>
      </c>
      <c r="P106" s="11">
        <v>10.660399999999999</v>
      </c>
    </row>
    <row r="107" spans="13:16" x14ac:dyDescent="0.25">
      <c r="M107" s="11">
        <v>535.20000000000005</v>
      </c>
      <c r="N107" s="11">
        <v>7373.93</v>
      </c>
      <c r="O107" s="11">
        <v>8843</v>
      </c>
      <c r="P107" s="11">
        <v>10.6752</v>
      </c>
    </row>
    <row r="108" spans="13:16" x14ac:dyDescent="0.25">
      <c r="M108" s="11">
        <v>535.29999999999995</v>
      </c>
      <c r="N108" s="11">
        <v>7456.66</v>
      </c>
      <c r="O108" s="11">
        <v>8756.69</v>
      </c>
      <c r="P108" s="11">
        <v>10.69</v>
      </c>
    </row>
    <row r="109" spans="13:16" x14ac:dyDescent="0.25">
      <c r="M109" s="11">
        <v>535.4</v>
      </c>
      <c r="N109" s="11">
        <v>7552.24</v>
      </c>
      <c r="O109" s="11">
        <v>8656.66</v>
      </c>
      <c r="P109" s="11">
        <v>10.7049</v>
      </c>
    </row>
    <row r="110" spans="13:16" x14ac:dyDescent="0.25">
      <c r="M110" s="11">
        <v>535.5</v>
      </c>
      <c r="N110" s="11">
        <v>7670.27</v>
      </c>
      <c r="O110" s="11">
        <v>8534.65</v>
      </c>
      <c r="P110" s="11">
        <v>10.7197</v>
      </c>
    </row>
    <row r="111" spans="13:16" x14ac:dyDescent="0.25">
      <c r="M111" s="11">
        <v>535.6</v>
      </c>
      <c r="N111" s="11">
        <v>7837.45</v>
      </c>
      <c r="O111" s="11">
        <v>8366.2999999999993</v>
      </c>
      <c r="P111" s="11">
        <v>10.7346</v>
      </c>
    </row>
    <row r="112" spans="13:16" x14ac:dyDescent="0.25">
      <c r="M112" s="11">
        <v>535.61</v>
      </c>
      <c r="N112" s="11">
        <v>7858.71</v>
      </c>
      <c r="O112" s="11">
        <v>8339.39</v>
      </c>
      <c r="P112" s="11">
        <v>10.7361</v>
      </c>
    </row>
    <row r="113" spans="13:16" x14ac:dyDescent="0.25">
      <c r="M113" s="11">
        <v>535.62</v>
      </c>
      <c r="N113" s="11">
        <v>7882.25</v>
      </c>
      <c r="O113" s="11">
        <v>8313.69</v>
      </c>
      <c r="P113" s="11">
        <v>10.7376</v>
      </c>
    </row>
    <row r="114" spans="13:16" x14ac:dyDescent="0.25">
      <c r="M114" s="11">
        <v>535.63</v>
      </c>
      <c r="N114" s="11">
        <v>7914.78</v>
      </c>
      <c r="O114" s="11">
        <v>8276.7099999999991</v>
      </c>
      <c r="P114" s="11">
        <v>10.739100000000001</v>
      </c>
    </row>
    <row r="115" spans="13:16" x14ac:dyDescent="0.25">
      <c r="M115" s="11">
        <v>535.64</v>
      </c>
      <c r="N115" s="11">
        <v>7951.85</v>
      </c>
      <c r="O115" s="11">
        <v>8246.66</v>
      </c>
      <c r="P115" s="11">
        <v>10.740600000000001</v>
      </c>
    </row>
    <row r="116" spans="13:16" x14ac:dyDescent="0.25">
      <c r="M116" s="11">
        <v>535.65</v>
      </c>
      <c r="N116" s="11">
        <v>8000.31</v>
      </c>
      <c r="O116" s="11">
        <v>8199.2000000000007</v>
      </c>
      <c r="P116" s="11">
        <v>10.742100000000001</v>
      </c>
    </row>
    <row r="117" spans="13:16" x14ac:dyDescent="0.25">
      <c r="M117" s="11">
        <v>535.65099999999995</v>
      </c>
      <c r="N117" s="11">
        <v>8011.16</v>
      </c>
      <c r="O117" s="11">
        <v>8192.4599999999991</v>
      </c>
      <c r="P117" s="11">
        <v>10.7422</v>
      </c>
    </row>
    <row r="118" spans="13:16" x14ac:dyDescent="0.25">
      <c r="M118" s="11">
        <v>535.65200000000004</v>
      </c>
      <c r="N118" s="11">
        <v>8013.32</v>
      </c>
      <c r="O118" s="11">
        <v>8184.98</v>
      </c>
      <c r="P118" s="11">
        <v>10.7423</v>
      </c>
    </row>
    <row r="119" spans="13:16" x14ac:dyDescent="0.25">
      <c r="M119" s="11">
        <v>535.65300000000002</v>
      </c>
      <c r="N119" s="11">
        <v>8090.06</v>
      </c>
      <c r="O119" s="11">
        <v>8162.19</v>
      </c>
      <c r="P119" s="11">
        <v>10.7425</v>
      </c>
    </row>
    <row r="120" spans="13:16" x14ac:dyDescent="0.25">
      <c r="M120" s="11">
        <v>535.654</v>
      </c>
      <c r="N120" s="11">
        <v>8053.47</v>
      </c>
      <c r="O120" s="11">
        <v>8052.72</v>
      </c>
      <c r="P120" s="11">
        <v>10.742699999999999</v>
      </c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workbookViewId="0">
      <selection activeCell="O15" sqref="A15:O15"/>
    </sheetView>
  </sheetViews>
  <sheetFormatPr defaultRowHeight="15" x14ac:dyDescent="0.25"/>
  <sheetData>
    <row r="1" spans="1:18" x14ac:dyDescent="0.25">
      <c r="A1" s="52" t="s">
        <v>25</v>
      </c>
      <c r="B1" s="52"/>
      <c r="C1" s="52"/>
      <c r="D1" s="52"/>
      <c r="E1" s="52"/>
      <c r="F1" s="52"/>
      <c r="G1" s="52" t="s">
        <v>4</v>
      </c>
      <c r="H1" s="52"/>
      <c r="I1" s="52"/>
      <c r="J1" s="52"/>
      <c r="K1" s="52"/>
      <c r="L1" s="52"/>
      <c r="M1" s="52" t="s">
        <v>28</v>
      </c>
      <c r="N1" s="52"/>
      <c r="O1" s="52"/>
      <c r="P1" s="52"/>
      <c r="Q1" s="52"/>
      <c r="R1" s="52"/>
    </row>
    <row r="2" spans="1:18" x14ac:dyDescent="0.25">
      <c r="A2" s="52" t="s">
        <v>20</v>
      </c>
      <c r="B2" s="52"/>
      <c r="C2" s="52" t="s">
        <v>21</v>
      </c>
      <c r="D2" s="52"/>
      <c r="E2" s="52" t="s">
        <v>22</v>
      </c>
      <c r="F2" s="52"/>
      <c r="G2" s="52" t="s">
        <v>20</v>
      </c>
      <c r="H2" s="52"/>
      <c r="I2" s="52" t="s">
        <v>21</v>
      </c>
      <c r="J2" s="52"/>
      <c r="K2" s="52" t="s">
        <v>22</v>
      </c>
      <c r="L2" s="52"/>
      <c r="M2" s="52" t="s">
        <v>20</v>
      </c>
      <c r="N2" s="52"/>
      <c r="O2" s="52" t="s">
        <v>21</v>
      </c>
      <c r="P2" s="52"/>
      <c r="Q2" s="52" t="s">
        <v>22</v>
      </c>
      <c r="R2" s="52"/>
    </row>
    <row r="3" spans="1:18" x14ac:dyDescent="0.25">
      <c r="A3" t="s">
        <v>26</v>
      </c>
      <c r="B3" t="s">
        <v>27</v>
      </c>
      <c r="C3" t="s">
        <v>26</v>
      </c>
      <c r="D3" t="s">
        <v>27</v>
      </c>
      <c r="E3" t="s">
        <v>26</v>
      </c>
      <c r="F3" t="s">
        <v>27</v>
      </c>
      <c r="G3" t="s">
        <v>26</v>
      </c>
      <c r="H3" t="s">
        <v>27</v>
      </c>
      <c r="I3" t="s">
        <v>26</v>
      </c>
      <c r="J3" t="s">
        <v>27</v>
      </c>
      <c r="K3" t="s">
        <v>26</v>
      </c>
      <c r="L3" t="s">
        <v>27</v>
      </c>
      <c r="M3" t="s">
        <v>26</v>
      </c>
      <c r="N3" t="s">
        <v>27</v>
      </c>
      <c r="O3" t="s">
        <v>26</v>
      </c>
      <c r="P3" t="s">
        <v>27</v>
      </c>
      <c r="Q3" t="s">
        <v>26</v>
      </c>
      <c r="R3" t="s">
        <v>27</v>
      </c>
    </row>
    <row r="4" spans="1:18" x14ac:dyDescent="0.25">
      <c r="A4">
        <f>LN(ABS(Metano!A4-Metano!$A$3)/Metano!$A$3)</f>
        <v>-0.74393131306001914</v>
      </c>
      <c r="B4">
        <f>LN((Metano!B4-Metano!C4)/Metano!$B$3)</f>
        <v>0.98234311418918852</v>
      </c>
      <c r="C4">
        <f>LN(ABS(Propano!E4-Propano!$E$3)/Propano!$E$3)</f>
        <v>-0.77826142570093393</v>
      </c>
      <c r="D4">
        <f>LN((Propano!F4-Propano!G4)/Propano!$G$3)</f>
        <v>1.0207217061221951</v>
      </c>
      <c r="E4">
        <f>LN(ABS(Octano!A4-Octano!$A$3)/Octano!$A$3)</f>
        <v>-1.2126522505497015</v>
      </c>
      <c r="F4">
        <f>LN((Octano!B4-Octano!C4)/Octano!$C$3)</f>
        <v>0.94173119290812524</v>
      </c>
      <c r="G4" t="e">
        <f>LN(ABS(Metano!E38-Metano!$E$71)/Metano!$E$71)</f>
        <v>#DIV/0!</v>
      </c>
      <c r="H4" t="e">
        <f>LN((Metano!G38-Metano!F38)/Metano!$F$71)</f>
        <v>#DIV/0!</v>
      </c>
      <c r="I4">
        <f>LN(ABS(Propano!I3-Propano!$I$64)/Propano!$I$64)</f>
        <v>-1.1148728095398901</v>
      </c>
      <c r="J4">
        <f>LN((Propano!K3-Propano!J3)/Propano!$K$64)</f>
        <v>0.71711968855272845</v>
      </c>
      <c r="K4" t="e">
        <f>LN(ABS(Octano!E56-Octano!$E$151)/Octano!$E$151)</f>
        <v>#DIV/0!</v>
      </c>
      <c r="L4" t="e">
        <f>LN((Octano!G56-Octano!F56)/Octano!$G$151)</f>
        <v>#DIV/0!</v>
      </c>
      <c r="M4" t="e">
        <f>(1-Octano!E3/Octano!$E$151)*100</f>
        <v>#DIV/0!</v>
      </c>
      <c r="Q4" t="e">
        <f>LN(ABS(Octano!M54-Octano!$M$167)/Octano!$M$167)</f>
        <v>#DIV/0!</v>
      </c>
      <c r="R4" t="e">
        <f>LN((Octano!O54-Octano!N54)/Octano!$N$167)</f>
        <v>#DIV/0!</v>
      </c>
    </row>
    <row r="5" spans="1:18" x14ac:dyDescent="0.25">
      <c r="A5">
        <f>LN(ABS(Metano!A5-Metano!$A$3)/Metano!$A$3)</f>
        <v>-0.80072346221119206</v>
      </c>
      <c r="B5">
        <f>LN((Metano!B5-Metano!C5)/Metano!$B$3)</f>
        <v>0.96831389664000822</v>
      </c>
      <c r="C5">
        <f>LN(ABS(Propano!E5-Propano!$E$3)/Propano!$E$3)</f>
        <v>-0.80814561577893618</v>
      </c>
      <c r="D5">
        <f>LN((Propano!F5-Propano!G5)/Propano!$G$3)</f>
        <v>1.0128837081794779</v>
      </c>
      <c r="E5">
        <f>LN(ABS(Octano!A5-Octano!$A$3)/Octano!$A$3)</f>
        <v>-1.2426269200221762</v>
      </c>
      <c r="F5">
        <f>LN((Octano!B5-Octano!C5)/Octano!$C$3)</f>
        <v>0.93355027182257855</v>
      </c>
      <c r="G5" t="e">
        <f>LN(ABS(Metano!E39-Metano!$E$71)/Metano!$E$71)</f>
        <v>#DIV/0!</v>
      </c>
      <c r="H5" t="e">
        <f>LN((Metano!G39-Metano!F39)/Metano!$F$71)</f>
        <v>#DIV/0!</v>
      </c>
      <c r="I5">
        <f>LN(ABS(Propano!I4-Propano!$I$64)/Propano!$I$64)</f>
        <v>-1.1314021114911006</v>
      </c>
      <c r="J5">
        <f>LN((Propano!K4-Propano!J4)/Propano!$K$64)</f>
        <v>0.71189195516679782</v>
      </c>
      <c r="K5" t="e">
        <f>LN(ABS(Octano!E57-Octano!$E$151)/Octano!$E$151)</f>
        <v>#DIV/0!</v>
      </c>
      <c r="L5" t="e">
        <f>LN((Octano!G57-Octano!F57)/Octano!$G$151)</f>
        <v>#DIV/0!</v>
      </c>
      <c r="M5" t="e">
        <f>(1-Octano!E4/Octano!$E$151)*100</f>
        <v>#DIV/0!</v>
      </c>
      <c r="Q5" t="e">
        <f>LN(ABS(Octano!M55-Octano!$M$167)/Octano!$M$167)</f>
        <v>#DIV/0!</v>
      </c>
      <c r="R5" t="e">
        <f>LN((Octano!O55-Octano!N55)/Octano!$N$167)</f>
        <v>#DIV/0!</v>
      </c>
    </row>
    <row r="6" spans="1:18" x14ac:dyDescent="0.25">
      <c r="A6">
        <f>LN(ABS(Metano!A6-Metano!$A$3)/Metano!$A$3)</f>
        <v>-0.86093619654011599</v>
      </c>
      <c r="B6">
        <f>LN((Metano!B6-Metano!C6)/Metano!$B$3)</f>
        <v>0.94954103400781298</v>
      </c>
      <c r="C6">
        <f>LN(ABS(Propano!E6-Propano!$E$3)/Propano!$E$3)</f>
        <v>-0.83895045412550895</v>
      </c>
      <c r="D6">
        <f>LN((Propano!F6-Propano!G6)/Propano!$G$3)</f>
        <v>1.0034044442273429</v>
      </c>
      <c r="E6">
        <f>LN(ABS(Octano!A6-Octano!$A$3)/Octano!$A$3)</f>
        <v>-1.273527907888981</v>
      </c>
      <c r="F6">
        <f>LN((Octano!B6-Octano!C6)/Octano!$C$3)</f>
        <v>0.92546400790702488</v>
      </c>
      <c r="G6" t="e">
        <f>LN(ABS(Metano!E40-Metano!$E$71)/Metano!$E$71)</f>
        <v>#DIV/0!</v>
      </c>
      <c r="H6" t="e">
        <f>LN((Metano!G40-Metano!F40)/Metano!$F$71)</f>
        <v>#DIV/0!</v>
      </c>
      <c r="I6">
        <f>LN(ABS(Propano!I5-Propano!$I$64)/Propano!$I$64)</f>
        <v>-1.1482092298074817</v>
      </c>
      <c r="J6">
        <f>LN((Propano!K5-Propano!J5)/Propano!$K$64)</f>
        <v>0.70656165025862205</v>
      </c>
      <c r="K6" t="e">
        <f>LN(ABS(Octano!E58-Octano!$E$151)/Octano!$E$151)</f>
        <v>#DIV/0!</v>
      </c>
      <c r="L6" t="e">
        <f>LN((Octano!G58-Octano!F58)/Octano!$G$151)</f>
        <v>#DIV/0!</v>
      </c>
      <c r="M6" t="e">
        <f>(1-Octano!E5/Octano!$E$151)*100</f>
        <v>#DIV/0!</v>
      </c>
      <c r="Q6" t="e">
        <f>LN(ABS(Octano!M56-Octano!$M$167)/Octano!$M$167)</f>
        <v>#DIV/0!</v>
      </c>
      <c r="R6" t="e">
        <f>LN((Octano!O56-Octano!N56)/Octano!$N$167)</f>
        <v>#DIV/0!</v>
      </c>
    </row>
    <row r="7" spans="1:18" x14ac:dyDescent="0.25">
      <c r="A7">
        <f>LN(ABS(Metano!A7-Metano!$A$3)/Metano!$A$3)</f>
        <v>-0.92500811685614492</v>
      </c>
      <c r="B7">
        <f>LN((Metano!B7-Metano!C7)/Metano!$B$3)</f>
        <v>0.9323123533871851</v>
      </c>
      <c r="C7">
        <f>LN(ABS(Propano!E7-Propano!$E$3)/Propano!$E$3)</f>
        <v>-0.87073447395417491</v>
      </c>
      <c r="D7">
        <f>LN((Propano!F7-Propano!G7)/Propano!$G$3)</f>
        <v>0.99543104703709073</v>
      </c>
      <c r="E7">
        <f>LN(ABS(Octano!A7-Octano!$A$3)/Octano!$A$3)</f>
        <v>-1.3054142976049508</v>
      </c>
      <c r="F7">
        <f>LN((Octano!B7-Octano!C7)/Octano!$C$3)</f>
        <v>0.91360917628430027</v>
      </c>
      <c r="G7" t="e">
        <f>LN(ABS(Metano!E41-Metano!$E$71)/Metano!$E$71)</f>
        <v>#DIV/0!</v>
      </c>
      <c r="H7" t="e">
        <f>LN((Metano!G41-Metano!F41)/Metano!$F$71)</f>
        <v>#DIV/0!</v>
      </c>
      <c r="I7">
        <f>LN(ABS(Propano!I6-Propano!$I$64)/Propano!$I$64)</f>
        <v>-1.1653036631667819</v>
      </c>
      <c r="J7">
        <f>LN((Propano!K6-Propano!J6)/Propano!$K$64)</f>
        <v>0.7011079579932924</v>
      </c>
      <c r="K7" t="e">
        <f>LN(ABS(Octano!E59-Octano!$E$151)/Octano!$E$151)</f>
        <v>#DIV/0!</v>
      </c>
      <c r="L7" t="e">
        <f>LN((Octano!G59-Octano!F59)/Octano!$G$151)</f>
        <v>#DIV/0!</v>
      </c>
      <c r="M7" t="e">
        <f>(1-Octano!E6/Octano!$E$151)*100</f>
        <v>#DIV/0!</v>
      </c>
      <c r="Q7" t="e">
        <f>LN(ABS(Octano!M57-Octano!$M$167)/Octano!$M$167)</f>
        <v>#DIV/0!</v>
      </c>
      <c r="R7" t="e">
        <f>LN((Octano!O57-Octano!N57)/Octano!$N$167)</f>
        <v>#DIV/0!</v>
      </c>
    </row>
    <row r="8" spans="1:18" x14ac:dyDescent="0.25">
      <c r="A8">
        <f>LN(ABS(Metano!A8-Metano!$A$3)/Metano!$A$3)</f>
        <v>-0.99346799671659147</v>
      </c>
      <c r="B8">
        <f>LN((Metano!B8-Metano!C8)/Metano!$B$3)</f>
        <v>0.91097095785680093</v>
      </c>
      <c r="C8">
        <f>LN(ABS(Propano!E8-Propano!$E$3)/Propano!$E$3)</f>
        <v>-0.90356197443405062</v>
      </c>
      <c r="D8">
        <f>LN((Propano!F8-Propano!G8)/Propano!$G$3)</f>
        <v>0.98422033354337923</v>
      </c>
      <c r="E8">
        <f>LN(ABS(Octano!A8-Octano!$A$3)/Octano!$A$3)</f>
        <v>-1.3383510121560411</v>
      </c>
      <c r="F8">
        <f>LN((Octano!B8-Octano!C8)/Octano!$C$3)</f>
        <v>0.90534235478213898</v>
      </c>
      <c r="G8" t="e">
        <f>LN(ABS(Metano!E42-Metano!$E$71)/Metano!$E$71)</f>
        <v>#DIV/0!</v>
      </c>
      <c r="H8" t="e">
        <f>LN((Metano!G42-Metano!F42)/Metano!$F$71)</f>
        <v>#DIV/0!</v>
      </c>
      <c r="I8">
        <f>LN(ABS(Propano!I7-Propano!$I$64)/Propano!$I$64)</f>
        <v>-1.1826954058786512</v>
      </c>
      <c r="J8">
        <f>LN((Propano!K7-Propano!J7)/Propano!$K$64)</f>
        <v>0.69554187528613654</v>
      </c>
      <c r="K8" t="e">
        <f>LN(ABS(Octano!E60-Octano!$E$151)/Octano!$E$151)</f>
        <v>#DIV/0!</v>
      </c>
      <c r="L8" t="e">
        <f>LN((Octano!G60-Octano!F60)/Octano!$G$151)</f>
        <v>#DIV/0!</v>
      </c>
      <c r="M8" t="e">
        <f>(1-Octano!E7/Octano!$E$151)*100</f>
        <v>#DIV/0!</v>
      </c>
      <c r="Q8" t="e">
        <f>LN(ABS(Octano!M58-Octano!$M$167)/Octano!$M$167)</f>
        <v>#DIV/0!</v>
      </c>
      <c r="R8" t="e">
        <f>LN((Octano!O58-Octano!N58)/Octano!$N$167)</f>
        <v>#DIV/0!</v>
      </c>
    </row>
    <row r="9" spans="1:18" x14ac:dyDescent="0.25">
      <c r="A9">
        <f>LN(ABS(Metano!A9-Metano!$A$3)/Metano!$A$3)</f>
        <v>-1.0669613313236372</v>
      </c>
      <c r="B9">
        <f>LN((Metano!B9-Metano!C9)/Metano!$B$3)</f>
        <v>0.88670519413763293</v>
      </c>
      <c r="C9">
        <f>LN(ABS(Propano!E9-Propano!$E$3)/Propano!$E$3)</f>
        <v>-0.93750380379561171</v>
      </c>
      <c r="D9">
        <f>LN((Propano!F9-Propano!G9)/Propano!$G$3)</f>
        <v>0.97439514269560645</v>
      </c>
      <c r="E9">
        <f>LN(ABS(Octano!A9-Octano!$A$3)/Octano!$A$3)</f>
        <v>-1.3724096098881107</v>
      </c>
      <c r="F9">
        <f>LN((Octano!B9-Octano!C9)/Octano!$C$3)</f>
        <v>0.89516354740474091</v>
      </c>
      <c r="G9" t="e">
        <f>LN(ABS(Metano!E43-Metano!$E$71)/Metano!$E$71)</f>
        <v>#DIV/0!</v>
      </c>
      <c r="H9" t="e">
        <f>LN((Metano!G43-Metano!F43)/Metano!$F$71)</f>
        <v>#DIV/0!</v>
      </c>
      <c r="I9">
        <f>LN(ABS(Propano!I8-Propano!$I$64)/Propano!$I$64)</f>
        <v>-1.200394982978052</v>
      </c>
      <c r="J9">
        <f>LN((Propano!K8-Propano!J8)/Propano!$K$64)</f>
        <v>0.6898427926985774</v>
      </c>
      <c r="K9" t="e">
        <f>LN(ABS(Octano!E61-Octano!$E$151)/Octano!$E$151)</f>
        <v>#DIV/0!</v>
      </c>
      <c r="L9" t="e">
        <f>LN((Octano!G61-Octano!F61)/Octano!$G$151)</f>
        <v>#DIV/0!</v>
      </c>
      <c r="M9" t="e">
        <f>(1-Octano!E8/Octano!$E$151)*100</f>
        <v>#DIV/0!</v>
      </c>
      <c r="Q9" t="e">
        <f>LN(ABS(Octano!M59-Octano!$M$167)/Octano!$M$167)</f>
        <v>#DIV/0!</v>
      </c>
      <c r="R9" t="e">
        <f>LN((Octano!O59-Octano!N59)/Octano!$N$167)</f>
        <v>#DIV/0!</v>
      </c>
    </row>
    <row r="10" spans="1:18" x14ac:dyDescent="0.25">
      <c r="A10">
        <f>LN(ABS(Metano!A10-Metano!$A$3)/Metano!$A$3)</f>
        <v>-1.1462874390046252</v>
      </c>
      <c r="B10">
        <f>LN((Metano!B10-Metano!C10)/Metano!$B$3)</f>
        <v>0.86479417452964447</v>
      </c>
      <c r="C10">
        <f>LN(ABS(Propano!E10-Propano!$E$3)/Propano!$E$3)</f>
        <v>-0.9726382800706479</v>
      </c>
      <c r="D10">
        <f>LN((Propano!F10-Propano!G10)/Propano!$G$3)</f>
        <v>0.96445248682634432</v>
      </c>
      <c r="E10">
        <f>LN(ABS(Octano!A10-Octano!$A$3)/Octano!$A$3)</f>
        <v>-1.4076692207046237</v>
      </c>
      <c r="F10">
        <f>LN((Octano!B10-Octano!C10)/Octano!$C$3)</f>
        <v>0.88480485436925493</v>
      </c>
      <c r="G10" t="e">
        <f>LN(ABS(Metano!E44-Metano!$E$71)/Metano!$E$71)</f>
        <v>#DIV/0!</v>
      </c>
      <c r="H10" t="e">
        <f>LN((Metano!G44-Metano!F44)/Metano!$F$71)</f>
        <v>#DIV/0!</v>
      </c>
      <c r="I10">
        <f>LN(ABS(Propano!I9-Propano!$I$64)/Propano!$I$64)</f>
        <v>-1.2184134884807303</v>
      </c>
      <c r="J10">
        <f>LN((Propano!K9-Propano!J9)/Propano!$K$64)</f>
        <v>0.68401005874312648</v>
      </c>
      <c r="K10" t="e">
        <f>LN(ABS(Octano!E62-Octano!$E$151)/Octano!$E$151)</f>
        <v>#DIV/0!</v>
      </c>
      <c r="L10" t="e">
        <f>LN((Octano!G62-Octano!F62)/Octano!$G$151)</f>
        <v>#DIV/0!</v>
      </c>
      <c r="M10" t="e">
        <f>(1-Octano!E9/Octano!$E$151)*100</f>
        <v>#DIV/0!</v>
      </c>
      <c r="Q10" t="e">
        <f>LN(ABS(Octano!M60-Octano!$M$167)/Octano!$M$167)</f>
        <v>#DIV/0!</v>
      </c>
      <c r="R10" t="e">
        <f>LN((Octano!O60-Octano!N60)/Octano!$N$167)</f>
        <v>#DIV/0!</v>
      </c>
    </row>
    <row r="11" spans="1:18" x14ac:dyDescent="0.25">
      <c r="A11">
        <f>LN(ABS(Metano!A11-Metano!$A$3)/Metano!$A$3)</f>
        <v>-1.232452586615608</v>
      </c>
      <c r="B11">
        <f>LN((Metano!B11-Metano!C11)/Metano!$B$3)</f>
        <v>0.83669301660594553</v>
      </c>
      <c r="C11">
        <f>LN(ABS(Propano!E11-Propano!$E$3)/Propano!$E$3)</f>
        <v>-1.0090522795550088</v>
      </c>
      <c r="D11">
        <f>LN((Propano!F11-Propano!G11)/Propano!$G$3)</f>
        <v>0.95459106083458856</v>
      </c>
      <c r="E11">
        <f>LN(ABS(Octano!A11-Octano!$A$3)/Octano!$A$3)</f>
        <v>-1.4442176534331388</v>
      </c>
      <c r="F11">
        <f>LN((Octano!B11-Octano!C11)/Octano!$C$3)</f>
        <v>0.87428851018326503</v>
      </c>
      <c r="G11" t="e">
        <f>LN(ABS(Metano!E45-Metano!$E$71)/Metano!$E$71)</f>
        <v>#DIV/0!</v>
      </c>
      <c r="H11" t="e">
        <f>LN((Metano!G45-Metano!F45)/Metano!$F$71)</f>
        <v>#DIV/0!</v>
      </c>
      <c r="I11">
        <f>LN(ABS(Propano!I10-Propano!$I$64)/Propano!$I$64)</f>
        <v>-1.2367626271489267</v>
      </c>
      <c r="J11">
        <f>LN((Propano!K10-Propano!J10)/Propano!$K$64)</f>
        <v>0.67804728943884662</v>
      </c>
      <c r="K11" t="e">
        <f>LN(ABS(Octano!E63-Octano!$E$151)/Octano!$E$151)</f>
        <v>#DIV/0!</v>
      </c>
      <c r="L11" t="e">
        <f>LN((Octano!G63-Octano!F63)/Octano!$G$151)</f>
        <v>#DIV/0!</v>
      </c>
      <c r="M11" t="e">
        <f>(1-Octano!E10/Octano!$E$151)*100</f>
        <v>#DIV/0!</v>
      </c>
      <c r="Q11" t="e">
        <f>LN(ABS(Octano!M61-Octano!$M$167)/Octano!$M$167)</f>
        <v>#DIV/0!</v>
      </c>
      <c r="R11" t="e">
        <f>LN((Octano!O61-Octano!N61)/Octano!$N$167)</f>
        <v>#DIV/0!</v>
      </c>
    </row>
    <row r="12" spans="1:18" x14ac:dyDescent="0.25">
      <c r="A12">
        <f>LN(ABS(Metano!A12-Metano!$A$3)/Metano!$A$3)</f>
        <v>-1.3267482355174398</v>
      </c>
      <c r="B12">
        <f>LN((Metano!B12-Metano!C12)/Metano!$B$3)</f>
        <v>0.80788199509166148</v>
      </c>
      <c r="C12">
        <f>LN(ABS(Propano!E12-Propano!$E$3)/Propano!$E$3)</f>
        <v>-1.046842531047917</v>
      </c>
      <c r="D12">
        <f>LN((Propano!F12-Propano!G12)/Propano!$G$3)</f>
        <v>0.94464651874396155</v>
      </c>
      <c r="E12">
        <f>LN(ABS(Octano!A12-Octano!$A$3)/Octano!$A$3)</f>
        <v>-1.4821527133451919</v>
      </c>
      <c r="F12">
        <f>LN((Octano!B12-Octano!C12)/Octano!$C$3)</f>
        <v>0.86238110824761127</v>
      </c>
      <c r="G12" t="e">
        <f>LN(ABS(Metano!E46-Metano!$E$71)/Metano!$E$71)</f>
        <v>#DIV/0!</v>
      </c>
      <c r="H12" t="e">
        <f>LN((Metano!G46-Metano!F46)/Metano!$F$71)</f>
        <v>#DIV/0!</v>
      </c>
      <c r="I12">
        <f>LN(ABS(Propano!I11-Propano!$I$64)/Propano!$I$64)</f>
        <v>-1.2554547601610793</v>
      </c>
      <c r="J12">
        <f>LN((Propano!K11-Propano!J11)/Propano!$K$64)</f>
        <v>0.67193352859144972</v>
      </c>
      <c r="K12" t="e">
        <f>LN(ABS(Octano!E64-Octano!$E$151)/Octano!$E$151)</f>
        <v>#DIV/0!</v>
      </c>
      <c r="L12" t="e">
        <f>LN((Octano!G64-Octano!F64)/Octano!$G$151)</f>
        <v>#DIV/0!</v>
      </c>
      <c r="M12" t="e">
        <f>(1-Octano!E11/Octano!$E$151)*100</f>
        <v>#DIV/0!</v>
      </c>
      <c r="Q12" t="e">
        <f>LN(ABS(Octano!M62-Octano!$M$167)/Octano!$M$167)</f>
        <v>#DIV/0!</v>
      </c>
      <c r="R12" t="e">
        <f>LN((Octano!O62-Octano!N62)/Octano!$N$167)</f>
        <v>#DIV/0!</v>
      </c>
    </row>
    <row r="13" spans="1:18" x14ac:dyDescent="0.25">
      <c r="A13">
        <f>LN(ABS(Metano!A13-Metano!$A$3)/Metano!$A$3)</f>
        <v>-1.4308701651130853</v>
      </c>
      <c r="B13">
        <f>LN((Metano!B13-Metano!C13)/Metano!$B$3)</f>
        <v>0.77518674787060449</v>
      </c>
      <c r="C13">
        <f>LN(ABS(Propano!E13-Propano!$E$3)/Propano!$E$3)</f>
        <v>-1.0861171643916265</v>
      </c>
      <c r="D13">
        <f>LN((Propano!F13-Propano!G13)/Propano!$G$3)</f>
        <v>0.93440214713201708</v>
      </c>
      <c r="E13">
        <f>LN(ABS(Octano!A13-Octano!$A$3)/Octano!$A$3)</f>
        <v>-1.5215837795830869</v>
      </c>
      <c r="F13">
        <f>LN((Octano!B13-Octano!C13)/Octano!$C$3)</f>
        <v>0.85161997765390407</v>
      </c>
      <c r="G13" t="e">
        <f>LN(ABS(Metano!E47-Metano!$E$71)/Metano!$E$71)</f>
        <v>#DIV/0!</v>
      </c>
      <c r="H13" t="e">
        <f>LN((Metano!G47-Metano!F47)/Metano!$F$71)</f>
        <v>#DIV/0!</v>
      </c>
      <c r="I13">
        <f>LN(ABS(Propano!I12-Propano!$I$64)/Propano!$I$64)</f>
        <v>-1.2745029551317739</v>
      </c>
      <c r="J13">
        <f>LN((Propano!K12-Propano!J12)/Propano!$K$64)</f>
        <v>0.66568268240980144</v>
      </c>
      <c r="K13" t="e">
        <f>LN(ABS(Octano!E65-Octano!$E$151)/Octano!$E$151)</f>
        <v>#DIV/0!</v>
      </c>
      <c r="L13" t="e">
        <f>LN((Octano!G65-Octano!F65)/Octano!$G$151)</f>
        <v>#DIV/0!</v>
      </c>
      <c r="M13" t="e">
        <f>(1-Octano!E12/Octano!$E$151)*100</f>
        <v>#DIV/0!</v>
      </c>
      <c r="Q13" t="e">
        <f>LN(ABS(Octano!M63-Octano!$M$167)/Octano!$M$167)</f>
        <v>#DIV/0!</v>
      </c>
      <c r="R13" t="e">
        <f>LN((Octano!O63-Octano!N63)/Octano!$N$167)</f>
        <v>#DIV/0!</v>
      </c>
    </row>
    <row r="14" spans="1:18" x14ac:dyDescent="0.25">
      <c r="A14">
        <f>LN(ABS(Metano!A14-Metano!$A$3)/Metano!$A$3)</f>
        <v>-1.5471071224010011</v>
      </c>
      <c r="B14">
        <f>LN((Metano!B14-Metano!C14)/Metano!$B$3)</f>
        <v>0.73597125944192476</v>
      </c>
      <c r="C14">
        <f>LN(ABS(Propano!E14-Propano!$E$3)/Propano!$E$3)</f>
        <v>-1.1269975757326047</v>
      </c>
      <c r="D14">
        <f>LN((Propano!F14-Propano!G14)/Propano!$G$3)</f>
        <v>0.92077691548751828</v>
      </c>
      <c r="E14">
        <f>LN(ABS(Octano!A14-Octano!$A$3)/Octano!$A$3)</f>
        <v>-1.5626337065558764</v>
      </c>
      <c r="F14">
        <f>LN((Octano!B14-Octano!C14)/Octano!$C$3)</f>
        <v>0.83928189204657244</v>
      </c>
      <c r="G14" t="e">
        <f>LN(ABS(Metano!E48-Metano!$E$71)/Metano!$E$71)</f>
        <v>#DIV/0!</v>
      </c>
      <c r="H14" t="e">
        <f>LN((Metano!G48-Metano!F48)/Metano!$F$71)</f>
        <v>#DIV/0!</v>
      </c>
      <c r="I14">
        <f>LN(ABS(Propano!I13-Propano!$I$64)/Propano!$I$64)</f>
        <v>-1.2939210409888755</v>
      </c>
      <c r="J14">
        <f>LN((Propano!K13-Propano!J13)/Propano!$K$64)</f>
        <v>0.65927251076325866</v>
      </c>
      <c r="K14" t="e">
        <f>LN(ABS(Octano!E66-Octano!$E$151)/Octano!$E$151)</f>
        <v>#DIV/0!</v>
      </c>
      <c r="L14" t="e">
        <f>LN((Octano!G66-Octano!F66)/Octano!$G$151)</f>
        <v>#DIV/0!</v>
      </c>
      <c r="M14" t="e">
        <f>(1-Octano!E13/Octano!$E$151)*100</f>
        <v>#DIV/0!</v>
      </c>
      <c r="Q14" t="e">
        <f>LN(ABS(Octano!M64-Octano!$M$167)/Octano!$M$167)</f>
        <v>#DIV/0!</v>
      </c>
      <c r="R14" t="e">
        <f>LN((Octano!O64-Octano!N64)/Octano!$N$167)</f>
        <v>#DIV/0!</v>
      </c>
    </row>
    <row r="15" spans="1:18" x14ac:dyDescent="0.25">
      <c r="A15">
        <f>LN(ABS(Metano!A15-Metano!$A$3)/Metano!$A$3)</f>
        <v>-1.6786542058918583</v>
      </c>
      <c r="B15">
        <f>LN((Metano!B15-Metano!C15)/Metano!$B$3)</f>
        <v>0.69394078706225615</v>
      </c>
      <c r="C15">
        <f>LN(ABS(Propano!E15-Propano!$E$3)/Propano!$E$3)</f>
        <v>-1.1696206905664426</v>
      </c>
      <c r="D15">
        <f>LN((Propano!F15-Propano!G15)/Propano!$G$3)</f>
        <v>0.90874349419028677</v>
      </c>
      <c r="E15">
        <f>LN(ABS(Octano!A15-Octano!$A$3)/Octano!$A$3)</f>
        <v>-1.6054411325808122</v>
      </c>
      <c r="F15">
        <f>LN((Octano!B15-Octano!C15)/Octano!$C$3)</f>
        <v>0.82601140206365065</v>
      </c>
      <c r="G15" t="e">
        <f>LN(ABS(Metano!E49-Metano!$E$71)/Metano!$E$71)</f>
        <v>#DIV/0!</v>
      </c>
      <c r="H15" t="e">
        <f>LN((Metano!G49-Metano!F49)/Metano!$F$71)</f>
        <v>#DIV/0!</v>
      </c>
      <c r="I15">
        <f>LN(ABS(Propano!I14-Propano!$I$64)/Propano!$I$64)</f>
        <v>-1.3137236682850553</v>
      </c>
      <c r="J15">
        <f>LN((Propano!K14-Propano!J14)/Propano!$K$64)</f>
        <v>0.65270744411310044</v>
      </c>
      <c r="K15" t="e">
        <f>LN(ABS(Octano!E67-Octano!$E$151)/Octano!$E$151)</f>
        <v>#DIV/0!</v>
      </c>
      <c r="L15" t="e">
        <f>LN((Octano!G67-Octano!F67)/Octano!$G$151)</f>
        <v>#DIV/0!</v>
      </c>
      <c r="M15" t="e">
        <f>(1-Octano!E14/Octano!$E$151)*100</f>
        <v>#DIV/0!</v>
      </c>
      <c r="Q15" t="e">
        <f>LN(ABS(Octano!M65-Octano!$M$167)/Octano!$M$167)</f>
        <v>#DIV/0!</v>
      </c>
      <c r="R15" t="e">
        <f>LN((Octano!O65-Octano!N65)/Octano!$N$167)</f>
        <v>#DIV/0!</v>
      </c>
    </row>
    <row r="16" spans="1:18" x14ac:dyDescent="0.25">
      <c r="A16">
        <f>LN(ABS(Metano!A16-Metano!$A$3)/Metano!$A$3)</f>
        <v>-1.8301652503654307</v>
      </c>
      <c r="B16">
        <f>LN((Metano!B16-Metano!C16)/Metano!$B$3)</f>
        <v>0.64053556749653939</v>
      </c>
      <c r="C16">
        <f>LN(ABS(Propano!E16-Propano!$E$3)/Propano!$E$3)</f>
        <v>-1.2141417309164564</v>
      </c>
      <c r="D16">
        <f>LN((Propano!F16-Propano!G16)/Propano!$G$3)</f>
        <v>0.89620685667949274</v>
      </c>
      <c r="E16">
        <f>LN(ABS(Octano!A16-Octano!$A$3)/Octano!$A$3)</f>
        <v>-1.6501633051425568</v>
      </c>
      <c r="F16">
        <f>LN((Octano!B16-Octano!C16)/Octano!$C$3)</f>
        <v>0.81315384598900187</v>
      </c>
      <c r="G16" t="e">
        <f>LN(ABS(Metano!E50-Metano!$E$71)/Metano!$E$71)</f>
        <v>#DIV/0!</v>
      </c>
      <c r="H16" t="e">
        <f>LN((Metano!G50-Metano!F50)/Metano!$F$71)</f>
        <v>#DIV/0!</v>
      </c>
      <c r="I16">
        <f>LN(ABS(Propano!I15-Propano!$I$64)/Propano!$I$64)</f>
        <v>-1.3339263756025748</v>
      </c>
      <c r="J16">
        <f>LN((Propano!K15-Propano!J15)/Propano!$K$64)</f>
        <v>0.64598325924067457</v>
      </c>
      <c r="K16" t="e">
        <f>LN(ABS(Octano!E68-Octano!$E$151)/Octano!$E$151)</f>
        <v>#DIV/0!</v>
      </c>
      <c r="L16" t="e">
        <f>LN((Octano!G68-Octano!F68)/Octano!$G$151)</f>
        <v>#DIV/0!</v>
      </c>
      <c r="M16" t="e">
        <f>(1-Octano!E15/Octano!$E$151)*100</f>
        <v>#DIV/0!</v>
      </c>
      <c r="Q16" t="e">
        <f>LN(ABS(Octano!M66-Octano!$M$167)/Octano!$M$167)</f>
        <v>#DIV/0!</v>
      </c>
      <c r="R16" t="e">
        <f>LN((Octano!O66-Octano!N66)/Octano!$N$167)</f>
        <v>#DIV/0!</v>
      </c>
    </row>
    <row r="17" spans="1:18" x14ac:dyDescent="0.25">
      <c r="A17">
        <f>LN(ABS(Metano!A17-Metano!$A$3)/Metano!$A$3)</f>
        <v>-2.0088029843627155</v>
      </c>
      <c r="B17">
        <f>LN((Metano!B17-Metano!C17)/Metano!$B$3)</f>
        <v>0.5819939846202935</v>
      </c>
      <c r="C17">
        <f>LN(ABS(Propano!E17-Propano!$E$3)/Propano!$E$3)</f>
        <v>-1.2607376277214732</v>
      </c>
      <c r="D17">
        <f>LN((Propano!F17-Propano!G17)/Propano!$G$3)</f>
        <v>0.87992969414071687</v>
      </c>
      <c r="E17">
        <f>LN(ABS(Octano!A17-Octano!$A$3)/Octano!$A$3)</f>
        <v>-1.6969795680240813</v>
      </c>
      <c r="F17">
        <f>LN((Octano!B17-Octano!C17)/Octano!$C$3)</f>
        <v>0.79909146495717154</v>
      </c>
      <c r="G17" t="e">
        <f>LN(ABS(Metano!E51-Metano!$E$71)/Metano!$E$71)</f>
        <v>#DIV/0!</v>
      </c>
      <c r="H17" t="e">
        <f>LN((Metano!G51-Metano!F51)/Metano!$F$71)</f>
        <v>#DIV/0!</v>
      </c>
      <c r="I17">
        <f>LN(ABS(Propano!I16-Propano!$I$64)/Propano!$I$64)</f>
        <v>-1.3545456628053103</v>
      </c>
      <c r="J17">
        <f>LN((Propano!K16-Propano!J16)/Propano!$K$64)</f>
        <v>0.63907756898689028</v>
      </c>
      <c r="K17" t="e">
        <f>LN(ABS(Octano!E69-Octano!$E$151)/Octano!$E$151)</f>
        <v>#DIV/0!</v>
      </c>
      <c r="L17" t="e">
        <f>LN((Octano!G69-Octano!F69)/Octano!$G$151)</f>
        <v>#DIV/0!</v>
      </c>
      <c r="M17" t="e">
        <f>(1-Octano!E16/Octano!$E$151)*100</f>
        <v>#DIV/0!</v>
      </c>
      <c r="Q17" t="e">
        <f>LN(ABS(Octano!M67-Octano!$M$167)/Octano!$M$167)</f>
        <v>#DIV/0!</v>
      </c>
      <c r="R17" t="e">
        <f>LN((Octano!O67-Octano!N67)/Octano!$N$167)</f>
        <v>#DIV/0!</v>
      </c>
    </row>
    <row r="18" spans="1:18" x14ac:dyDescent="0.25">
      <c r="A18">
        <f>LN(ABS(Metano!A18-Metano!$A$3)/Metano!$A$3)</f>
        <v>-2.2264461219574927</v>
      </c>
      <c r="B18">
        <f>LN((Metano!B18-Metano!C18)/Metano!$B$3)</f>
        <v>0.50818754565586344</v>
      </c>
      <c r="C18">
        <f>LN(ABS(Propano!E18-Propano!$E$3)/Propano!$E$3)</f>
        <v>-1.3096112678290146</v>
      </c>
      <c r="D18">
        <f>LN((Propano!F18-Propano!G18)/Propano!$G$3)</f>
        <v>0.86592242597387203</v>
      </c>
      <c r="E18">
        <f>LN(ABS(Octano!A18-Octano!$A$3)/Octano!$A$3)</f>
        <v>-1.7460957055624582</v>
      </c>
      <c r="F18">
        <f>LN((Octano!B18-Octano!C18)/Octano!$C$3)</f>
        <v>0.78356817980492155</v>
      </c>
      <c r="G18" t="e">
        <f>LN(ABS(Metano!E52-Metano!$E$71)/Metano!$E$71)</f>
        <v>#DIV/0!</v>
      </c>
      <c r="H18" t="e">
        <f>LN((Metano!G52-Metano!F52)/Metano!$F$71)</f>
        <v>#DIV/0!</v>
      </c>
      <c r="I18">
        <f>LN(ABS(Propano!I17-Propano!$I$64)/Propano!$I$64)</f>
        <v>-1.3755990720031426</v>
      </c>
      <c r="J18">
        <f>LN((Propano!K17-Propano!J17)/Propano!$K$64)</f>
        <v>0.6319931240900325</v>
      </c>
      <c r="K18" t="e">
        <f>LN(ABS(Octano!E70-Octano!$E$151)/Octano!$E$151)</f>
        <v>#DIV/0!</v>
      </c>
      <c r="L18" t="e">
        <f>LN((Octano!G70-Octano!F70)/Octano!$G$151)</f>
        <v>#DIV/0!</v>
      </c>
      <c r="M18" t="e">
        <f>(1-Octano!E17/Octano!$E$151)*100</f>
        <v>#DIV/0!</v>
      </c>
      <c r="Q18" t="e">
        <f>LN(ABS(Octano!M68-Octano!$M$167)/Octano!$M$167)</f>
        <v>#DIV/0!</v>
      </c>
      <c r="R18" t="e">
        <f>LN((Octano!O68-Octano!N68)/Octano!$N$167)</f>
        <v>#DIV/0!</v>
      </c>
    </row>
    <row r="19" spans="1:18" x14ac:dyDescent="0.25">
      <c r="A19">
        <f>LN(ABS(Metano!A19-Metano!$A$3)/Metano!$A$3)</f>
        <v>-2.5050275410284439</v>
      </c>
      <c r="B19">
        <f>LN((Metano!B19-Metano!C19)/Metano!$B$3)</f>
        <v>0.40904976866729925</v>
      </c>
      <c r="C19">
        <f>LN(ABS(Propano!E19-Propano!$E$3)/Propano!$E$3)</f>
        <v>-1.3609968332033371</v>
      </c>
      <c r="D19">
        <f>LN((Propano!F19-Propano!G19)/Propano!$G$3)</f>
        <v>0.85128150711968265</v>
      </c>
      <c r="E19">
        <f>LN(ABS(Octano!A19-Octano!$A$3)/Octano!$A$3)</f>
        <v>-1.7977494099733087</v>
      </c>
      <c r="F19">
        <f>LN((Octano!B19-Octano!C19)/Octano!$C$3)</f>
        <v>0.770064074442952</v>
      </c>
      <c r="G19" t="e">
        <f>LN(ABS(Metano!E53-Metano!$E$71)/Metano!$E$71)</f>
        <v>#DIV/0!</v>
      </c>
      <c r="H19" t="e">
        <f>LN((Metano!G53-Metano!F53)/Metano!$F$71)</f>
        <v>#DIV/0!</v>
      </c>
      <c r="I19">
        <f>LN(ABS(Propano!I18-Propano!$I$64)/Propano!$I$64)</f>
        <v>-1.3971052772241062</v>
      </c>
      <c r="J19">
        <f>LN((Propano!K18-Propano!J18)/Propano!$K$64)</f>
        <v>0.62472472792292388</v>
      </c>
      <c r="K19" t="e">
        <f>LN(ABS(Octano!E71-Octano!$E$151)/Octano!$E$151)</f>
        <v>#DIV/0!</v>
      </c>
      <c r="L19" t="e">
        <f>LN((Octano!G71-Octano!F71)/Octano!$G$151)</f>
        <v>#DIV/0!</v>
      </c>
      <c r="M19" t="e">
        <f>(1-Octano!E18/Octano!$E$151)*100</f>
        <v>#DIV/0!</v>
      </c>
      <c r="Q19" t="e">
        <f>LN(ABS(Octano!M69-Octano!$M$167)/Octano!$M$167)</f>
        <v>#DIV/0!</v>
      </c>
      <c r="R19" t="e">
        <f>LN((Octano!O69-Octano!N69)/Octano!$N$167)</f>
        <v>#DIV/0!</v>
      </c>
    </row>
    <row r="20" spans="1:18" x14ac:dyDescent="0.25">
      <c r="A20">
        <f>LN(ABS(Metano!A20-Metano!$A$3)/Metano!$A$3)</f>
        <v>-2.8925361017158657</v>
      </c>
      <c r="B20">
        <f>LN((Metano!B20-Metano!C20)/Metano!$B$3)</f>
        <v>0.2704437107640616</v>
      </c>
      <c r="C20">
        <f>LN(ABS(Propano!E20-Propano!$E$3)/Propano!$E$3)</f>
        <v>-1.4151665877787172</v>
      </c>
      <c r="D20">
        <f>LN((Propano!F20-Propano!G20)/Propano!$G$3)</f>
        <v>0.8344765139358058</v>
      </c>
      <c r="E20">
        <f>LN(ABS(Octano!A20-Octano!$A$3)/Octano!$A$3)</f>
        <v>-1.852217239230467</v>
      </c>
      <c r="F20">
        <f>LN((Octano!B20-Octano!C20)/Octano!$C$3)</f>
        <v>0.75113598960069317</v>
      </c>
      <c r="G20" t="e">
        <f>LN(ABS(Metano!E54-Metano!$E$71)/Metano!$E$71)</f>
        <v>#DIV/0!</v>
      </c>
      <c r="H20" t="e">
        <f>LN((Metano!G54-Metano!F54)/Metano!$F$71)</f>
        <v>#DIV/0!</v>
      </c>
      <c r="I20">
        <f>LN(ABS(Propano!I19-Propano!$I$64)/Propano!$I$64)</f>
        <v>-1.4190841839428814</v>
      </c>
      <c r="J20">
        <f>LN((Propano!K19-Propano!J19)/Propano!$K$64)</f>
        <v>0.61725747624210792</v>
      </c>
      <c r="K20" t="e">
        <f>LN(ABS(Octano!E72-Octano!$E$151)/Octano!$E$151)</f>
        <v>#DIV/0!</v>
      </c>
      <c r="L20" t="e">
        <f>LN((Octano!G72-Octano!F72)/Octano!$G$151)</f>
        <v>#DIV/0!</v>
      </c>
      <c r="M20" t="e">
        <f>(1-Octano!E19/Octano!$E$151)*100</f>
        <v>#DIV/0!</v>
      </c>
      <c r="Q20" t="e">
        <f>LN(ABS(Octano!M70-Octano!$M$167)/Octano!$M$167)</f>
        <v>#DIV/0!</v>
      </c>
      <c r="R20" t="e">
        <f>LN((Octano!O70-Octano!N70)/Octano!$N$167)</f>
        <v>#DIV/0!</v>
      </c>
    </row>
    <row r="21" spans="1:18" x14ac:dyDescent="0.25">
      <c r="A21">
        <f>LN(ABS(Metano!A21-Metano!$A$3)/Metano!$A$3)</f>
        <v>-3.5336708220895554</v>
      </c>
      <c r="B21">
        <f>LN((Metano!B21-Metano!C21)/Metano!$B$3)</f>
        <v>4.2001154723492855E-2</v>
      </c>
      <c r="C21">
        <f>LN(ABS(Propano!E21-Propano!$E$3)/Propano!$E$3)</f>
        <v>-1.4724396101080057</v>
      </c>
      <c r="D21">
        <f>LN((Propano!F21-Propano!G21)/Propano!$G$3)</f>
        <v>0.81533261365074772</v>
      </c>
      <c r="E21">
        <f>LN(ABS(Octano!A21-Octano!$A$3)/Octano!$A$3)</f>
        <v>-1.9098235814093718</v>
      </c>
      <c r="F21">
        <f>LN((Octano!B21-Octano!C21)/Octano!$C$3)</f>
        <v>0.73276420196892811</v>
      </c>
      <c r="G21" t="e">
        <f>LN(ABS(Metano!E55-Metano!$E$71)/Metano!$E$71)</f>
        <v>#DIV/0!</v>
      </c>
      <c r="H21" t="e">
        <f>LN((Metano!G55-Metano!F55)/Metano!$F$71)</f>
        <v>#DIV/0!</v>
      </c>
      <c r="I21">
        <f>LN(ABS(Propano!I20-Propano!$I$64)/Propano!$I$64)</f>
        <v>-1.44155703979494</v>
      </c>
      <c r="J21">
        <f>LN((Propano!K20-Propano!J20)/Propano!$K$64)</f>
        <v>0.60959373046353882</v>
      </c>
      <c r="K21" t="e">
        <f>LN(ABS(Octano!E73-Octano!$E$151)/Octano!$E$151)</f>
        <v>#DIV/0!</v>
      </c>
      <c r="L21" t="e">
        <f>LN((Octano!G73-Octano!F73)/Octano!$G$151)</f>
        <v>#DIV/0!</v>
      </c>
      <c r="M21" t="e">
        <f>(1-Octano!E20/Octano!$E$151)*100</f>
        <v>#DIV/0!</v>
      </c>
      <c r="Q21" t="e">
        <f>LN(ABS(Octano!M71-Octano!$M$167)/Octano!$M$167)</f>
        <v>#DIV/0!</v>
      </c>
      <c r="R21" t="e">
        <f>LN((Octano!O71-Octano!N71)/Octano!$N$167)</f>
        <v>#DIV/0!</v>
      </c>
    </row>
    <row r="22" spans="1:18" x14ac:dyDescent="0.25">
      <c r="A22">
        <f>LN(ABS(Metano!A22-Metano!$A$3)/Metano!$A$3)</f>
        <v>-5.8226891236348415</v>
      </c>
      <c r="B22">
        <f>LN((Metano!B22-Metano!C22)/Metano!$B$3)</f>
        <v>-0.76849990381852917</v>
      </c>
      <c r="C22">
        <f>LN(ABS(Propano!E22-Propano!$E$3)/Propano!$E$3)</f>
        <v>-1.533193182177454</v>
      </c>
      <c r="D22">
        <f>LN((Propano!F22-Propano!G22)/Propano!$G$3)</f>
        <v>0.7959872250974207</v>
      </c>
      <c r="E22">
        <f>LN(ABS(Octano!A22-Octano!$A$3)/Octano!$A$3)</f>
        <v>-1.9709523625508287</v>
      </c>
      <c r="F22">
        <f>LN((Octano!B22-Octano!C22)/Octano!$C$3)</f>
        <v>0.71454968359033877</v>
      </c>
      <c r="G22" t="e">
        <f>LN(ABS(Metano!E56-Metano!$E$71)/Metano!$E$71)</f>
        <v>#DIV/0!</v>
      </c>
      <c r="H22" t="e">
        <f>LN((Metano!G56-Metano!F56)/Metano!$F$71)</f>
        <v>#DIV/0!</v>
      </c>
      <c r="I22">
        <f>LN(ABS(Propano!I21-Propano!$I$64)/Propano!$I$64)</f>
        <v>-1.4645465580196388</v>
      </c>
      <c r="J22">
        <f>LN((Propano!K21-Propano!J21)/Propano!$K$64)</f>
        <v>0.60170891991835096</v>
      </c>
      <c r="K22" t="e">
        <f>LN(ABS(Octano!E74-Octano!$E$151)/Octano!$E$151)</f>
        <v>#DIV/0!</v>
      </c>
      <c r="L22" t="e">
        <f>LN((Octano!G74-Octano!F74)/Octano!$G$151)</f>
        <v>#DIV/0!</v>
      </c>
      <c r="M22" t="e">
        <f>(1-Octano!E21/Octano!$E$151)*100</f>
        <v>#DIV/0!</v>
      </c>
      <c r="Q22" t="e">
        <f>LN(ABS(Octano!M72-Octano!$M$167)/Octano!$M$167)</f>
        <v>#DIV/0!</v>
      </c>
      <c r="R22" t="e">
        <f>LN((Octano!O72-Octano!N72)/Octano!$N$167)</f>
        <v>#DIV/0!</v>
      </c>
    </row>
    <row r="23" spans="1:18" x14ac:dyDescent="0.25">
      <c r="C23">
        <f>LN(ABS(Propano!E23-Propano!$E$3)/Propano!$E$3)</f>
        <v>-1.597877867039537</v>
      </c>
      <c r="D23">
        <f>LN((Propano!F23-Propano!G23)/Propano!$G$3)</f>
        <v>0.77406790881441878</v>
      </c>
      <c r="E23">
        <f>LN(ABS(Octano!A23-Octano!$A$3)/Octano!$A$3)</f>
        <v>-2.0360625716968408</v>
      </c>
      <c r="F23">
        <f>LN((Octano!B23-Octano!C23)/Octano!$C$3)</f>
        <v>0.69392093287730572</v>
      </c>
      <c r="G23" t="e">
        <f>LN(ABS(Metano!E57-Metano!$E$71)/Metano!$E$71)</f>
        <v>#DIV/0!</v>
      </c>
      <c r="H23" t="e">
        <f>LN((Metano!G57-Metano!F57)/Metano!$F$71)</f>
        <v>#DIV/0!</v>
      </c>
      <c r="I23">
        <f>LN(ABS(Propano!I22-Propano!$I$64)/Propano!$I$64)</f>
        <v>-1.488077055429833</v>
      </c>
      <c r="J23">
        <f>LN((Propano!K22-Propano!J22)/Propano!$K$64)</f>
        <v>0.59360444422216252</v>
      </c>
      <c r="K23" t="e">
        <f>LN(ABS(Octano!E75-Octano!$E$151)/Octano!$E$151)</f>
        <v>#DIV/0!</v>
      </c>
      <c r="L23" t="e">
        <f>LN((Octano!G75-Octano!F75)/Octano!$G$151)</f>
        <v>#DIV/0!</v>
      </c>
      <c r="M23" t="e">
        <f>(1-Octano!E22/Octano!$E$151)*100</f>
        <v>#DIV/0!</v>
      </c>
      <c r="Q23" t="e">
        <f>LN(ABS(Octano!M73-Octano!$M$167)/Octano!$M$167)</f>
        <v>#DIV/0!</v>
      </c>
      <c r="R23" t="e">
        <f>LN((Octano!O73-Octano!N73)/Octano!$N$167)</f>
        <v>#DIV/0!</v>
      </c>
    </row>
    <row r="24" spans="1:18" x14ac:dyDescent="0.25">
      <c r="C24">
        <f>LN(ABS(Propano!E24-Propano!$E$3)/Propano!$E$3)</f>
        <v>-1.6670378089470592</v>
      </c>
      <c r="D24">
        <f>LN((Propano!F24-Propano!G24)/Propano!$G$3)</f>
        <v>0.75177367851464094</v>
      </c>
      <c r="E24">
        <f>LN(ABS(Octano!A24-Octano!$A$3)/Octano!$A$3)</f>
        <v>-2.1057092013550185</v>
      </c>
      <c r="F24">
        <f>LN((Octano!B24-Octano!C24)/Octano!$C$3)</f>
        <v>0.67113100499739464</v>
      </c>
      <c r="G24" t="e">
        <f>LN(ABS(Metano!E58-Metano!$E$71)/Metano!$E$71)</f>
        <v>#DIV/0!</v>
      </c>
      <c r="H24" t="e">
        <f>LN((Metano!G58-Metano!F58)/Metano!$F$71)</f>
        <v>#DIV/0!</v>
      </c>
      <c r="I24">
        <f>LN(ABS(Propano!I23-Propano!$I$64)/Propano!$I$64)</f>
        <v>-1.5121746070088935</v>
      </c>
      <c r="J24">
        <f>LN((Propano!K23-Propano!J23)/Propano!$K$64)</f>
        <v>0.58526347614676244</v>
      </c>
      <c r="K24" t="e">
        <f>LN(ABS(Octano!E76-Octano!$E$151)/Octano!$E$151)</f>
        <v>#DIV/0!</v>
      </c>
      <c r="L24" t="e">
        <f>LN((Octano!G76-Octano!F76)/Octano!$G$151)</f>
        <v>#DIV/0!</v>
      </c>
      <c r="M24" t="e">
        <f>(1-Octano!E23/Octano!$E$151)*100</f>
        <v>#DIV/0!</v>
      </c>
      <c r="Q24" t="e">
        <f>LN(ABS(Octano!M74-Octano!$M$167)/Octano!$M$167)</f>
        <v>#DIV/0!</v>
      </c>
      <c r="R24" t="e">
        <f>LN((Octano!O74-Octano!N74)/Octano!$N$167)</f>
        <v>#DIV/0!</v>
      </c>
    </row>
    <row r="25" spans="1:18" x14ac:dyDescent="0.25">
      <c r="C25">
        <f>LN(ABS(Propano!E25-Propano!$E$3)/Propano!$E$3)</f>
        <v>-1.7413385893535716</v>
      </c>
      <c r="D25">
        <f>LN((Propano!F25-Propano!G25)/Propano!$G$3)</f>
        <v>0.7292765020127886</v>
      </c>
      <c r="E25">
        <f>LN(ABS(Octano!A25-Octano!$A$3)/Octano!$A$3)</f>
        <v>-2.1805720413317129</v>
      </c>
      <c r="F25">
        <f>LN((Octano!B25-Octano!C25)/Octano!$C$3)</f>
        <v>0.64918724919622406</v>
      </c>
      <c r="G25" t="e">
        <f>LN(ABS(Metano!E59-Metano!$E$71)/Metano!$E$71)</f>
        <v>#DIV/0!</v>
      </c>
      <c r="H25" t="e">
        <f>LN((Metano!G59-Metano!F59)/Metano!$F$71)</f>
        <v>#DIV/0!</v>
      </c>
      <c r="I25">
        <f>LN(ABS(Propano!I24-Propano!$I$64)/Propano!$I$64)</f>
        <v>-1.536867219599265</v>
      </c>
      <c r="J25">
        <f>LN((Propano!K24-Propano!J24)/Propano!$K$64)</f>
        <v>0.5766771896217725</v>
      </c>
      <c r="K25" t="e">
        <f>LN(ABS(Octano!E77-Octano!$E$151)/Octano!$E$151)</f>
        <v>#DIV/0!</v>
      </c>
      <c r="L25" t="e">
        <f>LN((Octano!G77-Octano!F77)/Octano!$G$151)</f>
        <v>#DIV/0!</v>
      </c>
      <c r="M25" t="e">
        <f>(1-Octano!E24/Octano!$E$151)*100</f>
        <v>#DIV/0!</v>
      </c>
      <c r="Q25" t="e">
        <f>LN(ABS(Octano!M75-Octano!$M$167)/Octano!$M$167)</f>
        <v>#DIV/0!</v>
      </c>
      <c r="R25" t="e">
        <f>LN((Octano!O75-Octano!N75)/Octano!$N$167)</f>
        <v>#DIV/0!</v>
      </c>
    </row>
    <row r="26" spans="1:18" x14ac:dyDescent="0.25">
      <c r="C26">
        <f>LN(ABS(Propano!E26-Propano!$E$3)/Propano!$E$3)</f>
        <v>-1.8216062869838625</v>
      </c>
      <c r="D26">
        <f>LN((Propano!F26-Propano!G26)/Propano!$G$3)</f>
        <v>0.70401231958116872</v>
      </c>
      <c r="E26">
        <f>LN(ABS(Octano!A26-Octano!$A$3)/Octano!$A$3)</f>
        <v>-2.2614961489326926</v>
      </c>
      <c r="F26">
        <f>LN((Octano!B26-Octano!C26)/Octano!$C$3)</f>
        <v>0.62270761781717998</v>
      </c>
      <c r="G26" t="e">
        <f>LN(ABS(Metano!E60-Metano!$E$71)/Metano!$E$71)</f>
        <v>#DIV/0!</v>
      </c>
      <c r="H26" t="e">
        <f>LN((Metano!G60-Metano!F60)/Metano!$F$71)</f>
        <v>#DIV/0!</v>
      </c>
      <c r="I26">
        <f>LN(ABS(Propano!I25-Propano!$I$64)/Propano!$I$64)</f>
        <v>-1.5621850275835547</v>
      </c>
      <c r="J26">
        <f>LN((Propano!K25-Propano!J25)/Propano!$K$64)</f>
        <v>0.56782747272363865</v>
      </c>
      <c r="K26" t="e">
        <f>LN(ABS(Octano!E78-Octano!$E$151)/Octano!$E$151)</f>
        <v>#DIV/0!</v>
      </c>
      <c r="L26" t="e">
        <f>LN((Octano!G78-Octano!F78)/Octano!$G$151)</f>
        <v>#DIV/0!</v>
      </c>
      <c r="M26" t="e">
        <f>(1-Octano!E25/Octano!$E$151)*100</f>
        <v>#DIV/0!</v>
      </c>
      <c r="Q26" t="e">
        <f>LN(ABS(Octano!M76-Octano!$M$167)/Octano!$M$167)</f>
        <v>#DIV/0!</v>
      </c>
      <c r="R26" t="e">
        <f>LN((Octano!O76-Octano!N76)/Octano!$N$167)</f>
        <v>#DIV/0!</v>
      </c>
    </row>
    <row r="27" spans="1:18" x14ac:dyDescent="0.25">
      <c r="C27">
        <f>LN(ABS(Propano!E27-Propano!$E$3)/Propano!$E$3)</f>
        <v>-1.9088836264743478</v>
      </c>
      <c r="D27">
        <f>LN((Propano!F27-Propano!G27)/Propano!$G$3)</f>
        <v>0.67574522298888717</v>
      </c>
      <c r="E27">
        <f>LN(ABS(Octano!A27-Octano!$A$3)/Octano!$A$3)</f>
        <v>-2.3495501829519831</v>
      </c>
      <c r="F27">
        <f>LN((Octano!B27-Octano!C27)/Octano!$C$3)</f>
        <v>0.59316383728323774</v>
      </c>
      <c r="G27" t="e">
        <f>LN(ABS(Metano!E61-Metano!$E$71)/Metano!$E$71)</f>
        <v>#DIV/0!</v>
      </c>
      <c r="H27" t="e">
        <f>LN((Metano!G61-Metano!F61)/Metano!$F$71)</f>
        <v>#DIV/0!</v>
      </c>
      <c r="I27">
        <f>LN(ABS(Propano!I26-Propano!$I$64)/Propano!$I$64)</f>
        <v>-1.5881605139868153</v>
      </c>
      <c r="J27">
        <f>LN((Propano!K26-Propano!J26)/Propano!$K$64)</f>
        <v>0.55871325525880811</v>
      </c>
      <c r="K27" t="e">
        <f>LN(ABS(Octano!E79-Octano!$E$151)/Octano!$E$151)</f>
        <v>#DIV/0!</v>
      </c>
      <c r="L27" t="e">
        <f>LN((Octano!G79-Octano!F79)/Octano!$G$151)</f>
        <v>#DIV/0!</v>
      </c>
      <c r="M27" t="e">
        <f>(1-Octano!E26/Octano!$E$151)*100</f>
        <v>#DIV/0!</v>
      </c>
      <c r="Q27" t="e">
        <f>LN(ABS(Octano!M77-Octano!$M$167)/Octano!$M$167)</f>
        <v>#DIV/0!</v>
      </c>
      <c r="R27" t="e">
        <f>LN((Octano!O77-Octano!N77)/Octano!$N$167)</f>
        <v>#DIV/0!</v>
      </c>
    </row>
    <row r="28" spans="1:18" x14ac:dyDescent="0.25">
      <c r="C28">
        <f>LN(ABS(Propano!E28-Propano!$E$3)/Propano!$E$3)</f>
        <v>-2.0045130546794412</v>
      </c>
      <c r="D28">
        <f>LN((Propano!F28-Propano!G28)/Propano!$G$3)</f>
        <v>0.64442129597453657</v>
      </c>
      <c r="E28">
        <f>LN(ABS(Octano!A28-Octano!$A$3)/Octano!$A$3)</f>
        <v>-2.4461129879062802</v>
      </c>
      <c r="F28">
        <f>LN((Octano!B28-Octano!C28)/Octano!$C$3)</f>
        <v>0.56094681602677265</v>
      </c>
      <c r="G28" t="e">
        <f>LN(ABS(Metano!E62-Metano!$E$71)/Metano!$E$71)</f>
        <v>#DIV/0!</v>
      </c>
      <c r="H28" t="e">
        <f>LN((Metano!G62-Metano!F62)/Metano!$F$71)</f>
        <v>#DIV/0!</v>
      </c>
      <c r="I28">
        <f>LN(ABS(Propano!I27-Propano!$I$64)/Propano!$I$64)</f>
        <v>-1.6148287610689769</v>
      </c>
      <c r="J28">
        <f>LN((Propano!K27-Propano!J27)/Propano!$K$64)</f>
        <v>0.54930521318725389</v>
      </c>
      <c r="K28" t="e">
        <f>LN(ABS(Octano!E80-Octano!$E$151)/Octano!$E$151)</f>
        <v>#DIV/0!</v>
      </c>
      <c r="L28" t="e">
        <f>LN((Octano!G80-Octano!F80)/Octano!$G$151)</f>
        <v>#DIV/0!</v>
      </c>
      <c r="M28" t="e">
        <f>(1-Octano!E27/Octano!$E$151)*100</f>
        <v>#DIV/0!</v>
      </c>
      <c r="Q28" t="e">
        <f>LN(ABS(Octano!M78-Octano!$M$167)/Octano!$M$167)</f>
        <v>#DIV/0!</v>
      </c>
      <c r="R28" t="e">
        <f>LN((Octano!O78-Octano!N78)/Octano!$N$167)</f>
        <v>#DIV/0!</v>
      </c>
    </row>
    <row r="29" spans="1:18" x14ac:dyDescent="0.25">
      <c r="C29">
        <f>LN(ABS(Propano!E29-Propano!$E$3)/Propano!$E$3)</f>
        <v>-2.110263901287103</v>
      </c>
      <c r="D29">
        <f>LN((Propano!F29-Propano!G29)/Propano!$G$3)</f>
        <v>0.60975364220191297</v>
      </c>
      <c r="E29">
        <f>LN(ABS(Octano!A29-Octano!$A$3)/Octano!$A$3)</f>
        <v>-2.553006623763395</v>
      </c>
      <c r="F29">
        <f>LN((Octano!B29-Octano!C29)/Octano!$C$3)</f>
        <v>0.5258881335572948</v>
      </c>
      <c r="G29" t="e">
        <f>LN(ABS(Metano!E63-Metano!$E$71)/Metano!$E$71)</f>
        <v>#DIV/0!</v>
      </c>
      <c r="H29" t="e">
        <f>LN((Metano!G63-Metano!F63)/Metano!$F$71)</f>
        <v>#DIV/0!</v>
      </c>
      <c r="I29">
        <f>LN(ABS(Propano!I28-Propano!$I$64)/Propano!$I$64)</f>
        <v>-1.6422277352570913</v>
      </c>
      <c r="J29">
        <f>LN((Propano!K28-Propano!J28)/Propano!$K$64)</f>
        <v>0.53960091702681789</v>
      </c>
      <c r="K29" t="e">
        <f>LN(ABS(Octano!E81-Octano!$E$151)/Octano!$E$151)</f>
        <v>#DIV/0!</v>
      </c>
      <c r="L29" t="e">
        <f>LN((Octano!G81-Octano!F81)/Octano!$G$151)</f>
        <v>#DIV/0!</v>
      </c>
      <c r="M29" t="e">
        <f>(1-Octano!E28/Octano!$E$151)*100</f>
        <v>#DIV/0!</v>
      </c>
      <c r="Q29" t="e">
        <f>LN(ABS(Octano!M79-Octano!$M$167)/Octano!$M$167)</f>
        <v>#DIV/0!</v>
      </c>
      <c r="R29" t="e">
        <f>LN((Octano!O79-Octano!N79)/Octano!$N$167)</f>
        <v>#DIV/0!</v>
      </c>
    </row>
    <row r="30" spans="1:18" x14ac:dyDescent="0.25">
      <c r="C30">
        <f>LN(ABS(Propano!E30-Propano!$E$3)/Propano!$E$3)</f>
        <v>-2.2285350649821876</v>
      </c>
      <c r="D30">
        <f>LN((Propano!F30-Propano!G30)/Propano!$G$3)</f>
        <v>0.56887393812698894</v>
      </c>
      <c r="E30">
        <f>LN(ABS(Octano!A30-Octano!$A$3)/Octano!$A$3)</f>
        <v>-2.6727093709234575</v>
      </c>
      <c r="F30">
        <f>LN((Octano!B30-Octano!C30)/Octano!$C$3)</f>
        <v>0.48614599732938474</v>
      </c>
      <c r="G30" t="e">
        <f>LN(ABS(Metano!E64-Metano!$E$71)/Metano!$E$71)</f>
        <v>#DIV/0!</v>
      </c>
      <c r="H30" t="e">
        <f>LN((Metano!G64-Metano!F64)/Metano!$F$71)</f>
        <v>#DIV/0!</v>
      </c>
      <c r="I30">
        <f>LN(ABS(Propano!I29-Propano!$I$64)/Propano!$I$64)</f>
        <v>-1.6703986122237875</v>
      </c>
      <c r="J30">
        <f>LN((Propano!K29-Propano!J29)/Propano!$K$64)</f>
        <v>0.52957838754606656</v>
      </c>
      <c r="K30" t="e">
        <f>LN(ABS(Octano!E82-Octano!$E$151)/Octano!$E$151)</f>
        <v>#DIV/0!</v>
      </c>
      <c r="L30" t="e">
        <f>LN((Octano!G82-Octano!F82)/Octano!$G$151)</f>
        <v>#DIV/0!</v>
      </c>
      <c r="M30" t="e">
        <f>(1-Octano!E29/Octano!$E$151)*100</f>
        <v>#DIV/0!</v>
      </c>
      <c r="Q30" t="e">
        <f>LN(ABS(Octano!M80-Octano!$M$167)/Octano!$M$167)</f>
        <v>#DIV/0!</v>
      </c>
      <c r="R30" t="e">
        <f>LN((Octano!O80-Octano!N80)/Octano!$N$167)</f>
        <v>#DIV/0!</v>
      </c>
    </row>
    <row r="31" spans="1:18" x14ac:dyDescent="0.25">
      <c r="C31">
        <f>LN(ABS(Propano!E31-Propano!$E$3)/Propano!$E$3)</f>
        <v>-2.3626944011124302</v>
      </c>
      <c r="D31">
        <f>LN((Propano!F31-Propano!G31)/Propano!$G$3)</f>
        <v>0.5261171135174445</v>
      </c>
      <c r="E31">
        <f>LN(ABS(Octano!A31-Octano!$A$3)/Octano!$A$3)</f>
        <v>-2.8087143915826616</v>
      </c>
      <c r="F31">
        <f>LN((Octano!B31-Octano!C31)/Octano!$C$3)</f>
        <v>0.43838123828117576</v>
      </c>
      <c r="G31" t="e">
        <f>LN(ABS(Metano!E65-Metano!$E$71)/Metano!$E$71)</f>
        <v>#DIV/0!</v>
      </c>
      <c r="H31" t="e">
        <f>LN((Metano!G65-Metano!F65)/Metano!$F$71)</f>
        <v>#DIV/0!</v>
      </c>
      <c r="I31">
        <f>LN(ABS(Propano!I30-Propano!$I$64)/Propano!$I$64)</f>
        <v>-1.6993861490970399</v>
      </c>
      <c r="J31">
        <f>LN((Propano!K30-Propano!J30)/Propano!$K$64)</f>
        <v>0.51922340188444194</v>
      </c>
      <c r="K31" t="e">
        <f>LN(ABS(Octano!E83-Octano!$E$151)/Octano!$E$151)</f>
        <v>#DIV/0!</v>
      </c>
      <c r="L31" t="e">
        <f>LN((Octano!G83-Octano!F83)/Octano!$G$151)</f>
        <v>#DIV/0!</v>
      </c>
      <c r="M31" t="e">
        <f>(1-Octano!E30/Octano!$E$151)*100</f>
        <v>#DIV/0!</v>
      </c>
      <c r="Q31" t="e">
        <f>LN(ABS(Octano!M81-Octano!$M$167)/Octano!$M$167)</f>
        <v>#DIV/0!</v>
      </c>
      <c r="R31" t="e">
        <f>LN((Octano!O81-Octano!N81)/Octano!$N$167)</f>
        <v>#DIV/0!</v>
      </c>
    </row>
    <row r="32" spans="1:18" x14ac:dyDescent="0.25">
      <c r="C32">
        <f>LN(ABS(Propano!E32-Propano!$E$3)/Propano!$E$3)</f>
        <v>-2.5176829527943201</v>
      </c>
      <c r="D32">
        <f>LN((Propano!F32-Propano!G32)/Propano!$G$3)</f>
        <v>0.47358787938991898</v>
      </c>
      <c r="E32">
        <f>LN(ABS(Octano!A32-Octano!$A$3)/Octano!$A$3)</f>
        <v>-2.9661727891839722</v>
      </c>
      <c r="F32">
        <f>LN((Octano!B32-Octano!C32)/Octano!$C$3)</f>
        <v>0.38058058828613051</v>
      </c>
      <c r="G32" t="e">
        <f>LN(ABS(Metano!E66-Metano!$E$71)/Metano!$E$71)</f>
        <v>#DIV/0!</v>
      </c>
      <c r="H32" t="e">
        <f>LN((Metano!G66-Metano!F66)/Metano!$F$71)</f>
        <v>#DIV/0!</v>
      </c>
      <c r="I32">
        <f>LN(ABS(Propano!I31-Propano!$I$64)/Propano!$I$64)</f>
        <v>-1.729239112246721</v>
      </c>
      <c r="J32">
        <f>LN((Propano!K31-Propano!J31)/Propano!$K$64)</f>
        <v>0.5085020225205682</v>
      </c>
      <c r="K32" t="e">
        <f>LN(ABS(Octano!E84-Octano!$E$151)/Octano!$E$151)</f>
        <v>#DIV/0!</v>
      </c>
      <c r="L32" t="e">
        <f>LN((Octano!G84-Octano!F84)/Octano!$G$151)</f>
        <v>#DIV/0!</v>
      </c>
      <c r="M32" t="e">
        <f>(1-Octano!E31/Octano!$E$151)*100</f>
        <v>#DIV/0!</v>
      </c>
      <c r="Q32" t="e">
        <f>LN(ABS(Octano!M82-Octano!$M$167)/Octano!$M$167)</f>
        <v>#DIV/0!</v>
      </c>
      <c r="R32" t="e">
        <f>LN((Octano!O82-Octano!N82)/Octano!$N$167)</f>
        <v>#DIV/0!</v>
      </c>
    </row>
    <row r="33" spans="3:18" x14ac:dyDescent="0.25">
      <c r="C33">
        <f>LN(ABS(Propano!E33-Propano!$E$3)/Propano!$E$3)</f>
        <v>-2.7011787108470635</v>
      </c>
      <c r="D33">
        <f>LN((Propano!F33-Propano!G33)/Propano!$G$3)</f>
        <v>0.40975407067803615</v>
      </c>
      <c r="E33">
        <f>LN(ABS(Octano!A33-Octano!$A$3)/Octano!$A$3)</f>
        <v>-3.1531436091044562</v>
      </c>
      <c r="F33">
        <f>LN((Octano!B33-Octano!C33)/Octano!$C$3)</f>
        <v>0.31393264595339498</v>
      </c>
      <c r="G33" t="e">
        <f>LN(ABS(Metano!E67-Metano!$E$71)/Metano!$E$71)</f>
        <v>#DIV/0!</v>
      </c>
      <c r="H33" t="e">
        <f>LN((Metano!G67-Metano!F67)/Metano!$F$71)</f>
        <v>#DIV/0!</v>
      </c>
      <c r="I33">
        <f>LN(ABS(Propano!I32-Propano!$I$64)/Propano!$I$64)</f>
        <v>-1.7600107709134747</v>
      </c>
      <c r="J33">
        <f>LN((Propano!K32-Propano!J32)/Propano!$K$64)</f>
        <v>0.49740644710669496</v>
      </c>
      <c r="K33" t="e">
        <f>LN(ABS(Octano!E85-Octano!$E$151)/Octano!$E$151)</f>
        <v>#DIV/0!</v>
      </c>
      <c r="L33" t="e">
        <f>LN((Octano!G85-Octano!F85)/Octano!$G$151)</f>
        <v>#DIV/0!</v>
      </c>
      <c r="M33" t="e">
        <f>(1-Octano!E32/Octano!$E$151)*100</f>
        <v>#DIV/0!</v>
      </c>
      <c r="Q33" t="e">
        <f>LN(ABS(Octano!M83-Octano!$M$167)/Octano!$M$167)</f>
        <v>#DIV/0!</v>
      </c>
      <c r="R33" t="e">
        <f>LN((Octano!O83-Octano!N83)/Octano!$N$167)</f>
        <v>#DIV/0!</v>
      </c>
    </row>
    <row r="34" spans="3:18" x14ac:dyDescent="0.25">
      <c r="C34">
        <f>LN(ABS(Propano!E34-Propano!$E$3)/Propano!$E$3)</f>
        <v>-2.9260861532573883</v>
      </c>
      <c r="D34">
        <f>LN((Propano!F34-Propano!G34)/Propano!$G$3)</f>
        <v>0.33209721443904588</v>
      </c>
      <c r="E34">
        <f>LN(ABS(Octano!A34-Octano!$A$3)/Octano!$A$3)</f>
        <v>-3.3833018374180504</v>
      </c>
      <c r="F34">
        <f>LN((Octano!B34-Octano!C34)/Octano!$C$3)</f>
        <v>0.22675069655759508</v>
      </c>
      <c r="G34" t="e">
        <f>LN(ABS(Metano!E68-Metano!$E$71)/Metano!$E$71)</f>
        <v>#DIV/0!</v>
      </c>
      <c r="H34" t="e">
        <f>LN((Metano!G68-Metano!F68)/Metano!$F$71)</f>
        <v>#DIV/0!</v>
      </c>
      <c r="I34">
        <f>LN(ABS(Propano!I33-Propano!$I$64)/Propano!$I$64)</f>
        <v>-1.791759469228055</v>
      </c>
      <c r="J34">
        <f>LN((Propano!K33-Propano!J33)/Propano!$K$64)</f>
        <v>0.48590903448827188</v>
      </c>
      <c r="K34" t="e">
        <f>LN(ABS(Octano!E86-Octano!$E$151)/Octano!$E$151)</f>
        <v>#DIV/0!</v>
      </c>
      <c r="L34" t="e">
        <f>LN((Octano!G86-Octano!F86)/Octano!$G$151)</f>
        <v>#DIV/0!</v>
      </c>
      <c r="M34" t="e">
        <f>(1-Octano!E33/Octano!$E$151)*100</f>
        <v>#DIV/0!</v>
      </c>
      <c r="Q34" t="e">
        <f>LN(ABS(Octano!M84-Octano!$M$167)/Octano!$M$167)</f>
        <v>#DIV/0!</v>
      </c>
      <c r="R34" t="e">
        <f>LN((Octano!O84-Octano!N84)/Octano!$N$167)</f>
        <v>#DIV/0!</v>
      </c>
    </row>
    <row r="35" spans="3:18" x14ac:dyDescent="0.25">
      <c r="C35">
        <f>LN(ABS(Propano!E35-Propano!$E$3)/Propano!$E$3)</f>
        <v>-3.2167149758945111</v>
      </c>
      <c r="D35">
        <f>LN((Propano!F35-Propano!G35)/Propano!$G$3)</f>
        <v>0.23352644127346442</v>
      </c>
      <c r="E35">
        <f>LN(ABS(Octano!A35-Octano!$A$3)/Octano!$A$3)</f>
        <v>-3.6827855046699218</v>
      </c>
      <c r="F35">
        <f>LN((Octano!B35-Octano!C35)/Octano!$C$3)</f>
        <v>0.11063062095367307</v>
      </c>
      <c r="G35" t="e">
        <f>LN(ABS(Metano!E69-Metano!$E$71)/Metano!$E$71)</f>
        <v>#DIV/0!</v>
      </c>
      <c r="H35" t="e">
        <f>LN((Metano!G69-Metano!F69)/Metano!$F$71)</f>
        <v>#DIV/0!</v>
      </c>
      <c r="I35">
        <f>LN(ABS(Propano!I34-Propano!$I$64)/Propano!$I$64)</f>
        <v>-1.824549292051046</v>
      </c>
      <c r="J35">
        <f>LN((Propano!K34-Propano!J34)/Propano!$K$64)</f>
        <v>0.47398934609199</v>
      </c>
      <c r="K35" t="e">
        <f>LN(ABS(Octano!E87-Octano!$E$151)/Octano!$E$151)</f>
        <v>#DIV/0!</v>
      </c>
      <c r="L35" t="e">
        <f>LN((Octano!G87-Octano!F87)/Octano!$G$151)</f>
        <v>#DIV/0!</v>
      </c>
      <c r="M35" t="e">
        <f>(1-Octano!E34/Octano!$E$151)*100</f>
        <v>#DIV/0!</v>
      </c>
      <c r="Q35" t="e">
        <f>LN(ABS(Octano!M85-Octano!$M$167)/Octano!$M$167)</f>
        <v>#DIV/0!</v>
      </c>
      <c r="R35" t="e">
        <f>LN((Octano!O85-Octano!N85)/Octano!$N$167)</f>
        <v>#DIV/0!</v>
      </c>
    </row>
    <row r="36" spans="3:18" x14ac:dyDescent="0.25">
      <c r="C36">
        <f>LN(ABS(Propano!E36-Propano!$E$3)/Propano!$E$3)</f>
        <v>-3.6280997630229757</v>
      </c>
      <c r="D36">
        <f>LN((Propano!F36-Propano!G36)/Propano!$G$3)</f>
        <v>8.6929479636132886E-2</v>
      </c>
      <c r="E36">
        <f>LN(ABS(Octano!A36-Octano!$A$3)/Octano!$A$3)</f>
        <v>-4.1122800375049193</v>
      </c>
      <c r="F36">
        <f>LN((Octano!B36-Octano!C36)/Octano!$C$3)</f>
        <v>-6.1529279217884786E-2</v>
      </c>
      <c r="G36" t="e">
        <f>LN(ABS(Metano!E70-Metano!$E$71)/Metano!$E$71)</f>
        <v>#DIV/0!</v>
      </c>
      <c r="H36" t="e">
        <f>LN((Metano!G70-Metano!F70)/Metano!$F$71)</f>
        <v>#DIV/0!</v>
      </c>
      <c r="I36">
        <f>LN(ABS(Propano!I35-Propano!$I$64)/Propano!$I$64)</f>
        <v>-1.8584508437267273</v>
      </c>
      <c r="J36">
        <f>LN((Propano!K35-Propano!J35)/Propano!$K$64)</f>
        <v>0.46160504729655</v>
      </c>
      <c r="K36" t="e">
        <f>LN(ABS(Octano!E88-Octano!$E$151)/Octano!$E$151)</f>
        <v>#DIV/0!</v>
      </c>
      <c r="L36" t="e">
        <f>LN((Octano!G88-Octano!F88)/Octano!$G$151)</f>
        <v>#DIV/0!</v>
      </c>
      <c r="M36" t="e">
        <f>(1-Octano!E35/Octano!$E$151)*100</f>
        <v>#DIV/0!</v>
      </c>
      <c r="Q36" t="e">
        <f>LN(ABS(Octano!M86-Octano!$M$167)/Octano!$M$167)</f>
        <v>#DIV/0!</v>
      </c>
      <c r="R36" t="e">
        <f>LN((Octano!O86-Octano!N86)/Octano!$N$167)</f>
        <v>#DIV/0!</v>
      </c>
    </row>
    <row r="37" spans="3:18" x14ac:dyDescent="0.25">
      <c r="C37">
        <f>LN(ABS(Propano!E37-Propano!$E$3)/Propano!$E$3)</f>
        <v>-4.3392191859873526</v>
      </c>
      <c r="D37">
        <f>LN((Propano!F37-Propano!G37)/Propano!$G$3)</f>
        <v>-0.15972475683661733</v>
      </c>
      <c r="E37">
        <f>LN(ABS(Octano!A37-Octano!$A$3)/Octano!$A$3)</f>
        <v>-4.8811872639463942</v>
      </c>
      <c r="F37">
        <f>LN((Octano!B37-Octano!C37)/Octano!$C$3)</f>
        <v>-0.38703724254307859</v>
      </c>
      <c r="I37">
        <f>LN(ABS(Propano!I36-Propano!$I$64)/Propano!$I$64)</f>
        <v>-1.8935421635379972</v>
      </c>
      <c r="J37">
        <f>LN((Propano!K36-Propano!J36)/Propano!$K$64)</f>
        <v>0.44873107147791846</v>
      </c>
      <c r="K37" t="e">
        <f>LN(ABS(Octano!E89-Octano!$E$151)/Octano!$E$151)</f>
        <v>#DIV/0!</v>
      </c>
      <c r="L37" t="e">
        <f>LN((Octano!G89-Octano!F89)/Octano!$G$151)</f>
        <v>#DIV/0!</v>
      </c>
      <c r="M37" t="e">
        <f>(1-Octano!E36/Octano!$E$151)*100</f>
        <v>#DIV/0!</v>
      </c>
      <c r="Q37" t="e">
        <f>LN(ABS(Octano!M87-Octano!$M$167)/Octano!$M$167)</f>
        <v>#DIV/0!</v>
      </c>
      <c r="R37" t="e">
        <f>LN((Octano!O87-Octano!N87)/Octano!$N$167)</f>
        <v>#DIV/0!</v>
      </c>
    </row>
    <row r="38" spans="3:18" x14ac:dyDescent="0.25">
      <c r="E38">
        <f>LN(ABS(Octano!A38-Octano!$A$3)/Octano!$A$3)</f>
        <v>-5.1444778832740123</v>
      </c>
      <c r="F38">
        <f>LN((Octano!B38-Octano!C38)/Octano!$C$3)</f>
        <v>-0.50301372452766258</v>
      </c>
      <c r="I38">
        <f>LN(ABS(Propano!I37-Propano!$I$64)/Propano!$I$64)</f>
        <v>-1.9299098077088721</v>
      </c>
      <c r="J38">
        <f>LN((Propano!K37-Propano!J37)/Propano!$K$64)</f>
        <v>0.435329363652741</v>
      </c>
      <c r="K38" t="e">
        <f>LN(ABS(Octano!E90-Octano!$E$151)/Octano!$E$151)</f>
        <v>#DIV/0!</v>
      </c>
      <c r="L38" t="e">
        <f>LN((Octano!G90-Octano!F90)/Octano!$G$151)</f>
        <v>#DIV/0!</v>
      </c>
      <c r="M38" t="e">
        <f>(1-Octano!E37/Octano!$E$151)*100</f>
        <v>#DIV/0!</v>
      </c>
      <c r="Q38" t="e">
        <f>LN(ABS(Octano!M88-Octano!$M$167)/Octano!$M$167)</f>
        <v>#DIV/0!</v>
      </c>
      <c r="R38" t="e">
        <f>LN((Octano!O88-Octano!N88)/Octano!$N$167)</f>
        <v>#DIV/0!</v>
      </c>
    </row>
    <row r="39" spans="3:18" x14ac:dyDescent="0.25">
      <c r="E39">
        <f>LN(ABS(Octano!A39-Octano!$A$3)/Octano!$A$3)</f>
        <v>-5.5028754805241844</v>
      </c>
      <c r="F39">
        <f>LN((Octano!B39-Octano!C39)/Octano!$C$3)</f>
        <v>-0.6598644158974335</v>
      </c>
      <c r="I39">
        <f>LN(ABS(Propano!I38-Propano!$I$64)/Propano!$I$64)</f>
        <v>-1.9676501356917193</v>
      </c>
      <c r="J39">
        <f>LN((Propano!K38-Propano!J38)/Propano!$K$64)</f>
        <v>0.4213690544859453</v>
      </c>
      <c r="K39" t="e">
        <f>LN(ABS(Octano!E91-Octano!$E$151)/Octano!$E$151)</f>
        <v>#DIV/0!</v>
      </c>
      <c r="L39" t="e">
        <f>LN((Octano!G91-Octano!F91)/Octano!$G$151)</f>
        <v>#DIV/0!</v>
      </c>
      <c r="M39" t="e">
        <f>(1-Octano!E38/Octano!$E$151)*100</f>
        <v>#DIV/0!</v>
      </c>
      <c r="Q39" t="e">
        <f>LN(ABS(Octano!M89-Octano!$M$167)/Octano!$M$167)</f>
        <v>#DIV/0!</v>
      </c>
      <c r="R39" t="e">
        <f>LN((Octano!O89-Octano!N89)/Octano!$N$167)</f>
        <v>#DIV/0!</v>
      </c>
    </row>
    <row r="40" spans="3:18" x14ac:dyDescent="0.25">
      <c r="E40">
        <f>LN(ABS(Octano!A40-Octano!$A$3)/Octano!$A$3)</f>
        <v>-6.0668109296041068</v>
      </c>
      <c r="F40">
        <f>LN((Octano!B40-Octano!C40)/Octano!$C$3)</f>
        <v>-0.89548106864381716</v>
      </c>
      <c r="I40">
        <f>LN(ABS(Propano!I39-Propano!$I$64)/Propano!$I$64)</f>
        <v>-2.0068708488450007</v>
      </c>
      <c r="J40">
        <f>LN((Propano!K39-Propano!J39)/Propano!$K$64)</f>
        <v>0.40679403267141961</v>
      </c>
      <c r="K40" t="e">
        <f>LN(ABS(Octano!E92-Octano!$E$151)/Octano!$E$151)</f>
        <v>#DIV/0!</v>
      </c>
      <c r="L40" t="e">
        <f>LN((Octano!G92-Octano!F92)/Octano!$G$151)</f>
        <v>#DIV/0!</v>
      </c>
      <c r="M40" t="e">
        <f>(1-Octano!E39/Octano!$E$151)*100</f>
        <v>#DIV/0!</v>
      </c>
      <c r="Q40" t="e">
        <f>LN(ABS(Octano!M90-Octano!$M$167)/Octano!$M$167)</f>
        <v>#DIV/0!</v>
      </c>
      <c r="R40" t="e">
        <f>LN((Octano!O90-Octano!N90)/Octano!$N$167)</f>
        <v>#DIV/0!</v>
      </c>
    </row>
    <row r="41" spans="3:18" x14ac:dyDescent="0.25">
      <c r="E41">
        <f>LN(ABS(Octano!A41-Octano!$A$3)/Octano!$A$3)</f>
        <v>-7.4838769493906332</v>
      </c>
      <c r="F41">
        <f>LN((Octano!B41-Octano!C41)/Octano!$C$3)</f>
        <v>-1.4013206784845242</v>
      </c>
      <c r="I41">
        <f>LN(ABS(Propano!I40-Propano!$I$64)/Propano!$I$64)</f>
        <v>-2.0476928433652555</v>
      </c>
      <c r="J41">
        <f>LN((Propano!K40-Propano!J40)/Propano!$K$64)</f>
        <v>0.39155463364524251</v>
      </c>
      <c r="K41" t="e">
        <f>LN(ABS(Octano!E93-Octano!$E$151)/Octano!$E$151)</f>
        <v>#DIV/0!</v>
      </c>
      <c r="L41" t="e">
        <f>LN((Octano!G93-Octano!F93)/Octano!$G$151)</f>
        <v>#DIV/0!</v>
      </c>
      <c r="M41" t="e">
        <f>(1-Octano!E40/Octano!$E$151)*100</f>
        <v>#DIV/0!</v>
      </c>
      <c r="Q41" t="e">
        <f>LN(ABS(Octano!M91-Octano!$M$167)/Octano!$M$167)</f>
        <v>#DIV/0!</v>
      </c>
      <c r="R41" t="e">
        <f>LN((Octano!O91-Octano!N91)/Octano!$N$167)</f>
        <v>#DIV/0!</v>
      </c>
    </row>
    <row r="42" spans="3:18" x14ac:dyDescent="0.25">
      <c r="I42">
        <f>LN(ABS(Propano!I41-Propano!$I$64)/Propano!$I$64)</f>
        <v>-2.0902524577840516</v>
      </c>
      <c r="J42">
        <f>LN((Propano!K41-Propano!J41)/Propano!$K$64)</f>
        <v>0.37561161405035209</v>
      </c>
      <c r="K42" t="e">
        <f>LN(ABS(Octano!E94-Octano!$E$151)/Octano!$E$151)</f>
        <v>#DIV/0!</v>
      </c>
      <c r="L42" t="e">
        <f>LN((Octano!G94-Octano!F94)/Octano!$G$151)</f>
        <v>#DIV/0!</v>
      </c>
      <c r="M42" t="e">
        <f>(1-Octano!E41/Octano!$E$151)*100</f>
        <v>#DIV/0!</v>
      </c>
      <c r="Q42" t="e">
        <f>LN(ABS(Octano!M92-Octano!$M$167)/Octano!$M$167)</f>
        <v>#DIV/0!</v>
      </c>
      <c r="R42" t="e">
        <f>LN((Octano!O92-Octano!N92)/Octano!$N$167)</f>
        <v>#DIV/0!</v>
      </c>
    </row>
    <row r="43" spans="3:18" x14ac:dyDescent="0.25">
      <c r="I43">
        <f>LN(ABS(Propano!I42-Propano!$I$64)/Propano!$I$64)</f>
        <v>-2.1347042203548852</v>
      </c>
      <c r="J43">
        <f>LN((Propano!K42-Propano!J42)/Propano!$K$64)</f>
        <v>0.35888629407214989</v>
      </c>
      <c r="K43" t="e">
        <f>LN(ABS(Octano!E95-Octano!$E$151)/Octano!$E$151)</f>
        <v>#DIV/0!</v>
      </c>
      <c r="L43" t="e">
        <f>LN((Octano!G95-Octano!F95)/Octano!$G$151)</f>
        <v>#DIV/0!</v>
      </c>
      <c r="M43" t="e">
        <f>(1-Octano!E42/Octano!$E$151)*100</f>
        <v>#DIV/0!</v>
      </c>
      <c r="Q43" t="e">
        <f>LN(ABS(Octano!M93-Octano!$M$167)/Octano!$M$167)</f>
        <v>#DIV/0!</v>
      </c>
      <c r="R43" t="e">
        <f>LN((Octano!O93-Octano!N93)/Octano!$N$167)</f>
        <v>#DIV/0!</v>
      </c>
    </row>
    <row r="44" spans="3:18" x14ac:dyDescent="0.25">
      <c r="I44">
        <f>LN(ABS(Propano!I43-Propano!$I$64)/Propano!$I$64)</f>
        <v>-2.1812242359897782</v>
      </c>
      <c r="J44">
        <f>LN((Propano!K43-Propano!J43)/Propano!$K$64)</f>
        <v>0.34131188071697816</v>
      </c>
      <c r="K44" t="e">
        <f>LN(ABS(Octano!E96-Octano!$E$151)/Octano!$E$151)</f>
        <v>#DIV/0!</v>
      </c>
      <c r="L44" t="e">
        <f>LN((Octano!G96-Octano!F96)/Octano!$G$151)</f>
        <v>#DIV/0!</v>
      </c>
      <c r="M44" t="e">
        <f>(1-Octano!E43/Octano!$E$151)*100</f>
        <v>#DIV/0!</v>
      </c>
      <c r="Q44" t="e">
        <f>LN(ABS(Octano!M94-Octano!$M$167)/Octano!$M$167)</f>
        <v>#DIV/0!</v>
      </c>
      <c r="R44" t="e">
        <f>LN((Octano!O94-Octano!N94)/Octano!$N$167)</f>
        <v>#DIV/0!</v>
      </c>
    </row>
    <row r="45" spans="3:18" x14ac:dyDescent="0.25">
      <c r="I45">
        <f>LN(ABS(Propano!I44-Propano!$I$64)/Propano!$I$64)</f>
        <v>-2.2300144001592104</v>
      </c>
      <c r="J45">
        <f>LN((Propano!K44-Propano!J44)/Propano!$K$64)</f>
        <v>0.32280665606472747</v>
      </c>
      <c r="K45" t="e">
        <f>LN(ABS(Octano!E97-Octano!$E$151)/Octano!$E$151)</f>
        <v>#DIV/0!</v>
      </c>
      <c r="L45" t="e">
        <f>LN((Octano!G97-Octano!F97)/Octano!$G$151)</f>
        <v>#DIV/0!</v>
      </c>
      <c r="M45" t="e">
        <f>(1-Octano!E44/Octano!$E$151)*100</f>
        <v>#DIV/0!</v>
      </c>
      <c r="Q45" t="e">
        <f>LN(ABS(Octano!M95-Octano!$M$167)/Octano!$M$167)</f>
        <v>#DIV/0!</v>
      </c>
      <c r="R45" t="e">
        <f>LN((Octano!O95-Octano!N95)/Octano!$N$167)</f>
        <v>#DIV/0!</v>
      </c>
    </row>
    <row r="46" spans="3:18" x14ac:dyDescent="0.25">
      <c r="I46">
        <f>LN(ABS(Propano!I45-Propano!$I$64)/Propano!$I$64)</f>
        <v>-2.2813076945467605</v>
      </c>
      <c r="J46">
        <f>LN((Propano!K45-Propano!J45)/Propano!$K$64)</f>
        <v>0.30327416721161699</v>
      </c>
      <c r="K46" t="e">
        <f>LN(ABS(Octano!E98-Octano!$E$151)/Octano!$E$151)</f>
        <v>#DIV/0!</v>
      </c>
      <c r="L46" t="e">
        <f>LN((Octano!G98-Octano!F98)/Octano!$G$151)</f>
        <v>#DIV/0!</v>
      </c>
      <c r="M46" t="e">
        <f>(1-Octano!E45/Octano!$E$151)*100</f>
        <v>#DIV/0!</v>
      </c>
      <c r="Q46" t="e">
        <f>LN(ABS(Octano!M96-Octano!$M$167)/Octano!$M$167)</f>
        <v>#DIV/0!</v>
      </c>
      <c r="R46" t="e">
        <f>LN((Octano!O96-Octano!N96)/Octano!$N$167)</f>
        <v>#DIV/0!</v>
      </c>
    </row>
    <row r="47" spans="3:18" x14ac:dyDescent="0.25">
      <c r="I47">
        <f>LN(ABS(Propano!I46-Propano!$I$64)/Propano!$I$64)</f>
        <v>-2.3353749158170367</v>
      </c>
      <c r="J47">
        <f>LN((Propano!K46-Propano!J46)/Propano!$K$64)</f>
        <v>0.2826063169706835</v>
      </c>
      <c r="K47" t="e">
        <f>LN(ABS(Octano!E99-Octano!$E$151)/Octano!$E$151)</f>
        <v>#DIV/0!</v>
      </c>
      <c r="L47" t="e">
        <f>LN((Octano!G99-Octano!F99)/Octano!$G$151)</f>
        <v>#DIV/0!</v>
      </c>
      <c r="M47" t="e">
        <f>(1-Octano!E46/Octano!$E$151)*100</f>
        <v>#DIV/0!</v>
      </c>
      <c r="Q47" t="e">
        <f>LN(ABS(Octano!M97-Octano!$M$167)/Octano!$M$167)</f>
        <v>#DIV/0!</v>
      </c>
      <c r="R47" t="e">
        <f>LN((Octano!O97-Octano!N97)/Octano!$N$167)</f>
        <v>#DIV/0!</v>
      </c>
    </row>
    <row r="48" spans="3:18" x14ac:dyDescent="0.25">
      <c r="I48">
        <f>LN(ABS(Propano!I47-Propano!$I$64)/Propano!$I$64)</f>
        <v>-2.3925333296569851</v>
      </c>
      <c r="J48">
        <f>LN((Propano!K47-Propano!J47)/Propano!$K$64)</f>
        <v>0.26067288154102464</v>
      </c>
      <c r="K48" t="e">
        <f>LN(ABS(Octano!E100-Octano!$E$151)/Octano!$E$151)</f>
        <v>#DIV/0!</v>
      </c>
      <c r="L48" t="e">
        <f>LN((Octano!G100-Octano!F100)/Octano!$G$151)</f>
        <v>#DIV/0!</v>
      </c>
      <c r="M48" t="e">
        <f>(1-Octano!E47/Octano!$E$151)*100</f>
        <v>#DIV/0!</v>
      </c>
      <c r="Q48" t="e">
        <f>LN(ABS(Octano!M98-Octano!$M$167)/Octano!$M$167)</f>
        <v>#DIV/0!</v>
      </c>
      <c r="R48" t="e">
        <f>LN((Octano!O98-Octano!N98)/Octano!$N$167)</f>
        <v>#DIV/0!</v>
      </c>
    </row>
    <row r="49" spans="9:18" x14ac:dyDescent="0.25">
      <c r="I49">
        <f>LN(ABS(Propano!I48-Propano!$I$64)/Propano!$I$64)</f>
        <v>-2.4531579514734201</v>
      </c>
      <c r="J49">
        <f>LN((Propano!K48-Propano!J48)/Propano!$K$64)</f>
        <v>0.2373278703328793</v>
      </c>
      <c r="K49" t="e">
        <f>LN(ABS(Octano!E101-Octano!$E$151)/Octano!$E$151)</f>
        <v>#DIV/0!</v>
      </c>
      <c r="L49" t="e">
        <f>LN((Octano!G101-Octano!F101)/Octano!$G$151)</f>
        <v>#DIV/0!</v>
      </c>
      <c r="M49" t="e">
        <f>(1-Octano!E48/Octano!$E$151)*100</f>
        <v>#DIV/0!</v>
      </c>
      <c r="Q49" t="e">
        <f>LN(ABS(Octano!M99-Octano!$M$167)/Octano!$M$167)</f>
        <v>#DIV/0!</v>
      </c>
      <c r="R49" t="e">
        <f>LN((Octano!O99-Octano!N99)/Octano!$N$167)</f>
        <v>#DIV/0!</v>
      </c>
    </row>
    <row r="50" spans="9:18" x14ac:dyDescent="0.25">
      <c r="I50">
        <f>LN(ABS(Propano!I49-Propano!$I$64)/Propano!$I$64)</f>
        <v>-2.5176964726109912</v>
      </c>
      <c r="J50">
        <f>LN((Propano!K49-Propano!J49)/Propano!$K$64)</f>
        <v>0.21239259237623928</v>
      </c>
      <c r="K50" t="e">
        <f>LN(ABS(Octano!E102-Octano!$E$151)/Octano!$E$151)</f>
        <v>#DIV/0!</v>
      </c>
      <c r="L50" t="e">
        <f>LN((Octano!G102-Octano!F102)/Octano!$G$151)</f>
        <v>#DIV/0!</v>
      </c>
      <c r="M50" t="e">
        <f>(1-Octano!E49/Octano!$E$151)*100</f>
        <v>#DIV/0!</v>
      </c>
      <c r="Q50" t="e">
        <f>LN(ABS(Octano!M100-Octano!$M$167)/Octano!$M$167)</f>
        <v>#DIV/0!</v>
      </c>
      <c r="R50" t="e">
        <f>LN((Octano!O100-Octano!N100)/Octano!$N$167)</f>
        <v>#DIV/0!</v>
      </c>
    </row>
    <row r="51" spans="9:18" x14ac:dyDescent="0.25">
      <c r="I51">
        <f>LN(ABS(Propano!I50-Propano!$I$64)/Propano!$I$64)</f>
        <v>-2.5866893440979424</v>
      </c>
      <c r="J51">
        <f>LN((Propano!K50-Propano!J50)/Propano!$K$64)</f>
        <v>0.18565440439515965</v>
      </c>
      <c r="K51" t="e">
        <f>LN(ABS(Octano!E103-Octano!$E$151)/Octano!$E$151)</f>
        <v>#DIV/0!</v>
      </c>
      <c r="L51" t="e">
        <f>LN((Octano!G103-Octano!F103)/Octano!$G$151)</f>
        <v>#DIV/0!</v>
      </c>
      <c r="M51" t="e">
        <f>(1-Octano!E50/Octano!$E$151)*100</f>
        <v>#DIV/0!</v>
      </c>
      <c r="Q51" t="e">
        <f>LN(ABS(Octano!M101-Octano!$M$167)/Octano!$M$167)</f>
        <v>#DIV/0!</v>
      </c>
      <c r="R51" t="e">
        <f>LN((Octano!O101-Octano!N101)/Octano!$N$167)</f>
        <v>#DIV/0!</v>
      </c>
    </row>
    <row r="52" spans="9:18" x14ac:dyDescent="0.25">
      <c r="I52">
        <f>LN(ABS(Propano!I51-Propano!$I$64)/Propano!$I$64)</f>
        <v>-2.6607973162516645</v>
      </c>
      <c r="J52">
        <f>LN((Propano!K51-Propano!J51)/Propano!$K$64)</f>
        <v>0.15685787543366006</v>
      </c>
      <c r="K52" t="e">
        <f>LN(ABS(Octano!E104-Octano!$E$151)/Octano!$E$151)</f>
        <v>#DIV/0!</v>
      </c>
      <c r="L52" t="e">
        <f>LN((Octano!G104-Octano!F104)/Octano!$G$151)</f>
        <v>#DIV/0!</v>
      </c>
      <c r="M52" t="e">
        <f>(1-Octano!E51/Octano!$E$151)*100</f>
        <v>#DIV/0!</v>
      </c>
      <c r="Q52" t="e">
        <f>LN(ABS(Octano!M102-Octano!$M$167)/Octano!$M$167)</f>
        <v>#DIV/0!</v>
      </c>
      <c r="R52" t="e">
        <f>LN((Octano!O102-Octano!N102)/Octano!$N$167)</f>
        <v>#DIV/0!</v>
      </c>
    </row>
    <row r="53" spans="9:18" x14ac:dyDescent="0.25">
      <c r="I53">
        <f>LN(ABS(Propano!I52-Propano!$I$64)/Propano!$I$64)</f>
        <v>-2.7408400239252009</v>
      </c>
      <c r="J53">
        <f>LN((Propano!K52-Propano!J52)/Propano!$K$64)</f>
        <v>0.12569369118861975</v>
      </c>
      <c r="K53" t="e">
        <f>LN(ABS(Octano!E105-Octano!$E$151)/Octano!$E$151)</f>
        <v>#DIV/0!</v>
      </c>
      <c r="L53" t="e">
        <f>LN((Octano!G105-Octano!F105)/Octano!$G$151)</f>
        <v>#DIV/0!</v>
      </c>
      <c r="M53" t="e">
        <f>(1-Octano!E52/Octano!$E$151)*100</f>
        <v>#DIV/0!</v>
      </c>
      <c r="Q53" t="e">
        <f>LN(ABS(Octano!M103-Octano!$M$167)/Octano!$M$167)</f>
        <v>#DIV/0!</v>
      </c>
      <c r="R53" t="e">
        <f>LN((Octano!O103-Octano!N103)/Octano!$N$167)</f>
        <v>#DIV/0!</v>
      </c>
    </row>
    <row r="54" spans="9:18" x14ac:dyDescent="0.25">
      <c r="I54">
        <f>LN(ABS(Propano!I53-Propano!$I$64)/Propano!$I$64)</f>
        <v>-2.8278514009148306</v>
      </c>
      <c r="J54">
        <f>LN((Propano!K53-Propano!J53)/Propano!$K$64)</f>
        <v>9.1777130625044959E-2</v>
      </c>
      <c r="K54" t="e">
        <f>LN(ABS(Octano!E106-Octano!$E$151)/Octano!$E$151)</f>
        <v>#DIV/0!</v>
      </c>
      <c r="L54" t="e">
        <f>LN((Octano!G106-Octano!F106)/Octano!$G$151)</f>
        <v>#DIV/0!</v>
      </c>
      <c r="M54" t="e">
        <f>(1-Octano!E53/Octano!$E$151)*100</f>
        <v>#DIV/0!</v>
      </c>
      <c r="Q54" t="e">
        <f>LN(ABS(Octano!M104-Octano!$M$167)/Octano!$M$167)</f>
        <v>#DIV/0!</v>
      </c>
      <c r="R54" t="e">
        <f>LN((Octano!O104-Octano!N104)/Octano!$N$167)</f>
        <v>#DIV/0!</v>
      </c>
    </row>
    <row r="55" spans="9:18" x14ac:dyDescent="0.25">
      <c r="I55">
        <f>LN(ABS(Propano!I54-Propano!$I$64)/Propano!$I$64)</f>
        <v>-2.9231615807191553</v>
      </c>
      <c r="J55">
        <f>LN((Propano!K54-Propano!J54)/Propano!$K$64)</f>
        <v>5.4629602374591232E-2</v>
      </c>
      <c r="K55" t="e">
        <f>LN(ABS(Octano!E107-Octano!$E$151)/Octano!$E$151)</f>
        <v>#DIV/0!</v>
      </c>
      <c r="L55" t="e">
        <f>LN((Octano!G107-Octano!F107)/Octano!$G$151)</f>
        <v>#DIV/0!</v>
      </c>
      <c r="M55" t="e">
        <f>(1-Octano!E54/Octano!$E$151)*100</f>
        <v>#DIV/0!</v>
      </c>
      <c r="Q55" t="e">
        <f>LN(ABS(Octano!M105-Octano!$M$167)/Octano!$M$167)</f>
        <v>#DIV/0!</v>
      </c>
      <c r="R55" t="e">
        <f>LN((Octano!O105-Octano!N105)/Octano!$N$167)</f>
        <v>#DIV/0!</v>
      </c>
    </row>
    <row r="56" spans="9:18" x14ac:dyDescent="0.25">
      <c r="I56">
        <f>LN(ABS(Propano!I55-Propano!$I$64)/Propano!$I$64)</f>
        <v>-3.0285220963769821</v>
      </c>
      <c r="J56">
        <f>LN((Propano!K55-Propano!J55)/Propano!$K$64)</f>
        <v>1.3642594012714209E-2</v>
      </c>
      <c r="K56" t="e">
        <f>LN(ABS(Octano!E108-Octano!$E$151)/Octano!$E$151)</f>
        <v>#DIV/0!</v>
      </c>
      <c r="L56" t="e">
        <f>LN((Octano!G108-Octano!F108)/Octano!$G$151)</f>
        <v>#DIV/0!</v>
      </c>
      <c r="M56" t="e">
        <f>(1-Octano!E55/Octano!$E$151)*100</f>
        <v>#DIV/0!</v>
      </c>
      <c r="Q56" t="e">
        <f>LN(ABS(Octano!M106-Octano!$M$167)/Octano!$M$167)</f>
        <v>#DIV/0!</v>
      </c>
      <c r="R56" t="e">
        <f>LN((Octano!O106-Octano!N106)/Octano!$N$167)</f>
        <v>#DIV/0!</v>
      </c>
    </row>
    <row r="57" spans="9:18" x14ac:dyDescent="0.25">
      <c r="I57">
        <f>LN(ABS(Propano!I56-Propano!$I$64)/Propano!$I$64)</f>
        <v>-3.146305132033365</v>
      </c>
      <c r="J57">
        <f>LN((Propano!K56-Propano!J56)/Propano!$K$64)</f>
        <v>-3.1967790781524431E-2</v>
      </c>
      <c r="K57" t="e">
        <f>LN(ABS(Octano!E109-Octano!$E$151)/Octano!$E$151)</f>
        <v>#DIV/0!</v>
      </c>
      <c r="L57" t="e">
        <f>LN((Octano!G109-Octano!F109)/Octano!$G$151)</f>
        <v>#DIV/0!</v>
      </c>
      <c r="M57" t="e">
        <f>(1-Octano!E56/Octano!$E$151)*100</f>
        <v>#DIV/0!</v>
      </c>
      <c r="Q57" t="e">
        <f>LN(ABS(Octano!M107-Octano!$M$167)/Octano!$M$167)</f>
        <v>#DIV/0!</v>
      </c>
      <c r="R57" t="e">
        <f>LN((Octano!O107-Octano!N107)/Octano!$N$167)</f>
        <v>#DIV/0!</v>
      </c>
    </row>
    <row r="58" spans="9:18" x14ac:dyDescent="0.25">
      <c r="I58">
        <f>LN(ABS(Propano!I57-Propano!$I$64)/Propano!$I$64)</f>
        <v>-3.2798365246578878</v>
      </c>
      <c r="J58">
        <f>LN((Propano!K57-Propano!J57)/Propano!$K$64)</f>
        <v>-8.3226602716721207E-2</v>
      </c>
      <c r="K58" t="e">
        <f>LN(ABS(Octano!E110-Octano!$E$151)/Octano!$E$151)</f>
        <v>#DIV/0!</v>
      </c>
      <c r="L58" t="e">
        <f>LN((Octano!G110-Octano!F110)/Octano!$G$151)</f>
        <v>#DIV/0!</v>
      </c>
      <c r="M58" t="e">
        <f>(1-Octano!E57/Octano!$E$151)*100</f>
        <v>#DIV/0!</v>
      </c>
      <c r="Q58" t="e">
        <f>LN(ABS(Octano!M108-Octano!$M$167)/Octano!$M$167)</f>
        <v>#DIV/0!</v>
      </c>
      <c r="R58" t="e">
        <f>LN((Octano!O108-Octano!N108)/Octano!$N$167)</f>
        <v>#DIV/0!</v>
      </c>
    </row>
    <row r="59" spans="9:18" x14ac:dyDescent="0.25">
      <c r="I59">
        <f>LN(ABS(Propano!I58-Propano!$I$64)/Propano!$I$64)</f>
        <v>-3.4339872044851463</v>
      </c>
      <c r="J59">
        <f>LN((Propano!K58-Propano!J58)/Propano!$K$64)</f>
        <v>-0.14151999674255719</v>
      </c>
      <c r="K59" t="e">
        <f>LN(ABS(Octano!E111-Octano!$E$151)/Octano!$E$151)</f>
        <v>#DIV/0!</v>
      </c>
      <c r="L59" t="e">
        <f>LN((Octano!G111-Octano!F111)/Octano!$G$151)</f>
        <v>#DIV/0!</v>
      </c>
      <c r="M59" t="e">
        <f>(1-Octano!E58/Octano!$E$151)*100</f>
        <v>#DIV/0!</v>
      </c>
      <c r="Q59" t="e">
        <f>LN(ABS(Octano!M109-Octano!$M$167)/Octano!$M$167)</f>
        <v>#DIV/0!</v>
      </c>
      <c r="R59" t="e">
        <f>LN((Octano!O109-Octano!N109)/Octano!$N$167)</f>
        <v>#DIV/0!</v>
      </c>
    </row>
    <row r="60" spans="9:18" x14ac:dyDescent="0.25">
      <c r="I60">
        <f>LN(ABS(Propano!I59-Propano!$I$64)/Propano!$I$64)</f>
        <v>-3.6163087612791007</v>
      </c>
      <c r="J60">
        <f>LN((Propano!K59-Propano!J59)/Propano!$K$64)</f>
        <v>-0.20874960595963896</v>
      </c>
      <c r="K60" t="e">
        <f>LN(ABS(Octano!E112-Octano!$E$151)/Octano!$E$151)</f>
        <v>#DIV/0!</v>
      </c>
      <c r="L60" t="e">
        <f>LN((Octano!G112-Octano!F112)/Octano!$G$151)</f>
        <v>#DIV/0!</v>
      </c>
      <c r="M60" t="e">
        <f>(1-Octano!E59/Octano!$E$151)*100</f>
        <v>#DIV/0!</v>
      </c>
      <c r="Q60" t="e">
        <f>LN(ABS(Octano!M110-Octano!$M$167)/Octano!$M$167)</f>
        <v>#DIV/0!</v>
      </c>
      <c r="R60" t="e">
        <f>LN((Octano!O110-Octano!N110)/Octano!$N$167)</f>
        <v>#DIV/0!</v>
      </c>
    </row>
    <row r="61" spans="9:18" x14ac:dyDescent="0.25">
      <c r="I61">
        <f>LN(ABS(Propano!I60-Propano!$I$64)/Propano!$I$64)</f>
        <v>-3.8394523125933104</v>
      </c>
      <c r="J61">
        <f>LN((Propano!K60-Propano!J60)/Propano!$K$64)</f>
        <v>-0.2876532290251157</v>
      </c>
      <c r="K61" t="e">
        <f>LN(ABS(Octano!E113-Octano!$E$151)/Octano!$E$151)</f>
        <v>#DIV/0!</v>
      </c>
      <c r="L61" t="e">
        <f>LN((Octano!G113-Octano!F113)/Octano!$G$151)</f>
        <v>#DIV/0!</v>
      </c>
      <c r="M61" t="e">
        <f>(1-Octano!E60/Octano!$E$151)*100</f>
        <v>#DIV/0!</v>
      </c>
      <c r="Q61" t="e">
        <f>LN(ABS(Octano!M111-Octano!$M$167)/Octano!$M$167)</f>
        <v>#DIV/0!</v>
      </c>
      <c r="R61" t="e">
        <f>LN((Octano!O111-Octano!N111)/Octano!$N$167)</f>
        <v>#DIV/0!</v>
      </c>
    </row>
    <row r="62" spans="9:18" x14ac:dyDescent="0.25">
      <c r="I62">
        <f>LN(ABS(Propano!I61-Propano!$I$64)/Propano!$I$64)</f>
        <v>-4.1271343850450917</v>
      </c>
      <c r="J62">
        <f>LN((Propano!K61-Propano!J61)/Propano!$K$64)</f>
        <v>-0.382378173821665</v>
      </c>
      <c r="K62" t="e">
        <f>LN(ABS(Octano!E114-Octano!$E$151)/Octano!$E$151)</f>
        <v>#DIV/0!</v>
      </c>
      <c r="L62" t="e">
        <f>LN((Octano!G114-Octano!F114)/Octano!$G$151)</f>
        <v>#DIV/0!</v>
      </c>
      <c r="M62" t="e">
        <f>(1-Octano!E61/Octano!$E$151)*100</f>
        <v>#DIV/0!</v>
      </c>
      <c r="Q62" t="e">
        <f>LN(ABS(Octano!M112-Octano!$M$167)/Octano!$M$167)</f>
        <v>#DIV/0!</v>
      </c>
      <c r="R62" t="e">
        <f>LN((Octano!O112-Octano!N112)/Octano!$N$167)</f>
        <v>#DIV/0!</v>
      </c>
    </row>
    <row r="63" spans="9:18" x14ac:dyDescent="0.25">
      <c r="I63">
        <f>LN(ABS(Propano!I62-Propano!$I$64)/Propano!$I$64)</f>
        <v>-4.5325994931532563</v>
      </c>
      <c r="J63">
        <f>LN((Propano!K62-Propano!J62)/Propano!$K$64)</f>
        <v>-0.49974233069036489</v>
      </c>
      <c r="K63" t="e">
        <f>LN(ABS(Octano!E115-Octano!$E$151)/Octano!$E$151)</f>
        <v>#DIV/0!</v>
      </c>
      <c r="L63" t="e">
        <f>LN((Octano!G115-Octano!F115)/Octano!$G$151)</f>
        <v>#DIV/0!</v>
      </c>
      <c r="M63" t="e">
        <f>(1-Octano!E62/Octano!$E$151)*100</f>
        <v>#DIV/0!</v>
      </c>
      <c r="Q63" t="e">
        <f>LN(ABS(Octano!M113-Octano!$M$167)/Octano!$M$167)</f>
        <v>#DIV/0!</v>
      </c>
      <c r="R63" t="e">
        <f>LN((Octano!O113-Octano!N113)/Octano!$N$167)</f>
        <v>#DIV/0!</v>
      </c>
    </row>
    <row r="64" spans="9:18" x14ac:dyDescent="0.25">
      <c r="I64">
        <f>LN(ABS(Propano!I63-Propano!$I$64)/Propano!$I$64)</f>
        <v>-5.2257466737132008</v>
      </c>
      <c r="J64">
        <f>LN((Propano!K63-Propano!J63)/Propano!$K$64)</f>
        <v>-0.65246377428212932</v>
      </c>
      <c r="K64" t="e">
        <f>LN(ABS(Octano!E116-Octano!$E$151)/Octano!$E$151)</f>
        <v>#DIV/0!</v>
      </c>
      <c r="L64" t="e">
        <f>LN((Octano!G116-Octano!F116)/Octano!$G$151)</f>
        <v>#DIV/0!</v>
      </c>
      <c r="M64" t="e">
        <f>(1-Octano!E63/Octano!$E$151)*100</f>
        <v>#DIV/0!</v>
      </c>
      <c r="Q64" t="e">
        <f>LN(ABS(Octano!M114-Octano!$M$167)/Octano!$M$167)</f>
        <v>#DIV/0!</v>
      </c>
      <c r="R64" t="e">
        <f>LN((Octano!O114-Octano!N114)/Octano!$N$167)</f>
        <v>#DIV/0!</v>
      </c>
    </row>
    <row r="65" spans="11:18" x14ac:dyDescent="0.25">
      <c r="K65" t="e">
        <f>LN(ABS(Octano!E117-Octano!$E$151)/Octano!$E$151)</f>
        <v>#DIV/0!</v>
      </c>
      <c r="L65" t="e">
        <f>LN((Octano!G117-Octano!F117)/Octano!$G$151)</f>
        <v>#DIV/0!</v>
      </c>
      <c r="M65" t="e">
        <f>(1-Octano!E64/Octano!$E$151)*100</f>
        <v>#DIV/0!</v>
      </c>
      <c r="Q65" t="e">
        <f>LN(ABS(Octano!M115-Octano!$M$167)/Octano!$M$167)</f>
        <v>#DIV/0!</v>
      </c>
      <c r="R65" t="e">
        <f>LN((Octano!O115-Octano!N115)/Octano!$N$167)</f>
        <v>#DIV/0!</v>
      </c>
    </row>
    <row r="66" spans="11:18" x14ac:dyDescent="0.25">
      <c r="K66" t="e">
        <f>LN(ABS(Octano!E118-Octano!$E$151)/Octano!$E$151)</f>
        <v>#DIV/0!</v>
      </c>
      <c r="L66" t="e">
        <f>LN((Octano!G118-Octano!F118)/Octano!$G$151)</f>
        <v>#DIV/0!</v>
      </c>
      <c r="M66" t="e">
        <f>(1-Octano!E65/Octano!$E$151)*100</f>
        <v>#DIV/0!</v>
      </c>
      <c r="Q66" t="e">
        <f>LN(ABS(Octano!M116-Octano!$M$167)/Octano!$M$167)</f>
        <v>#DIV/0!</v>
      </c>
      <c r="R66" t="e">
        <f>LN((Octano!O116-Octano!N116)/Octano!$N$167)</f>
        <v>#DIV/0!</v>
      </c>
    </row>
    <row r="67" spans="11:18" x14ac:dyDescent="0.25">
      <c r="K67" t="e">
        <f>LN(ABS(Octano!E119-Octano!$E$151)/Octano!$E$151)</f>
        <v>#DIV/0!</v>
      </c>
      <c r="L67" t="e">
        <f>LN((Octano!G119-Octano!F119)/Octano!$G$151)</f>
        <v>#DIV/0!</v>
      </c>
      <c r="M67" t="e">
        <f>(1-Octano!E66/Octano!$E$151)*100</f>
        <v>#DIV/0!</v>
      </c>
      <c r="Q67" t="e">
        <f>LN(ABS(Octano!M117-Octano!$M$167)/Octano!$M$167)</f>
        <v>#DIV/0!</v>
      </c>
      <c r="R67" t="e">
        <f>LN((Octano!O117-Octano!N117)/Octano!$N$167)</f>
        <v>#DIV/0!</v>
      </c>
    </row>
    <row r="68" spans="11:18" x14ac:dyDescent="0.25">
      <c r="K68" t="e">
        <f>LN(ABS(Octano!E120-Octano!$E$151)/Octano!$E$151)</f>
        <v>#DIV/0!</v>
      </c>
      <c r="L68" t="e">
        <f>LN((Octano!G120-Octano!F120)/Octano!$G$151)</f>
        <v>#DIV/0!</v>
      </c>
      <c r="M68" t="e">
        <f>(1-Octano!E67/Octano!$E$151)*100</f>
        <v>#DIV/0!</v>
      </c>
      <c r="Q68" t="e">
        <f>LN(ABS(Octano!M118-Octano!$M$167)/Octano!$M$167)</f>
        <v>#DIV/0!</v>
      </c>
      <c r="R68" t="e">
        <f>LN((Octano!O118-Octano!N118)/Octano!$N$167)</f>
        <v>#DIV/0!</v>
      </c>
    </row>
    <row r="69" spans="11:18" x14ac:dyDescent="0.25">
      <c r="K69" t="e">
        <f>LN(ABS(Octano!E121-Octano!$E$151)/Octano!$E$151)</f>
        <v>#DIV/0!</v>
      </c>
      <c r="L69" t="e">
        <f>LN((Octano!G121-Octano!F121)/Octano!$G$151)</f>
        <v>#DIV/0!</v>
      </c>
      <c r="M69" t="e">
        <f>(1-Octano!E68/Octano!$E$151)*100</f>
        <v>#DIV/0!</v>
      </c>
      <c r="Q69" t="e">
        <f>LN(ABS(Octano!M119-Octano!$M$167)/Octano!$M$167)</f>
        <v>#DIV/0!</v>
      </c>
      <c r="R69" t="e">
        <f>LN((Octano!O119-Octano!N119)/Octano!$N$167)</f>
        <v>#DIV/0!</v>
      </c>
    </row>
    <row r="70" spans="11:18" x14ac:dyDescent="0.25">
      <c r="K70" t="e">
        <f>LN(ABS(Octano!E122-Octano!$E$151)/Octano!$E$151)</f>
        <v>#DIV/0!</v>
      </c>
      <c r="L70" t="e">
        <f>LN((Octano!G122-Octano!F122)/Octano!$G$151)</f>
        <v>#DIV/0!</v>
      </c>
      <c r="M70" t="e">
        <f>(1-Octano!E69/Octano!$E$151)*100</f>
        <v>#DIV/0!</v>
      </c>
      <c r="Q70" t="e">
        <f>LN(ABS(Octano!M120-Octano!$M$167)/Octano!$M$167)</f>
        <v>#DIV/0!</v>
      </c>
      <c r="R70" t="e">
        <f>LN((Octano!O120-Octano!N120)/Octano!$N$167)</f>
        <v>#DIV/0!</v>
      </c>
    </row>
    <row r="71" spans="11:18" x14ac:dyDescent="0.25">
      <c r="K71" t="e">
        <f>LN(ABS(Octano!E123-Octano!$E$151)/Octano!$E$151)</f>
        <v>#DIV/0!</v>
      </c>
      <c r="L71" t="e">
        <f>LN((Octano!G123-Octano!F123)/Octano!$G$151)</f>
        <v>#DIV/0!</v>
      </c>
      <c r="M71" t="e">
        <f>(1-Octano!E70/Octano!$E$151)*100</f>
        <v>#DIV/0!</v>
      </c>
      <c r="Q71" t="e">
        <f>LN(ABS(Octano!M121-Octano!$M$167)/Octano!$M$167)</f>
        <v>#DIV/0!</v>
      </c>
      <c r="R71" t="e">
        <f>LN((Octano!O121-Octano!N121)/Octano!$N$167)</f>
        <v>#DIV/0!</v>
      </c>
    </row>
    <row r="72" spans="11:18" x14ac:dyDescent="0.25">
      <c r="K72" t="e">
        <f>LN(ABS(Octano!E124-Octano!$E$151)/Octano!$E$151)</f>
        <v>#DIV/0!</v>
      </c>
      <c r="L72" t="e">
        <f>LN((Octano!G124-Octano!F124)/Octano!$G$151)</f>
        <v>#DIV/0!</v>
      </c>
      <c r="M72" t="e">
        <f>(1-Octano!E71/Octano!$E$151)*100</f>
        <v>#DIV/0!</v>
      </c>
      <c r="Q72" t="e">
        <f>LN(ABS(Octano!M122-Octano!$M$167)/Octano!$M$167)</f>
        <v>#DIV/0!</v>
      </c>
      <c r="R72" t="e">
        <f>LN((Octano!O122-Octano!N122)/Octano!$N$167)</f>
        <v>#DIV/0!</v>
      </c>
    </row>
    <row r="73" spans="11:18" x14ac:dyDescent="0.25">
      <c r="K73" t="e">
        <f>LN(ABS(Octano!E125-Octano!$E$151)/Octano!$E$151)</f>
        <v>#DIV/0!</v>
      </c>
      <c r="L73" t="e">
        <f>LN((Octano!G125-Octano!F125)/Octano!$G$151)</f>
        <v>#DIV/0!</v>
      </c>
      <c r="M73" t="e">
        <f>(1-Octano!E72/Octano!$E$151)*100</f>
        <v>#DIV/0!</v>
      </c>
      <c r="Q73" t="e">
        <f>LN(ABS(Octano!M123-Octano!$M$167)/Octano!$M$167)</f>
        <v>#DIV/0!</v>
      </c>
      <c r="R73" t="e">
        <f>LN((Octano!O123-Octano!N123)/Octano!$N$167)</f>
        <v>#DIV/0!</v>
      </c>
    </row>
    <row r="74" spans="11:18" x14ac:dyDescent="0.25">
      <c r="K74" t="e">
        <f>LN(ABS(Octano!E126-Octano!$E$151)/Octano!$E$151)</f>
        <v>#DIV/0!</v>
      </c>
      <c r="L74" t="e">
        <f>LN((Octano!G126-Octano!F126)/Octano!$G$151)</f>
        <v>#DIV/0!</v>
      </c>
      <c r="M74" t="e">
        <f>(1-Octano!E73/Octano!$E$151)*100</f>
        <v>#DIV/0!</v>
      </c>
      <c r="Q74" t="e">
        <f>LN(ABS(Octano!M124-Octano!$M$167)/Octano!$M$167)</f>
        <v>#DIV/0!</v>
      </c>
      <c r="R74" t="e">
        <f>LN((Octano!O124-Octano!N124)/Octano!$N$167)</f>
        <v>#DIV/0!</v>
      </c>
    </row>
    <row r="75" spans="11:18" x14ac:dyDescent="0.25">
      <c r="K75" t="e">
        <f>LN(ABS(Octano!E127-Octano!$E$151)/Octano!$E$151)</f>
        <v>#DIV/0!</v>
      </c>
      <c r="L75" t="e">
        <f>LN((Octano!G127-Octano!F127)/Octano!$G$151)</f>
        <v>#DIV/0!</v>
      </c>
      <c r="M75" t="e">
        <f>(1-Octano!E74/Octano!$E$151)*100</f>
        <v>#DIV/0!</v>
      </c>
      <c r="Q75" t="e">
        <f>LN(ABS(Octano!M125-Octano!$M$167)/Octano!$M$167)</f>
        <v>#DIV/0!</v>
      </c>
      <c r="R75" t="e">
        <f>LN((Octano!O125-Octano!N125)/Octano!$N$167)</f>
        <v>#DIV/0!</v>
      </c>
    </row>
    <row r="76" spans="11:18" x14ac:dyDescent="0.25">
      <c r="K76" t="e">
        <f>LN(ABS(Octano!E128-Octano!$E$151)/Octano!$E$151)</f>
        <v>#DIV/0!</v>
      </c>
      <c r="L76" t="e">
        <f>LN((Octano!G128-Octano!F128)/Octano!$G$151)</f>
        <v>#DIV/0!</v>
      </c>
      <c r="M76" t="e">
        <f>(1-Octano!E75/Octano!$E$151)*100</f>
        <v>#DIV/0!</v>
      </c>
      <c r="Q76" t="e">
        <f>LN(ABS(Octano!M126-Octano!$M$167)/Octano!$M$167)</f>
        <v>#DIV/0!</v>
      </c>
      <c r="R76" t="e">
        <f>LN((Octano!O126-Octano!N126)/Octano!$N$167)</f>
        <v>#DIV/0!</v>
      </c>
    </row>
    <row r="77" spans="11:18" x14ac:dyDescent="0.25">
      <c r="K77" t="e">
        <f>LN(ABS(Octano!E129-Octano!$E$151)/Octano!$E$151)</f>
        <v>#DIV/0!</v>
      </c>
      <c r="L77" t="e">
        <f>LN((Octano!G129-Octano!F129)/Octano!$G$151)</f>
        <v>#DIV/0!</v>
      </c>
      <c r="M77" t="e">
        <f>(1-Octano!E76/Octano!$E$151)*100</f>
        <v>#DIV/0!</v>
      </c>
      <c r="Q77" t="e">
        <f>LN(ABS(Octano!M127-Octano!$M$167)/Octano!$M$167)</f>
        <v>#DIV/0!</v>
      </c>
      <c r="R77" t="e">
        <f>LN((Octano!O127-Octano!N127)/Octano!$N$167)</f>
        <v>#DIV/0!</v>
      </c>
    </row>
    <row r="78" spans="11:18" x14ac:dyDescent="0.25">
      <c r="K78" t="e">
        <f>LN(ABS(Octano!E130-Octano!$E$151)/Octano!$E$151)</f>
        <v>#DIV/0!</v>
      </c>
      <c r="L78" t="e">
        <f>LN((Octano!G130-Octano!F130)/Octano!$G$151)</f>
        <v>#DIV/0!</v>
      </c>
      <c r="M78" t="e">
        <f>(1-Octano!E77/Octano!$E$151)*100</f>
        <v>#DIV/0!</v>
      </c>
      <c r="Q78" t="e">
        <f>LN(ABS(Octano!M128-Octano!$M$167)/Octano!$M$167)</f>
        <v>#DIV/0!</v>
      </c>
      <c r="R78" t="e">
        <f>LN((Octano!O128-Octano!N128)/Octano!$N$167)</f>
        <v>#DIV/0!</v>
      </c>
    </row>
    <row r="79" spans="11:18" x14ac:dyDescent="0.25">
      <c r="K79" t="e">
        <f>LN(ABS(Octano!E131-Octano!$E$151)/Octano!$E$151)</f>
        <v>#DIV/0!</v>
      </c>
      <c r="L79" t="e">
        <f>LN((Octano!G131-Octano!F131)/Octano!$G$151)</f>
        <v>#DIV/0!</v>
      </c>
      <c r="M79" t="e">
        <f>(1-Octano!E78/Octano!$E$151)*100</f>
        <v>#DIV/0!</v>
      </c>
      <c r="Q79" t="e">
        <f>LN(ABS(Octano!M129-Octano!$M$167)/Octano!$M$167)</f>
        <v>#DIV/0!</v>
      </c>
      <c r="R79" t="e">
        <f>LN((Octano!O129-Octano!N129)/Octano!$N$167)</f>
        <v>#DIV/0!</v>
      </c>
    </row>
    <row r="80" spans="11:18" x14ac:dyDescent="0.25">
      <c r="K80" t="e">
        <f>LN(ABS(Octano!E132-Octano!$E$151)/Octano!$E$151)</f>
        <v>#DIV/0!</v>
      </c>
      <c r="L80" t="e">
        <f>LN((Octano!G132-Octano!F132)/Octano!$G$151)</f>
        <v>#DIV/0!</v>
      </c>
      <c r="M80" t="e">
        <f>(1-Octano!E79/Octano!$E$151)*100</f>
        <v>#DIV/0!</v>
      </c>
      <c r="Q80" t="e">
        <f>LN(ABS(Octano!M130-Octano!$M$167)/Octano!$M$167)</f>
        <v>#DIV/0!</v>
      </c>
      <c r="R80" t="e">
        <f>LN((Octano!O130-Octano!N130)/Octano!$N$167)</f>
        <v>#DIV/0!</v>
      </c>
    </row>
    <row r="81" spans="11:18" x14ac:dyDescent="0.25">
      <c r="K81" t="e">
        <f>LN(ABS(Octano!E133-Octano!$E$151)/Octano!$E$151)</f>
        <v>#DIV/0!</v>
      </c>
      <c r="L81" t="e">
        <f>LN((Octano!G133-Octano!F133)/Octano!$G$151)</f>
        <v>#DIV/0!</v>
      </c>
      <c r="M81" t="e">
        <f>(1-Octano!E80/Octano!$E$151)*100</f>
        <v>#DIV/0!</v>
      </c>
      <c r="Q81" t="e">
        <f>LN(ABS(Octano!M131-Octano!$M$167)/Octano!$M$167)</f>
        <v>#DIV/0!</v>
      </c>
      <c r="R81" t="e">
        <f>LN((Octano!O131-Octano!N131)/Octano!$N$167)</f>
        <v>#DIV/0!</v>
      </c>
    </row>
    <row r="82" spans="11:18" x14ac:dyDescent="0.25">
      <c r="K82" t="e">
        <f>LN(ABS(Octano!E134-Octano!$E$151)/Octano!$E$151)</f>
        <v>#DIV/0!</v>
      </c>
      <c r="L82" t="e">
        <f>LN((Octano!G134-Octano!F134)/Octano!$G$151)</f>
        <v>#DIV/0!</v>
      </c>
      <c r="M82" t="e">
        <f>(1-Octano!E81/Octano!$E$151)*100</f>
        <v>#DIV/0!</v>
      </c>
      <c r="Q82" t="e">
        <f>LN(ABS(Octano!M132-Octano!$M$167)/Octano!$M$167)</f>
        <v>#DIV/0!</v>
      </c>
      <c r="R82" t="e">
        <f>LN((Octano!O132-Octano!N132)/Octano!$N$167)</f>
        <v>#DIV/0!</v>
      </c>
    </row>
    <row r="83" spans="11:18" x14ac:dyDescent="0.25">
      <c r="K83" t="e">
        <f>LN(ABS(Octano!E135-Octano!$E$151)/Octano!$E$151)</f>
        <v>#DIV/0!</v>
      </c>
      <c r="L83" t="e">
        <f>LN((Octano!G135-Octano!F135)/Octano!$G$151)</f>
        <v>#DIV/0!</v>
      </c>
      <c r="M83" t="e">
        <f>(1-Octano!E82/Octano!$E$151)*100</f>
        <v>#DIV/0!</v>
      </c>
      <c r="Q83" t="e">
        <f>LN(ABS(Octano!M133-Octano!$M$167)/Octano!$M$167)</f>
        <v>#DIV/0!</v>
      </c>
      <c r="R83" t="e">
        <f>LN((Octano!O133-Octano!N133)/Octano!$N$167)</f>
        <v>#DIV/0!</v>
      </c>
    </row>
    <row r="84" spans="11:18" x14ac:dyDescent="0.25">
      <c r="K84" t="e">
        <f>LN(ABS(Octano!E136-Octano!$E$151)/Octano!$E$151)</f>
        <v>#DIV/0!</v>
      </c>
      <c r="L84" t="e">
        <f>LN((Octano!G136-Octano!F136)/Octano!$G$151)</f>
        <v>#DIV/0!</v>
      </c>
      <c r="M84" t="e">
        <f>(1-Octano!E83/Octano!$E$151)*100</f>
        <v>#DIV/0!</v>
      </c>
      <c r="Q84" t="e">
        <f>LN(ABS(Octano!M134-Octano!$M$167)/Octano!$M$167)</f>
        <v>#DIV/0!</v>
      </c>
      <c r="R84" t="e">
        <f>LN((Octano!O134-Octano!N134)/Octano!$N$167)</f>
        <v>#DIV/0!</v>
      </c>
    </row>
    <row r="85" spans="11:18" x14ac:dyDescent="0.25">
      <c r="K85" t="e">
        <f>LN(ABS(Octano!E137-Octano!$E$151)/Octano!$E$151)</f>
        <v>#DIV/0!</v>
      </c>
      <c r="L85" t="e">
        <f>LN((Octano!G137-Octano!F137)/Octano!$G$151)</f>
        <v>#DIV/0!</v>
      </c>
      <c r="M85" t="e">
        <f>(1-Octano!E84/Octano!$E$151)*100</f>
        <v>#DIV/0!</v>
      </c>
      <c r="Q85" t="e">
        <f>LN(ABS(Octano!M135-Octano!$M$167)/Octano!$M$167)</f>
        <v>#DIV/0!</v>
      </c>
      <c r="R85" t="e">
        <f>LN((Octano!O135-Octano!N135)/Octano!$N$167)</f>
        <v>#DIV/0!</v>
      </c>
    </row>
    <row r="86" spans="11:18" x14ac:dyDescent="0.25">
      <c r="K86" t="e">
        <f>LN(ABS(Octano!E138-Octano!$E$151)/Octano!$E$151)</f>
        <v>#DIV/0!</v>
      </c>
      <c r="L86" t="e">
        <f>LN((Octano!G138-Octano!F138)/Octano!$G$151)</f>
        <v>#DIV/0!</v>
      </c>
      <c r="M86" t="e">
        <f>(1-Octano!E85/Octano!$E$151)*100</f>
        <v>#DIV/0!</v>
      </c>
      <c r="Q86" t="e">
        <f>LN(ABS(Octano!M136-Octano!$M$167)/Octano!$M$167)</f>
        <v>#DIV/0!</v>
      </c>
      <c r="R86" t="e">
        <f>LN((Octano!O136-Octano!N136)/Octano!$N$167)</f>
        <v>#DIV/0!</v>
      </c>
    </row>
    <row r="87" spans="11:18" x14ac:dyDescent="0.25">
      <c r="K87" t="e">
        <f>LN(ABS(Octano!E139-Octano!$E$151)/Octano!$E$151)</f>
        <v>#DIV/0!</v>
      </c>
      <c r="L87" t="e">
        <f>LN((Octano!G139-Octano!F139)/Octano!$G$151)</f>
        <v>#DIV/0!</v>
      </c>
      <c r="M87" t="e">
        <f>(1-Octano!E86/Octano!$E$151)*100</f>
        <v>#DIV/0!</v>
      </c>
      <c r="Q87" t="e">
        <f>LN(ABS(Octano!M137-Octano!$M$167)/Octano!$M$167)</f>
        <v>#DIV/0!</v>
      </c>
      <c r="R87" t="e">
        <f>LN((Octano!O137-Octano!N137)/Octano!$N$167)</f>
        <v>#DIV/0!</v>
      </c>
    </row>
    <row r="88" spans="11:18" x14ac:dyDescent="0.25">
      <c r="K88" t="e">
        <f>LN(ABS(Octano!E140-Octano!$E$151)/Octano!$E$151)</f>
        <v>#DIV/0!</v>
      </c>
      <c r="L88" t="e">
        <f>LN((Octano!G140-Octano!F140)/Octano!$G$151)</f>
        <v>#DIV/0!</v>
      </c>
      <c r="M88" t="e">
        <f>(1-Octano!E87/Octano!$E$151)*100</f>
        <v>#DIV/0!</v>
      </c>
      <c r="Q88" t="e">
        <f>LN(ABS(Octano!M138-Octano!$M$167)/Octano!$M$167)</f>
        <v>#DIV/0!</v>
      </c>
      <c r="R88" t="e">
        <f>LN((Octano!O138-Octano!N138)/Octano!$N$167)</f>
        <v>#DIV/0!</v>
      </c>
    </row>
    <row r="89" spans="11:18" x14ac:dyDescent="0.25">
      <c r="K89" t="e">
        <f>LN(ABS(Octano!E141-Octano!$E$151)/Octano!$E$151)</f>
        <v>#DIV/0!</v>
      </c>
      <c r="L89" t="e">
        <f>LN((Octano!G141-Octano!F141)/Octano!$G$151)</f>
        <v>#DIV/0!</v>
      </c>
      <c r="M89" t="e">
        <f>(1-Octano!E88/Octano!$E$151)*100</f>
        <v>#DIV/0!</v>
      </c>
      <c r="Q89" t="e">
        <f>LN(ABS(Octano!M139-Octano!$M$167)/Octano!$M$167)</f>
        <v>#DIV/0!</v>
      </c>
      <c r="R89" t="e">
        <f>LN((Octano!O139-Octano!N139)/Octano!$N$167)</f>
        <v>#DIV/0!</v>
      </c>
    </row>
    <row r="90" spans="11:18" x14ac:dyDescent="0.25">
      <c r="K90" t="e">
        <f>LN(ABS(Octano!E142-Octano!$E$151)/Octano!$E$151)</f>
        <v>#DIV/0!</v>
      </c>
      <c r="L90" t="e">
        <f>LN((Octano!G142-Octano!F142)/Octano!$G$151)</f>
        <v>#DIV/0!</v>
      </c>
      <c r="M90" t="e">
        <f>(1-Octano!E89/Octano!$E$151)*100</f>
        <v>#DIV/0!</v>
      </c>
      <c r="Q90" t="e">
        <f>LN(ABS(Octano!M140-Octano!$M$167)/Octano!$M$167)</f>
        <v>#DIV/0!</v>
      </c>
      <c r="R90" t="e">
        <f>LN((Octano!O140-Octano!N140)/Octano!$N$167)</f>
        <v>#DIV/0!</v>
      </c>
    </row>
    <row r="91" spans="11:18" x14ac:dyDescent="0.25">
      <c r="K91" t="e">
        <f>LN(ABS(Octano!E143-Octano!$E$151)/Octano!$E$151)</f>
        <v>#DIV/0!</v>
      </c>
      <c r="L91" t="e">
        <f>LN((Octano!G143-Octano!F143)/Octano!$G$151)</f>
        <v>#DIV/0!</v>
      </c>
      <c r="M91" t="e">
        <f>(1-Octano!E90/Octano!$E$151)*100</f>
        <v>#DIV/0!</v>
      </c>
      <c r="Q91" t="e">
        <f>LN(ABS(Octano!M141-Octano!$M$167)/Octano!$M$167)</f>
        <v>#DIV/0!</v>
      </c>
      <c r="R91" t="e">
        <f>LN((Octano!O141-Octano!N141)/Octano!$N$167)</f>
        <v>#DIV/0!</v>
      </c>
    </row>
    <row r="92" spans="11:18" x14ac:dyDescent="0.25">
      <c r="K92" t="e">
        <f>LN(ABS(Octano!E144-Octano!$E$151)/Octano!$E$151)</f>
        <v>#DIV/0!</v>
      </c>
      <c r="L92" t="e">
        <f>LN((Octano!G144-Octano!F144)/Octano!$G$151)</f>
        <v>#DIV/0!</v>
      </c>
      <c r="M92" t="e">
        <f>(1-Octano!E91/Octano!$E$151)*100</f>
        <v>#DIV/0!</v>
      </c>
      <c r="Q92" t="e">
        <f>LN(ABS(Octano!M142-Octano!$M$167)/Octano!$M$167)</f>
        <v>#DIV/0!</v>
      </c>
      <c r="R92" t="e">
        <f>LN((Octano!O142-Octano!N142)/Octano!$N$167)</f>
        <v>#DIV/0!</v>
      </c>
    </row>
    <row r="93" spans="11:18" x14ac:dyDescent="0.25">
      <c r="K93" t="e">
        <f>LN(ABS(Octano!E145-Octano!$E$151)/Octano!$E$151)</f>
        <v>#DIV/0!</v>
      </c>
      <c r="L93" t="e">
        <f>LN((Octano!G145-Octano!F145)/Octano!$G$151)</f>
        <v>#DIV/0!</v>
      </c>
      <c r="M93" t="e">
        <f>(1-Octano!E92/Octano!$E$151)*100</f>
        <v>#DIV/0!</v>
      </c>
      <c r="Q93" t="e">
        <f>LN(ABS(Octano!M143-Octano!$M$167)/Octano!$M$167)</f>
        <v>#DIV/0!</v>
      </c>
      <c r="R93" t="e">
        <f>LN((Octano!O143-Octano!N143)/Octano!$N$167)</f>
        <v>#DIV/0!</v>
      </c>
    </row>
    <row r="94" spans="11:18" x14ac:dyDescent="0.25">
      <c r="K94" t="e">
        <f>LN(ABS(Octano!E146-Octano!$E$151)/Octano!$E$151)</f>
        <v>#DIV/0!</v>
      </c>
      <c r="L94" t="e">
        <f>LN((Octano!G146-Octano!F146)/Octano!$G$151)</f>
        <v>#DIV/0!</v>
      </c>
      <c r="M94" t="e">
        <f>(1-Octano!E93/Octano!$E$151)*100</f>
        <v>#DIV/0!</v>
      </c>
      <c r="Q94" t="e">
        <f>LN(ABS(Octano!M144-Octano!$M$167)/Octano!$M$167)</f>
        <v>#DIV/0!</v>
      </c>
      <c r="R94" t="e">
        <f>LN((Octano!O144-Octano!N144)/Octano!$N$167)</f>
        <v>#DIV/0!</v>
      </c>
    </row>
    <row r="95" spans="11:18" x14ac:dyDescent="0.25">
      <c r="K95" t="e">
        <f>LN(ABS(Octano!E147-Octano!$E$151)/Octano!$E$151)</f>
        <v>#DIV/0!</v>
      </c>
      <c r="L95" t="e">
        <f>LN((Octano!G147-Octano!F147)/Octano!$G$151)</f>
        <v>#DIV/0!</v>
      </c>
      <c r="M95" t="e">
        <f>(1-Octano!E94/Octano!$E$151)*100</f>
        <v>#DIV/0!</v>
      </c>
      <c r="Q95" t="e">
        <f>LN(ABS(Octano!M145-Octano!$M$167)/Octano!$M$167)</f>
        <v>#DIV/0!</v>
      </c>
      <c r="R95" t="e">
        <f>LN((Octano!O145-Octano!N145)/Octano!$N$167)</f>
        <v>#DIV/0!</v>
      </c>
    </row>
    <row r="96" spans="11:18" x14ac:dyDescent="0.25">
      <c r="K96" t="e">
        <f>LN(ABS(Octano!E148-Octano!$E$151)/Octano!$E$151)</f>
        <v>#DIV/0!</v>
      </c>
      <c r="L96" t="e">
        <f>LN((Octano!G148-Octano!F148)/Octano!$G$151)</f>
        <v>#DIV/0!</v>
      </c>
      <c r="M96" t="e">
        <f>(1-Octano!E95/Octano!$E$151)*100</f>
        <v>#DIV/0!</v>
      </c>
      <c r="Q96" t="e">
        <f>LN(ABS(Octano!M146-Octano!$M$167)/Octano!$M$167)</f>
        <v>#DIV/0!</v>
      </c>
      <c r="R96" t="e">
        <f>LN((Octano!O146-Octano!N146)/Octano!$N$167)</f>
        <v>#DIV/0!</v>
      </c>
    </row>
    <row r="97" spans="11:18" x14ac:dyDescent="0.25">
      <c r="K97" t="e">
        <f>LN(ABS(Octano!E149-Octano!$E$151)/Octano!$E$151)</f>
        <v>#DIV/0!</v>
      </c>
      <c r="L97" t="e">
        <f>LN((Octano!G149-Octano!F149)/Octano!$G$151)</f>
        <v>#DIV/0!</v>
      </c>
      <c r="M97" t="e">
        <f>(1-Octano!E96/Octano!$E$151)*100</f>
        <v>#DIV/0!</v>
      </c>
      <c r="Q97" t="e">
        <f>LN(ABS(Octano!M147-Octano!$M$167)/Octano!$M$167)</f>
        <v>#DIV/0!</v>
      </c>
      <c r="R97" t="e">
        <f>LN((Octano!O147-Octano!N147)/Octano!$N$167)</f>
        <v>#DIV/0!</v>
      </c>
    </row>
    <row r="98" spans="11:18" x14ac:dyDescent="0.25">
      <c r="K98" t="e">
        <f>LN(ABS(Octano!E150-Octano!$E$151)/Octano!$E$151)</f>
        <v>#DIV/0!</v>
      </c>
      <c r="L98" t="e">
        <f>LN((Octano!G150-Octano!F150)/Octano!$G$151)</f>
        <v>#DIV/0!</v>
      </c>
      <c r="M98" t="e">
        <f>(1-Octano!E97/Octano!$E$151)*100</f>
        <v>#DIV/0!</v>
      </c>
      <c r="Q98" t="e">
        <f>LN(ABS(Octano!M148-Octano!$M$167)/Octano!$M$167)</f>
        <v>#DIV/0!</v>
      </c>
      <c r="R98" t="e">
        <f>LN((Octano!O148-Octano!N148)/Octano!$N$167)</f>
        <v>#DIV/0!</v>
      </c>
    </row>
    <row r="99" spans="11:18" x14ac:dyDescent="0.25">
      <c r="Q99" t="e">
        <f>LN(ABS(Octano!M149-Octano!$M$167)/Octano!$M$167)</f>
        <v>#DIV/0!</v>
      </c>
      <c r="R99" t="e">
        <f>LN((Octano!O149-Octano!N149)/Octano!$N$167)</f>
        <v>#DIV/0!</v>
      </c>
    </row>
    <row r="100" spans="11:18" x14ac:dyDescent="0.25">
      <c r="Q100" t="e">
        <f>LN(ABS(Octano!M150-Octano!$M$167)/Octano!$M$167)</f>
        <v>#DIV/0!</v>
      </c>
      <c r="R100" t="e">
        <f>LN((Octano!O150-Octano!N150)/Octano!$N$167)</f>
        <v>#DIV/0!</v>
      </c>
    </row>
    <row r="101" spans="11:18" x14ac:dyDescent="0.25">
      <c r="Q101" t="e">
        <f>LN(ABS(Octano!M151-Octano!$M$167)/Octano!$M$167)</f>
        <v>#DIV/0!</v>
      </c>
      <c r="R101" t="e">
        <f>LN((Octano!O151-Octano!N151)/Octano!$N$167)</f>
        <v>#DIV/0!</v>
      </c>
    </row>
    <row r="102" spans="11:18" x14ac:dyDescent="0.25">
      <c r="Q102" t="e">
        <f>LN(ABS(Octano!M152-Octano!$M$167)/Octano!$M$167)</f>
        <v>#DIV/0!</v>
      </c>
      <c r="R102" t="e">
        <f>LN((Octano!O152-Octano!N152)/Octano!$N$167)</f>
        <v>#DIV/0!</v>
      </c>
    </row>
    <row r="103" spans="11:18" x14ac:dyDescent="0.25">
      <c r="Q103" t="e">
        <f>LN(ABS(Octano!M153-Octano!$M$167)/Octano!$M$167)</f>
        <v>#DIV/0!</v>
      </c>
      <c r="R103" t="e">
        <f>LN((Octano!O153-Octano!N153)/Octano!$N$167)</f>
        <v>#DIV/0!</v>
      </c>
    </row>
    <row r="104" spans="11:18" x14ac:dyDescent="0.25">
      <c r="Q104" t="e">
        <f>LN(ABS(Octano!M154-Octano!$M$167)/Octano!$M$167)</f>
        <v>#DIV/0!</v>
      </c>
      <c r="R104" t="e">
        <f>LN((Octano!O154-Octano!N154)/Octano!$N$167)</f>
        <v>#DIV/0!</v>
      </c>
    </row>
    <row r="105" spans="11:18" x14ac:dyDescent="0.25">
      <c r="Q105" t="e">
        <f>LN(ABS(Octano!M155-Octano!$M$167)/Octano!$M$167)</f>
        <v>#DIV/0!</v>
      </c>
      <c r="R105" t="e">
        <f>LN((Octano!O155-Octano!N155)/Octano!$N$167)</f>
        <v>#DIV/0!</v>
      </c>
    </row>
    <row r="106" spans="11:18" x14ac:dyDescent="0.25">
      <c r="Q106" t="e">
        <f>LN(ABS(Octano!M156-Octano!$M$167)/Octano!$M$167)</f>
        <v>#DIV/0!</v>
      </c>
      <c r="R106" t="e">
        <f>LN((Octano!O156-Octano!N156)/Octano!$N$167)</f>
        <v>#DIV/0!</v>
      </c>
    </row>
    <row r="107" spans="11:18" x14ac:dyDescent="0.25">
      <c r="Q107" t="e">
        <f>LN(ABS(Octano!M157-Octano!$M$167)/Octano!$M$167)</f>
        <v>#DIV/0!</v>
      </c>
      <c r="R107" t="e">
        <f>LN((Octano!O157-Octano!N157)/Octano!$N$167)</f>
        <v>#DIV/0!</v>
      </c>
    </row>
    <row r="108" spans="11:18" x14ac:dyDescent="0.25">
      <c r="Q108" t="e">
        <f>LN(ABS(Octano!M158-Octano!$M$167)/Octano!$M$167)</f>
        <v>#DIV/0!</v>
      </c>
      <c r="R108" t="e">
        <f>LN((Octano!O158-Octano!N158)/Octano!$N$167)</f>
        <v>#DIV/0!</v>
      </c>
    </row>
    <row r="109" spans="11:18" x14ac:dyDescent="0.25">
      <c r="Q109" t="e">
        <f>LN(ABS(Octano!M159-Octano!$M$167)/Octano!$M$167)</f>
        <v>#DIV/0!</v>
      </c>
      <c r="R109" t="e">
        <f>LN((Octano!O159-Octano!N159)/Octano!$N$167)</f>
        <v>#DIV/0!</v>
      </c>
    </row>
    <row r="110" spans="11:18" x14ac:dyDescent="0.25">
      <c r="Q110" t="e">
        <f>LN(ABS(Octano!M160-Octano!$M$167)/Octano!$M$167)</f>
        <v>#DIV/0!</v>
      </c>
      <c r="R110" t="e">
        <f>LN((Octano!O160-Octano!N160)/Octano!$N$167)</f>
        <v>#DIV/0!</v>
      </c>
    </row>
    <row r="111" spans="11:18" x14ac:dyDescent="0.25">
      <c r="Q111" t="e">
        <f>LN(ABS(Octano!M161-Octano!$M$167)/Octano!$M$167)</f>
        <v>#DIV/0!</v>
      </c>
      <c r="R111" t="e">
        <f>LN((Octano!O161-Octano!N161)/Octano!$N$167)</f>
        <v>#DIV/0!</v>
      </c>
    </row>
    <row r="112" spans="11:18" x14ac:dyDescent="0.25">
      <c r="Q112" t="e">
        <f>LN(ABS(Octano!M162-Octano!$M$167)/Octano!$M$167)</f>
        <v>#DIV/0!</v>
      </c>
      <c r="R112" t="e">
        <f>LN((Octano!O162-Octano!N162)/Octano!$N$167)</f>
        <v>#DIV/0!</v>
      </c>
    </row>
    <row r="113" spans="17:18" x14ac:dyDescent="0.25">
      <c r="Q113" t="e">
        <f>LN(ABS(Octano!M163-Octano!$M$167)/Octano!$M$167)</f>
        <v>#DIV/0!</v>
      </c>
      <c r="R113" t="e">
        <f>LN((Octano!O163-Octano!N163)/Octano!$N$167)</f>
        <v>#DIV/0!</v>
      </c>
    </row>
    <row r="114" spans="17:18" x14ac:dyDescent="0.25">
      <c r="Q114" t="e">
        <f>LN(ABS(Octano!M164-Octano!$M$167)/Octano!$M$167)</f>
        <v>#DIV/0!</v>
      </c>
      <c r="R114" t="e">
        <f>LN((Octano!O164-Octano!N164)/Octano!$N$167)</f>
        <v>#DIV/0!</v>
      </c>
    </row>
    <row r="115" spans="17:18" x14ac:dyDescent="0.25">
      <c r="Q115" t="e">
        <f>LN(ABS(Octano!M165-Octano!$M$167)/Octano!$M$167)</f>
        <v>#DIV/0!</v>
      </c>
      <c r="R115" t="e">
        <f>LN((Octano!O165-Octano!N165)/Octano!$N$167)</f>
        <v>#DIV/0!</v>
      </c>
    </row>
  </sheetData>
  <mergeCells count="12">
    <mergeCell ref="G1:L1"/>
    <mergeCell ref="A1:F1"/>
    <mergeCell ref="M1:R1"/>
    <mergeCell ref="M2:N2"/>
    <mergeCell ref="O2:P2"/>
    <mergeCell ref="Q2:R2"/>
    <mergeCell ref="A2:B2"/>
    <mergeCell ref="C2:D2"/>
    <mergeCell ref="E2:F2"/>
    <mergeCell ref="G2:H2"/>
    <mergeCell ref="I2:J2"/>
    <mergeCell ref="K2:L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opLeftCell="C1" workbookViewId="0">
      <selection activeCell="H15" sqref="H15"/>
    </sheetView>
  </sheetViews>
  <sheetFormatPr defaultRowHeight="15" x14ac:dyDescent="0.25"/>
  <cols>
    <col min="1" max="1" width="6" style="11" customWidth="1"/>
    <col min="2" max="2" width="11" style="11" bestFit="1" customWidth="1"/>
    <col min="3" max="16384" width="9.140625" style="11"/>
  </cols>
  <sheetData>
    <row r="1" spans="1:32" x14ac:dyDescent="0.25">
      <c r="A1" s="37" t="s">
        <v>7</v>
      </c>
      <c r="B1" s="37"/>
      <c r="C1" s="37"/>
      <c r="D1" s="37"/>
      <c r="E1" s="42" t="s">
        <v>34</v>
      </c>
      <c r="F1" s="43"/>
      <c r="G1" s="43"/>
      <c r="H1" s="43"/>
      <c r="I1" s="44">
        <v>7.4000000000000003E-10</v>
      </c>
      <c r="J1" s="45"/>
      <c r="K1" s="45"/>
      <c r="L1" s="45"/>
      <c r="M1" s="46">
        <v>7.2E-10</v>
      </c>
      <c r="N1" s="47"/>
      <c r="O1" s="47"/>
      <c r="P1" s="47"/>
      <c r="Q1" s="48">
        <v>6.9E-10</v>
      </c>
      <c r="R1" s="49"/>
      <c r="S1" s="49"/>
      <c r="T1" s="49"/>
      <c r="U1" s="50">
        <v>6.8000000000000003E-10</v>
      </c>
      <c r="V1" s="51"/>
      <c r="W1" s="51"/>
      <c r="X1" s="51"/>
      <c r="Y1" s="37"/>
      <c r="Z1" s="37"/>
      <c r="AA1" s="37"/>
      <c r="AB1" s="37"/>
      <c r="AC1" s="37"/>
      <c r="AD1" s="37"/>
      <c r="AE1" s="37"/>
      <c r="AF1" s="37"/>
    </row>
    <row r="2" spans="1:32" x14ac:dyDescent="0.25">
      <c r="A2" s="14" t="s">
        <v>16</v>
      </c>
      <c r="B2" s="14" t="s">
        <v>17</v>
      </c>
      <c r="C2" s="14" t="s">
        <v>18</v>
      </c>
      <c r="D2" s="14" t="s">
        <v>19</v>
      </c>
      <c r="E2" s="14" t="s">
        <v>16</v>
      </c>
      <c r="F2" s="14" t="s">
        <v>17</v>
      </c>
      <c r="G2" s="14" t="s">
        <v>18</v>
      </c>
      <c r="H2" s="14" t="s">
        <v>19</v>
      </c>
      <c r="I2" s="14" t="s">
        <v>16</v>
      </c>
      <c r="J2" s="14" t="s">
        <v>17</v>
      </c>
      <c r="K2" s="14" t="s">
        <v>18</v>
      </c>
      <c r="L2" s="14" t="s">
        <v>19</v>
      </c>
      <c r="M2" s="14" t="s">
        <v>16</v>
      </c>
      <c r="N2" s="14" t="s">
        <v>17</v>
      </c>
      <c r="O2" s="14" t="s">
        <v>18</v>
      </c>
      <c r="P2" s="14" t="s">
        <v>19</v>
      </c>
      <c r="Q2" s="14" t="s">
        <v>16</v>
      </c>
      <c r="R2" s="14" t="s">
        <v>17</v>
      </c>
      <c r="S2" s="14" t="s">
        <v>18</v>
      </c>
      <c r="T2" s="14" t="s">
        <v>19</v>
      </c>
      <c r="U2" s="14" t="s">
        <v>16</v>
      </c>
      <c r="V2" s="14" t="s">
        <v>17</v>
      </c>
      <c r="W2" s="14" t="s">
        <v>18</v>
      </c>
      <c r="X2" s="14" t="s">
        <v>19</v>
      </c>
      <c r="Y2" s="14"/>
      <c r="Z2" s="14"/>
      <c r="AA2" s="14"/>
      <c r="AB2" s="14"/>
      <c r="AC2" s="14"/>
      <c r="AD2" s="14"/>
      <c r="AE2" s="14"/>
      <c r="AF2" s="14"/>
    </row>
    <row r="3" spans="1:32" x14ac:dyDescent="0.25">
      <c r="A3" s="5">
        <v>569.32000000000005</v>
      </c>
      <c r="B3" s="5">
        <v>2056.4</v>
      </c>
      <c r="C3" s="5">
        <v>2056.4</v>
      </c>
      <c r="D3" s="14"/>
      <c r="E3" s="11">
        <v>530</v>
      </c>
      <c r="F3" s="11">
        <v>718.13300000000004</v>
      </c>
      <c r="G3" s="11">
        <v>2774.63</v>
      </c>
      <c r="H3" s="11">
        <v>1.58331</v>
      </c>
      <c r="I3" s="11">
        <v>500</v>
      </c>
      <c r="J3" s="11">
        <v>265.98899999999998</v>
      </c>
      <c r="K3" s="11">
        <v>4315.82</v>
      </c>
      <c r="L3" s="11">
        <v>0.83379599999999998</v>
      </c>
      <c r="M3" s="11">
        <v>500</v>
      </c>
      <c r="N3" s="11">
        <v>266.58100000000002</v>
      </c>
      <c r="O3" s="11">
        <v>4305.76</v>
      </c>
      <c r="P3" s="11">
        <v>0.833395</v>
      </c>
      <c r="Q3" s="14">
        <v>500</v>
      </c>
      <c r="R3" s="14">
        <v>267.36900000000003</v>
      </c>
      <c r="S3" s="14">
        <v>4288.03</v>
      </c>
      <c r="T3" s="14">
        <v>0.83240599999999998</v>
      </c>
      <c r="U3" s="14">
        <v>500</v>
      </c>
      <c r="V3" s="14">
        <v>268.11399999999998</v>
      </c>
      <c r="W3" s="14">
        <v>4257.8999999999996</v>
      </c>
      <c r="X3" s="14">
        <v>0.83014399999999999</v>
      </c>
    </row>
    <row r="4" spans="1:32" x14ac:dyDescent="0.25">
      <c r="A4" s="14">
        <v>400</v>
      </c>
      <c r="B4" s="14">
        <v>5340.7510599999996</v>
      </c>
      <c r="C4" s="11">
        <v>67.283779999999993</v>
      </c>
      <c r="E4" s="11">
        <v>532</v>
      </c>
      <c r="F4" s="11">
        <v>769.87199999999996</v>
      </c>
      <c r="G4" s="11">
        <v>2708.31</v>
      </c>
      <c r="H4" s="11">
        <v>1.637</v>
      </c>
      <c r="I4" s="11">
        <v>502</v>
      </c>
      <c r="J4" s="11">
        <v>276.35199999999998</v>
      </c>
      <c r="K4" s="11">
        <v>4286.16</v>
      </c>
      <c r="L4" s="11">
        <v>0.86253599999999997</v>
      </c>
      <c r="M4" s="11">
        <v>502</v>
      </c>
      <c r="N4" s="11">
        <v>277.01100000000002</v>
      </c>
      <c r="O4" s="11">
        <v>4275.75</v>
      </c>
      <c r="P4" s="11">
        <v>0.86214199999999996</v>
      </c>
      <c r="Q4" s="11">
        <v>502</v>
      </c>
      <c r="R4" s="11">
        <v>277.89800000000002</v>
      </c>
      <c r="S4" s="11">
        <v>4257.3599999999997</v>
      </c>
      <c r="T4" s="11">
        <v>0.86114000000000002</v>
      </c>
      <c r="U4" s="11">
        <v>500</v>
      </c>
      <c r="V4" s="11">
        <v>267.59399999999999</v>
      </c>
      <c r="W4" s="11">
        <v>4281.2700000000004</v>
      </c>
      <c r="X4" s="11">
        <v>0.83195300000000005</v>
      </c>
    </row>
    <row r="5" spans="1:32" x14ac:dyDescent="0.25">
      <c r="A5" s="11">
        <v>405</v>
      </c>
      <c r="B5" s="11">
        <v>5297.67677</v>
      </c>
      <c r="C5" s="11">
        <v>67.175319999999999</v>
      </c>
      <c r="E5" s="11">
        <v>534</v>
      </c>
      <c r="F5" s="11">
        <v>831.13400000000001</v>
      </c>
      <c r="G5" s="11">
        <v>2635.63</v>
      </c>
      <c r="H5" s="11">
        <v>1.69279</v>
      </c>
      <c r="I5" s="11">
        <v>504</v>
      </c>
      <c r="J5" s="11">
        <v>287.125</v>
      </c>
      <c r="K5" s="11">
        <v>4256.01</v>
      </c>
      <c r="L5" s="11">
        <v>0.89204499999999998</v>
      </c>
      <c r="M5" s="11">
        <v>504</v>
      </c>
      <c r="N5" s="11">
        <v>287.85700000000003</v>
      </c>
      <c r="O5" s="11">
        <v>4245.22</v>
      </c>
      <c r="P5" s="11">
        <v>0.89165799999999995</v>
      </c>
      <c r="Q5" s="11">
        <v>504</v>
      </c>
      <c r="R5" s="11">
        <v>288.85300000000001</v>
      </c>
      <c r="S5" s="11">
        <v>4226.1400000000003</v>
      </c>
      <c r="T5" s="11">
        <v>0.89064500000000002</v>
      </c>
      <c r="U5" s="11">
        <v>502</v>
      </c>
      <c r="V5" s="11">
        <v>278.15499999999997</v>
      </c>
      <c r="W5" s="11">
        <v>4250.3500000000004</v>
      </c>
      <c r="X5" s="11">
        <v>0.86067499999999997</v>
      </c>
    </row>
    <row r="6" spans="1:32" x14ac:dyDescent="0.25">
      <c r="A6" s="11">
        <v>410</v>
      </c>
      <c r="B6" s="11">
        <v>5255.1563999999998</v>
      </c>
      <c r="C6" s="11">
        <v>66.779619999999994</v>
      </c>
      <c r="E6" s="11">
        <v>536</v>
      </c>
      <c r="F6" s="11">
        <v>906.452</v>
      </c>
      <c r="G6" s="11">
        <v>2554.36</v>
      </c>
      <c r="H6" s="11">
        <v>1.75098</v>
      </c>
      <c r="I6" s="11">
        <v>506</v>
      </c>
      <c r="J6" s="11">
        <v>298.33100000000002</v>
      </c>
      <c r="K6" s="11">
        <v>4225.34</v>
      </c>
      <c r="L6" s="11">
        <v>0.92233900000000002</v>
      </c>
      <c r="M6" s="11">
        <v>506</v>
      </c>
      <c r="N6" s="11">
        <v>299.142</v>
      </c>
      <c r="O6" s="11">
        <v>4214.1499999999996</v>
      </c>
      <c r="P6" s="11">
        <v>0.92196199999999995</v>
      </c>
      <c r="Q6" s="11">
        <v>506</v>
      </c>
      <c r="R6" s="11">
        <v>300.25799999999998</v>
      </c>
      <c r="S6" s="11">
        <v>4194.3500000000004</v>
      </c>
      <c r="T6" s="11">
        <v>0.92093899999999995</v>
      </c>
      <c r="U6" s="11">
        <v>504</v>
      </c>
      <c r="V6" s="11">
        <v>289.14499999999998</v>
      </c>
      <c r="W6" s="11">
        <v>4218.87</v>
      </c>
      <c r="X6" s="11">
        <v>0.89016899999999999</v>
      </c>
    </row>
    <row r="7" spans="1:32" x14ac:dyDescent="0.25">
      <c r="A7" s="11">
        <v>415</v>
      </c>
      <c r="B7" s="11">
        <v>5212.0831500000004</v>
      </c>
      <c r="C7" s="11">
        <v>84.850560000000002</v>
      </c>
      <c r="E7" s="11">
        <v>538</v>
      </c>
      <c r="F7" s="11">
        <v>1004.5</v>
      </c>
      <c r="G7" s="11">
        <v>2460.63</v>
      </c>
      <c r="H7" s="11">
        <v>1.8120400000000001</v>
      </c>
      <c r="I7" s="11">
        <v>508</v>
      </c>
      <c r="J7" s="11">
        <v>309.99299999999999</v>
      </c>
      <c r="K7" s="11">
        <v>4194.1400000000003</v>
      </c>
      <c r="L7" s="11">
        <v>0.95343500000000003</v>
      </c>
      <c r="M7" s="11">
        <v>508</v>
      </c>
      <c r="N7" s="11">
        <v>310.892</v>
      </c>
      <c r="O7" s="11">
        <v>4182.53</v>
      </c>
      <c r="P7" s="11">
        <v>0.95306900000000006</v>
      </c>
      <c r="Q7" s="11">
        <v>508</v>
      </c>
      <c r="R7" s="11">
        <v>312.13799999999998</v>
      </c>
      <c r="S7" s="11">
        <v>4161.95</v>
      </c>
      <c r="T7" s="11">
        <v>0.95203899999999997</v>
      </c>
      <c r="U7" s="11">
        <v>506</v>
      </c>
      <c r="V7" s="11">
        <v>300.589</v>
      </c>
      <c r="W7" s="11">
        <v>4186.79</v>
      </c>
      <c r="X7" s="11">
        <v>0.92045200000000005</v>
      </c>
    </row>
    <row r="8" spans="1:32" x14ac:dyDescent="0.25">
      <c r="A8" s="11">
        <v>420</v>
      </c>
      <c r="B8" s="11">
        <v>5169.3145100000002</v>
      </c>
      <c r="C8" s="11">
        <v>84.293120000000002</v>
      </c>
      <c r="E8" s="11">
        <v>540</v>
      </c>
      <c r="F8" s="11">
        <v>1143.81</v>
      </c>
      <c r="G8" s="11">
        <v>2346.84</v>
      </c>
      <c r="H8" s="11">
        <v>1.8767799999999999</v>
      </c>
      <c r="I8" s="11">
        <v>510</v>
      </c>
      <c r="J8" s="11">
        <v>322.13799999999998</v>
      </c>
      <c r="K8" s="11">
        <v>4162.3900000000003</v>
      </c>
      <c r="L8" s="11">
        <v>0.98534999999999995</v>
      </c>
      <c r="M8" s="11">
        <v>510</v>
      </c>
      <c r="N8" s="11">
        <v>323.13200000000001</v>
      </c>
      <c r="O8" s="11">
        <v>4150.33</v>
      </c>
      <c r="P8" s="11">
        <v>0.98499700000000001</v>
      </c>
      <c r="Q8" s="11">
        <v>510</v>
      </c>
      <c r="R8" s="11">
        <v>324.52300000000002</v>
      </c>
      <c r="S8" s="11">
        <v>4128.92</v>
      </c>
      <c r="T8" s="11">
        <v>0.98396099999999997</v>
      </c>
      <c r="U8" s="11">
        <v>508</v>
      </c>
      <c r="V8" s="11">
        <v>312.51299999999998</v>
      </c>
      <c r="W8" s="11">
        <v>4154.08</v>
      </c>
      <c r="X8" s="11">
        <v>0.95154000000000005</v>
      </c>
    </row>
    <row r="9" spans="1:32" x14ac:dyDescent="0.25">
      <c r="A9" s="11">
        <v>425</v>
      </c>
      <c r="B9" s="11">
        <v>5126.4248799999996</v>
      </c>
      <c r="C9" s="11">
        <v>92.900409999999994</v>
      </c>
      <c r="E9">
        <v>542</v>
      </c>
      <c r="F9">
        <v>1363.52</v>
      </c>
      <c r="G9">
        <v>2193.36</v>
      </c>
      <c r="H9">
        <v>1.94662</v>
      </c>
      <c r="I9" s="11">
        <v>512</v>
      </c>
      <c r="J9" s="11">
        <v>334.79399999999998</v>
      </c>
      <c r="K9" s="11">
        <v>4130.0600000000004</v>
      </c>
      <c r="L9" s="11">
        <v>1.0181</v>
      </c>
      <c r="M9" s="11">
        <v>512</v>
      </c>
      <c r="N9" s="11">
        <v>335.892</v>
      </c>
      <c r="O9" s="11">
        <v>4117.5200000000004</v>
      </c>
      <c r="P9" s="11">
        <v>1.01776</v>
      </c>
      <c r="Q9" s="11">
        <v>512</v>
      </c>
      <c r="R9" s="11">
        <v>337.44299999999998</v>
      </c>
      <c r="S9" s="11">
        <v>4095.23</v>
      </c>
      <c r="T9" s="11">
        <v>1.0167200000000001</v>
      </c>
      <c r="U9" s="11">
        <v>510</v>
      </c>
      <c r="V9" s="11">
        <v>324.94499999999999</v>
      </c>
      <c r="W9" s="11">
        <v>4120.72</v>
      </c>
      <c r="X9" s="11">
        <v>0.98345099999999996</v>
      </c>
    </row>
    <row r="10" spans="1:32" x14ac:dyDescent="0.25">
      <c r="A10" s="11">
        <v>430</v>
      </c>
      <c r="B10" s="11">
        <v>5083.7232400000003</v>
      </c>
      <c r="C10" s="11">
        <v>102.07038</v>
      </c>
      <c r="E10"/>
      <c r="F10"/>
      <c r="G10"/>
      <c r="H10"/>
      <c r="I10" s="11">
        <v>514</v>
      </c>
      <c r="J10" s="11">
        <v>347.99400000000003</v>
      </c>
      <c r="K10" s="11">
        <v>4097.12</v>
      </c>
      <c r="L10" s="11">
        <v>1.0517099999999999</v>
      </c>
      <c r="M10" s="11">
        <v>514</v>
      </c>
      <c r="N10" s="11">
        <v>349.20699999999999</v>
      </c>
      <c r="O10" s="11">
        <v>4084.07</v>
      </c>
      <c r="P10" s="11">
        <v>1.05139</v>
      </c>
      <c r="Q10" s="11">
        <v>514</v>
      </c>
      <c r="R10" s="11">
        <v>350.93099999999998</v>
      </c>
      <c r="S10" s="11">
        <v>4060.83</v>
      </c>
      <c r="T10" s="11">
        <v>1.0503400000000001</v>
      </c>
      <c r="U10" s="11">
        <v>512</v>
      </c>
      <c r="V10" s="11">
        <v>337.91699999999997</v>
      </c>
      <c r="W10" s="11">
        <v>4086.68</v>
      </c>
      <c r="X10" s="11">
        <v>1.0162</v>
      </c>
    </row>
    <row r="11" spans="1:32" x14ac:dyDescent="0.25">
      <c r="A11" s="11">
        <v>435</v>
      </c>
      <c r="B11" s="11">
        <v>5039.5337</v>
      </c>
      <c r="C11" s="11">
        <v>109.99511</v>
      </c>
      <c r="E11">
        <v>530</v>
      </c>
      <c r="F11">
        <v>732.51</v>
      </c>
      <c r="G11">
        <v>2712.33</v>
      </c>
      <c r="H11">
        <v>1.5822400000000001</v>
      </c>
      <c r="I11" s="11">
        <v>516</v>
      </c>
      <c r="J11" s="11">
        <v>361.77199999999999</v>
      </c>
      <c r="K11" s="11">
        <v>4063.55</v>
      </c>
      <c r="L11" s="11">
        <v>1.08619</v>
      </c>
      <c r="M11" s="11">
        <v>516</v>
      </c>
      <c r="N11" s="11">
        <v>363.11099999999999</v>
      </c>
      <c r="O11" s="11">
        <v>4049.95</v>
      </c>
      <c r="P11" s="11">
        <v>1.08589</v>
      </c>
      <c r="Q11" s="11">
        <v>516</v>
      </c>
      <c r="R11" s="11">
        <v>365.02699999999999</v>
      </c>
      <c r="S11" s="11">
        <v>4025.69</v>
      </c>
      <c r="T11" s="11">
        <v>1.08484</v>
      </c>
      <c r="U11" s="11">
        <v>514</v>
      </c>
      <c r="V11" s="11">
        <v>351.464</v>
      </c>
      <c r="W11" s="11">
        <v>4051.9</v>
      </c>
      <c r="X11" s="11">
        <v>1.0498099999999999</v>
      </c>
    </row>
    <row r="12" spans="1:32" x14ac:dyDescent="0.25">
      <c r="A12" s="11">
        <v>440</v>
      </c>
      <c r="B12" s="11">
        <v>4990.5361899999998</v>
      </c>
      <c r="C12" s="11">
        <v>119.34751</v>
      </c>
      <c r="E12">
        <v>532</v>
      </c>
      <c r="F12">
        <v>789.22799999999995</v>
      </c>
      <c r="G12">
        <v>2634.69</v>
      </c>
      <c r="H12">
        <v>1.63585</v>
      </c>
      <c r="I12" s="11">
        <v>518</v>
      </c>
      <c r="J12" s="11">
        <v>376.16699999999997</v>
      </c>
      <c r="K12" s="11">
        <v>4029.31</v>
      </c>
      <c r="L12" s="11">
        <v>1.1215599999999999</v>
      </c>
      <c r="M12" s="11">
        <v>518</v>
      </c>
      <c r="N12" s="11">
        <v>377.64400000000001</v>
      </c>
      <c r="O12" s="11">
        <v>4015.12</v>
      </c>
      <c r="P12" s="11">
        <v>1.1212800000000001</v>
      </c>
      <c r="Q12" s="11">
        <v>518</v>
      </c>
      <c r="R12" s="11">
        <v>379.77199999999999</v>
      </c>
      <c r="S12" s="11">
        <v>3989.77</v>
      </c>
      <c r="T12" s="11">
        <v>1.1202399999999999</v>
      </c>
      <c r="U12" s="11">
        <v>516</v>
      </c>
      <c r="V12" s="11">
        <v>365.62299999999999</v>
      </c>
      <c r="W12" s="11">
        <v>4016.36</v>
      </c>
      <c r="X12" s="11">
        <v>1.0843</v>
      </c>
    </row>
    <row r="13" spans="1:32" x14ac:dyDescent="0.25">
      <c r="A13" s="11">
        <v>445</v>
      </c>
      <c r="B13" s="11">
        <v>4946.2516299999997</v>
      </c>
      <c r="C13" s="11">
        <v>127.20141</v>
      </c>
      <c r="E13">
        <v>534</v>
      </c>
      <c r="F13">
        <v>859.15499999999997</v>
      </c>
      <c r="G13">
        <v>2545.5100000000002</v>
      </c>
      <c r="H13">
        <v>1.6916</v>
      </c>
      <c r="I13" s="11">
        <v>520</v>
      </c>
      <c r="J13" s="11">
        <v>391.221</v>
      </c>
      <c r="K13" s="11">
        <v>3994.37</v>
      </c>
      <c r="L13" s="11">
        <v>1.15785</v>
      </c>
      <c r="M13" s="11">
        <v>520</v>
      </c>
      <c r="N13" s="11">
        <v>392.851</v>
      </c>
      <c r="O13" s="11">
        <v>3979.55</v>
      </c>
      <c r="P13" s="11">
        <v>1.1576</v>
      </c>
      <c r="Q13" s="11">
        <v>520</v>
      </c>
      <c r="R13" s="11">
        <v>395.21300000000002</v>
      </c>
      <c r="S13" s="11">
        <v>3953.01</v>
      </c>
      <c r="T13" s="11">
        <v>1.15655</v>
      </c>
      <c r="U13" s="11">
        <v>518</v>
      </c>
      <c r="V13" s="11">
        <v>380.43799999999999</v>
      </c>
      <c r="W13" s="11">
        <v>3979.99</v>
      </c>
      <c r="X13" s="11">
        <v>1.11968</v>
      </c>
    </row>
    <row r="14" spans="1:32" x14ac:dyDescent="0.25">
      <c r="A14" s="11">
        <v>450</v>
      </c>
      <c r="B14" s="11">
        <v>4894.9027500000002</v>
      </c>
      <c r="C14" s="11">
        <v>134.94508999999999</v>
      </c>
      <c r="E14">
        <v>536</v>
      </c>
      <c r="F14">
        <v>952.12199999999996</v>
      </c>
      <c r="G14">
        <v>2437.7199999999998</v>
      </c>
      <c r="H14">
        <v>1.74986</v>
      </c>
      <c r="I14" s="11">
        <v>522</v>
      </c>
      <c r="J14" s="11">
        <v>406.983</v>
      </c>
      <c r="K14" s="11">
        <v>3958.69</v>
      </c>
      <c r="L14" s="11">
        <v>1.1950799999999999</v>
      </c>
      <c r="M14" s="11">
        <v>522</v>
      </c>
      <c r="N14" s="11">
        <v>408.78300000000002</v>
      </c>
      <c r="O14" s="11">
        <v>3943.2</v>
      </c>
      <c r="P14" s="11">
        <v>1.19485</v>
      </c>
      <c r="Q14" s="11">
        <v>522</v>
      </c>
      <c r="R14" s="11">
        <v>411.404</v>
      </c>
      <c r="S14" s="11">
        <v>3915.37</v>
      </c>
      <c r="T14" s="11">
        <v>1.19381</v>
      </c>
      <c r="U14" s="11">
        <v>520</v>
      </c>
      <c r="V14" s="11">
        <v>395.95699999999999</v>
      </c>
      <c r="W14" s="11">
        <v>3942.76</v>
      </c>
      <c r="X14" s="11">
        <v>1.1559900000000001</v>
      </c>
    </row>
    <row r="15" spans="1:32" x14ac:dyDescent="0.25">
      <c r="A15" s="11">
        <v>455</v>
      </c>
      <c r="B15" s="11">
        <v>4851.1814899999999</v>
      </c>
      <c r="C15" s="11">
        <v>153.97352000000001</v>
      </c>
      <c r="E15">
        <v>538</v>
      </c>
      <c r="F15">
        <v>1098.3</v>
      </c>
      <c r="G15">
        <v>2292.89</v>
      </c>
      <c r="H15">
        <v>1.8114300000000001</v>
      </c>
      <c r="I15" s="11">
        <v>524</v>
      </c>
      <c r="J15" s="11">
        <v>423.50599999999997</v>
      </c>
      <c r="K15" s="11">
        <v>3922.23</v>
      </c>
      <c r="L15" s="11">
        <v>1.23326</v>
      </c>
      <c r="M15" s="11">
        <v>524</v>
      </c>
      <c r="N15" s="11">
        <v>425.495</v>
      </c>
      <c r="O15" s="11">
        <v>3906</v>
      </c>
      <c r="P15" s="11">
        <v>1.23306</v>
      </c>
      <c r="Q15" s="11">
        <v>524</v>
      </c>
      <c r="R15" s="11">
        <v>428.40300000000002</v>
      </c>
      <c r="S15" s="11">
        <v>3876.78</v>
      </c>
      <c r="T15" s="11">
        <v>1.2320199999999999</v>
      </c>
      <c r="U15" s="11">
        <v>522</v>
      </c>
      <c r="V15" s="11">
        <v>412.23399999999998</v>
      </c>
      <c r="W15" s="11">
        <v>3904.6</v>
      </c>
      <c r="X15" s="11">
        <v>1.19323</v>
      </c>
    </row>
    <row r="16" spans="1:32" x14ac:dyDescent="0.25">
      <c r="A16" s="11">
        <v>460</v>
      </c>
      <c r="B16" s="11">
        <v>4798.6970700000002</v>
      </c>
      <c r="C16" s="11">
        <v>161.49710999999999</v>
      </c>
      <c r="E16">
        <v>540</v>
      </c>
      <c r="F16">
        <v>1515.34</v>
      </c>
      <c r="G16">
        <v>2012.09</v>
      </c>
      <c r="H16">
        <v>1.87923</v>
      </c>
      <c r="I16" s="11">
        <v>526</v>
      </c>
      <c r="J16" s="11">
        <v>440.85</v>
      </c>
      <c r="K16" s="11">
        <v>3884.95</v>
      </c>
      <c r="L16" s="11">
        <v>1.27244</v>
      </c>
      <c r="M16" s="11">
        <v>526</v>
      </c>
      <c r="N16" s="11">
        <v>443.05099999999999</v>
      </c>
      <c r="O16" s="11">
        <v>3867.92</v>
      </c>
      <c r="P16" s="11">
        <v>1.27227</v>
      </c>
      <c r="Q16" s="11">
        <v>526</v>
      </c>
      <c r="R16" s="11">
        <v>446.28</v>
      </c>
      <c r="S16" s="11">
        <v>3837.18</v>
      </c>
      <c r="T16" s="11">
        <v>1.2712300000000001</v>
      </c>
      <c r="U16" s="11">
        <v>524</v>
      </c>
      <c r="V16" s="11">
        <v>429.32799999999997</v>
      </c>
      <c r="W16" s="11">
        <v>3865.45</v>
      </c>
      <c r="X16" s="11">
        <v>1.23143</v>
      </c>
    </row>
    <row r="17" spans="1:24" x14ac:dyDescent="0.25">
      <c r="A17" s="11">
        <v>465</v>
      </c>
      <c r="B17" s="11">
        <v>4749.2248399999999</v>
      </c>
      <c r="C17" s="11">
        <v>176.77859000000001</v>
      </c>
      <c r="E17"/>
      <c r="F17"/>
      <c r="G17"/>
      <c r="H17"/>
      <c r="I17" s="11">
        <v>528</v>
      </c>
      <c r="J17" s="11">
        <v>459.08499999999998</v>
      </c>
      <c r="K17" s="11">
        <v>3846.79</v>
      </c>
      <c r="L17" s="11">
        <v>1.3126199999999999</v>
      </c>
      <c r="M17" s="11">
        <v>528</v>
      </c>
      <c r="N17" s="11">
        <v>461.524</v>
      </c>
      <c r="O17" s="11">
        <v>3828.89</v>
      </c>
      <c r="P17" s="11">
        <v>1.3124800000000001</v>
      </c>
      <c r="Q17" s="11">
        <v>528</v>
      </c>
      <c r="R17" s="11">
        <v>465.11099999999999</v>
      </c>
      <c r="S17" s="11">
        <v>3796.48</v>
      </c>
      <c r="T17" s="11">
        <v>1.3114399999999999</v>
      </c>
      <c r="U17" s="11">
        <v>526</v>
      </c>
      <c r="V17" s="11">
        <v>447.31099999999998</v>
      </c>
      <c r="W17" s="11">
        <v>3825.22</v>
      </c>
      <c r="X17" s="11">
        <v>1.2706200000000001</v>
      </c>
    </row>
    <row r="18" spans="1:24" x14ac:dyDescent="0.25">
      <c r="A18" s="11">
        <v>470</v>
      </c>
      <c r="B18" s="11">
        <v>4695.7553600000001</v>
      </c>
      <c r="C18" s="11">
        <v>193.74042</v>
      </c>
      <c r="E18">
        <v>530</v>
      </c>
      <c r="F18">
        <v>737.93899999999996</v>
      </c>
      <c r="G18">
        <v>2680.76</v>
      </c>
      <c r="H18">
        <v>1.5811599999999999</v>
      </c>
      <c r="I18" s="11">
        <v>530</v>
      </c>
      <c r="J18" s="11">
        <v>478.28699999999998</v>
      </c>
      <c r="K18" s="11">
        <v>3807.69</v>
      </c>
      <c r="L18" s="11">
        <v>1.3538300000000001</v>
      </c>
      <c r="M18" s="11">
        <v>530</v>
      </c>
      <c r="N18" s="11">
        <v>480.99599999999998</v>
      </c>
      <c r="O18" s="11">
        <v>3788.85</v>
      </c>
      <c r="P18" s="11">
        <v>1.3537300000000001</v>
      </c>
      <c r="Q18" s="11">
        <v>530</v>
      </c>
      <c r="R18" s="11">
        <v>484.98599999999999</v>
      </c>
      <c r="S18" s="11">
        <v>3754.6</v>
      </c>
      <c r="T18" s="11">
        <v>1.3527</v>
      </c>
      <c r="U18" s="11">
        <v>528</v>
      </c>
      <c r="V18" s="11">
        <v>466.26</v>
      </c>
      <c r="W18" s="11">
        <v>3783.84</v>
      </c>
      <c r="X18" s="11">
        <v>1.3108200000000001</v>
      </c>
    </row>
    <row r="19" spans="1:24" x14ac:dyDescent="0.25">
      <c r="A19" s="11">
        <v>475</v>
      </c>
      <c r="B19" s="11">
        <v>4628.1130000000003</v>
      </c>
      <c r="C19" s="11">
        <v>186.48509000000001</v>
      </c>
      <c r="E19">
        <v>532</v>
      </c>
      <c r="F19">
        <v>796.61500000000001</v>
      </c>
      <c r="G19">
        <v>2595.98</v>
      </c>
      <c r="H19">
        <v>1.6346000000000001</v>
      </c>
      <c r="I19" s="11">
        <v>532</v>
      </c>
      <c r="J19" s="11">
        <v>498.54599999999999</v>
      </c>
      <c r="K19" s="11">
        <v>3767.6</v>
      </c>
      <c r="L19" s="11">
        <v>1.39612</v>
      </c>
      <c r="M19" s="11">
        <v>532</v>
      </c>
      <c r="N19" s="11">
        <v>501.56200000000001</v>
      </c>
      <c r="O19" s="11">
        <v>3747.72</v>
      </c>
      <c r="P19" s="11">
        <v>1.3960600000000001</v>
      </c>
      <c r="Q19" s="11">
        <v>532</v>
      </c>
      <c r="R19" s="11">
        <v>506.01100000000002</v>
      </c>
      <c r="S19" s="11">
        <v>3711.43</v>
      </c>
      <c r="T19" s="11">
        <v>1.3950199999999999</v>
      </c>
      <c r="U19" s="11">
        <v>530</v>
      </c>
      <c r="V19" s="11">
        <v>486.26799999999997</v>
      </c>
      <c r="W19" s="11">
        <v>3741.19</v>
      </c>
      <c r="X19" s="11">
        <v>1.35206</v>
      </c>
    </row>
    <row r="20" spans="1:24" x14ac:dyDescent="0.25">
      <c r="A20" s="11">
        <v>480</v>
      </c>
      <c r="B20" s="11">
        <v>4569.0191500000001</v>
      </c>
      <c r="C20" s="11">
        <v>210.67209</v>
      </c>
      <c r="E20">
        <v>534</v>
      </c>
      <c r="F20">
        <v>870.245</v>
      </c>
      <c r="G20">
        <v>2495.3200000000002</v>
      </c>
      <c r="H20">
        <v>1.69011</v>
      </c>
      <c r="I20" s="11">
        <v>534</v>
      </c>
      <c r="J20" s="11">
        <v>519.96400000000006</v>
      </c>
      <c r="K20" s="11">
        <v>3726.45</v>
      </c>
      <c r="L20" s="11">
        <v>1.4395</v>
      </c>
      <c r="M20" s="11">
        <v>534</v>
      </c>
      <c r="N20" s="11">
        <v>523.33500000000004</v>
      </c>
      <c r="O20" s="11">
        <v>3705.41</v>
      </c>
      <c r="P20" s="11">
        <v>1.4394800000000001</v>
      </c>
      <c r="Q20" s="11">
        <v>534</v>
      </c>
      <c r="R20" s="11">
        <v>528.30700000000002</v>
      </c>
      <c r="S20" s="11">
        <v>3666.86</v>
      </c>
      <c r="T20" s="11">
        <v>1.4384399999999999</v>
      </c>
      <c r="U20" s="11">
        <v>532</v>
      </c>
      <c r="V20" s="11">
        <v>507.44200000000001</v>
      </c>
      <c r="W20" s="11">
        <v>3697.18</v>
      </c>
      <c r="X20" s="11">
        <v>1.39436</v>
      </c>
    </row>
    <row r="21" spans="1:24" x14ac:dyDescent="0.25">
      <c r="A21" s="11">
        <v>485</v>
      </c>
      <c r="B21" s="11">
        <v>4509.0220399999998</v>
      </c>
      <c r="C21" s="11">
        <v>230.01456999999999</v>
      </c>
      <c r="E21">
        <v>536</v>
      </c>
      <c r="F21">
        <v>972.27300000000002</v>
      </c>
      <c r="G21">
        <v>2365.37</v>
      </c>
      <c r="H21">
        <v>1.74804</v>
      </c>
      <c r="I21" s="11">
        <v>536</v>
      </c>
      <c r="J21" s="11">
        <v>542.66200000000003</v>
      </c>
      <c r="K21" s="11">
        <v>3684.14</v>
      </c>
      <c r="L21" s="11">
        <v>1.4840199999999999</v>
      </c>
      <c r="M21" s="11">
        <v>536</v>
      </c>
      <c r="N21" s="11">
        <v>546.44399999999996</v>
      </c>
      <c r="O21" s="11">
        <v>3661.83</v>
      </c>
      <c r="P21" s="11">
        <v>1.48404</v>
      </c>
      <c r="Q21" s="11">
        <v>536</v>
      </c>
      <c r="R21" s="11">
        <v>552.02</v>
      </c>
      <c r="S21" s="11">
        <v>3620.74</v>
      </c>
      <c r="T21" s="11">
        <v>1.4830000000000001</v>
      </c>
      <c r="U21" s="11">
        <v>534</v>
      </c>
      <c r="V21" s="11">
        <v>529.90700000000004</v>
      </c>
      <c r="W21" s="11">
        <v>3651.65</v>
      </c>
      <c r="X21" s="11">
        <v>1.4377500000000001</v>
      </c>
    </row>
    <row r="22" spans="1:24" x14ac:dyDescent="0.25">
      <c r="A22" s="11">
        <v>490</v>
      </c>
      <c r="B22" s="11">
        <v>4448.96119</v>
      </c>
      <c r="C22" s="11">
        <v>247.18825000000001</v>
      </c>
      <c r="E22">
        <v>537.96</v>
      </c>
      <c r="F22">
        <v>1155.47</v>
      </c>
      <c r="G22">
        <v>2159.2399999999998</v>
      </c>
      <c r="H22">
        <v>1.8092299999999999</v>
      </c>
      <c r="I22" s="11">
        <v>538</v>
      </c>
      <c r="J22" s="11">
        <v>566.779</v>
      </c>
      <c r="K22" s="11">
        <v>3640.59</v>
      </c>
      <c r="L22" s="11">
        <v>1.5297000000000001</v>
      </c>
      <c r="M22" s="11">
        <v>538</v>
      </c>
      <c r="N22" s="11">
        <v>571.04300000000001</v>
      </c>
      <c r="O22" s="11">
        <v>3616.86</v>
      </c>
      <c r="P22" s="11">
        <v>1.5297700000000001</v>
      </c>
      <c r="Q22" s="11">
        <v>538</v>
      </c>
      <c r="R22" s="11">
        <v>577.32500000000005</v>
      </c>
      <c r="S22" s="11">
        <v>3572.89</v>
      </c>
      <c r="T22" s="11">
        <v>1.5287200000000001</v>
      </c>
      <c r="U22" s="11">
        <v>536</v>
      </c>
      <c r="V22" s="11">
        <v>553.81299999999999</v>
      </c>
      <c r="W22" s="11">
        <v>3604.44</v>
      </c>
      <c r="X22" s="11">
        <v>1.48228</v>
      </c>
    </row>
    <row r="23" spans="1:24" x14ac:dyDescent="0.25">
      <c r="A23" s="11">
        <v>495</v>
      </c>
      <c r="B23" s="11">
        <v>4389.0054399999999</v>
      </c>
      <c r="C23" s="11">
        <v>273.02192000000002</v>
      </c>
      <c r="E23">
        <v>538.05999999999995</v>
      </c>
      <c r="F23">
        <v>1171.5899999999999</v>
      </c>
      <c r="G23">
        <v>2142.94</v>
      </c>
      <c r="H23"/>
      <c r="I23" s="11">
        <v>540</v>
      </c>
      <c r="J23" s="11">
        <v>592.47900000000004</v>
      </c>
      <c r="K23" s="11">
        <v>3595.69</v>
      </c>
      <c r="L23" s="11">
        <v>1.5765899999999999</v>
      </c>
      <c r="M23" s="11">
        <v>540</v>
      </c>
      <c r="N23" s="11">
        <v>597.31799999999998</v>
      </c>
      <c r="O23" s="11">
        <v>3570.37</v>
      </c>
      <c r="P23" s="11">
        <v>1.5767199999999999</v>
      </c>
      <c r="Q23" s="11">
        <v>540</v>
      </c>
      <c r="R23" s="11">
        <v>604.43600000000004</v>
      </c>
      <c r="S23" s="11">
        <v>3523.13</v>
      </c>
      <c r="T23" s="11">
        <v>1.57565</v>
      </c>
      <c r="U23" s="11">
        <v>538</v>
      </c>
      <c r="V23" s="11">
        <v>579.34199999999998</v>
      </c>
      <c r="W23" s="11">
        <v>3555.36</v>
      </c>
      <c r="X23" s="11">
        <v>1.5279700000000001</v>
      </c>
    </row>
    <row r="24" spans="1:24" x14ac:dyDescent="0.25">
      <c r="A24" s="11">
        <v>500</v>
      </c>
      <c r="B24" s="11">
        <v>4321.8629600000004</v>
      </c>
      <c r="C24" s="11">
        <v>298.6216</v>
      </c>
      <c r="E24">
        <v>538.16</v>
      </c>
      <c r="F24">
        <v>1189.3699999999999</v>
      </c>
      <c r="G24">
        <v>2125.36</v>
      </c>
      <c r="H24"/>
      <c r="I24" s="11">
        <v>542</v>
      </c>
      <c r="J24" s="11">
        <v>619.96199999999999</v>
      </c>
      <c r="K24" s="11">
        <v>3549.31</v>
      </c>
      <c r="L24" s="11">
        <v>1.6247400000000001</v>
      </c>
      <c r="M24" s="11">
        <v>542</v>
      </c>
      <c r="N24" s="11">
        <v>625.49400000000003</v>
      </c>
      <c r="O24" s="11">
        <v>3522.19</v>
      </c>
      <c r="P24" s="11">
        <v>1.62493</v>
      </c>
      <c r="Q24" s="11">
        <v>542</v>
      </c>
      <c r="R24" s="11">
        <v>633.61500000000001</v>
      </c>
      <c r="S24" s="11">
        <v>3471.19</v>
      </c>
      <c r="T24" s="11">
        <v>1.62384</v>
      </c>
      <c r="U24" s="11">
        <v>540</v>
      </c>
      <c r="V24" s="11">
        <v>606.71400000000006</v>
      </c>
      <c r="W24" s="11">
        <v>3504.17</v>
      </c>
      <c r="X24" s="11">
        <v>1.5748599999999999</v>
      </c>
    </row>
    <row r="25" spans="1:24" x14ac:dyDescent="0.25">
      <c r="A25" s="11">
        <v>505</v>
      </c>
      <c r="B25" s="11">
        <v>4260.3065200000001</v>
      </c>
      <c r="C25" s="11">
        <v>324.38857999999999</v>
      </c>
      <c r="E25">
        <v>538.26</v>
      </c>
      <c r="F25">
        <v>1209.24</v>
      </c>
      <c r="G25">
        <v>2106.2199999999998</v>
      </c>
      <c r="H25"/>
      <c r="I25" s="11">
        <v>544</v>
      </c>
      <c r="J25" s="11">
        <v>649.46600000000001</v>
      </c>
      <c r="K25" s="11">
        <v>3501.32</v>
      </c>
      <c r="L25" s="11">
        <v>1.6741900000000001</v>
      </c>
      <c r="M25" s="11">
        <v>544</v>
      </c>
      <c r="N25" s="11">
        <v>655.846</v>
      </c>
      <c r="O25" s="11">
        <v>3472.13</v>
      </c>
      <c r="P25" s="11">
        <v>1.6744600000000001</v>
      </c>
      <c r="Q25" s="11">
        <v>544</v>
      </c>
      <c r="R25" s="11">
        <v>665.19600000000003</v>
      </c>
      <c r="S25" s="11">
        <v>3416.76</v>
      </c>
      <c r="T25" s="11">
        <v>1.67333</v>
      </c>
      <c r="U25" s="11">
        <v>542</v>
      </c>
      <c r="V25" s="11">
        <v>636.20399999999995</v>
      </c>
      <c r="W25" s="11">
        <v>3450.57</v>
      </c>
      <c r="X25" s="11">
        <v>1.6229899999999999</v>
      </c>
    </row>
    <row r="26" spans="1:24" x14ac:dyDescent="0.25">
      <c r="A26" s="11">
        <v>510</v>
      </c>
      <c r="B26" s="11">
        <v>4191.7861000000003</v>
      </c>
      <c r="C26" s="11">
        <v>358.72203999999999</v>
      </c>
      <c r="E26">
        <v>538.36</v>
      </c>
      <c r="F26">
        <v>1231.8699999999999</v>
      </c>
      <c r="G26">
        <v>2085.1</v>
      </c>
      <c r="H26"/>
      <c r="I26" s="11">
        <v>546</v>
      </c>
      <c r="J26" s="11">
        <v>681.28300000000002</v>
      </c>
      <c r="K26" s="11">
        <v>3451.53</v>
      </c>
      <c r="L26" s="11">
        <v>1.7250099999999999</v>
      </c>
      <c r="M26" s="11">
        <v>546</v>
      </c>
      <c r="N26" s="11">
        <v>688.71900000000005</v>
      </c>
      <c r="O26" s="11">
        <v>3419.98</v>
      </c>
      <c r="P26" s="11">
        <v>1.7253499999999999</v>
      </c>
      <c r="Q26" s="11">
        <v>546</v>
      </c>
      <c r="R26" s="11">
        <v>699.60900000000004</v>
      </c>
      <c r="S26" s="11">
        <v>3359.44</v>
      </c>
      <c r="T26" s="11">
        <v>1.72418</v>
      </c>
      <c r="U26" s="11">
        <v>544</v>
      </c>
      <c r="V26" s="11">
        <v>668.16200000000003</v>
      </c>
      <c r="W26" s="11">
        <v>3394.16</v>
      </c>
      <c r="X26" s="11">
        <v>1.67242</v>
      </c>
    </row>
    <row r="27" spans="1:24" x14ac:dyDescent="0.25">
      <c r="A27" s="11">
        <v>515</v>
      </c>
      <c r="B27" s="11">
        <v>4114.5220600000002</v>
      </c>
      <c r="C27" s="11">
        <v>393.04473999999999</v>
      </c>
      <c r="E27">
        <v>538.46</v>
      </c>
      <c r="F27">
        <v>1258.26</v>
      </c>
      <c r="G27">
        <v>2061.4299999999998</v>
      </c>
      <c r="H27"/>
      <c r="I27" s="11">
        <v>548</v>
      </c>
      <c r="J27" s="11">
        <v>715.77800000000002</v>
      </c>
      <c r="K27" s="11">
        <v>3399.75</v>
      </c>
      <c r="L27" s="11">
        <v>1.77725</v>
      </c>
      <c r="M27" s="11">
        <v>548</v>
      </c>
      <c r="N27" s="11">
        <v>724.55700000000002</v>
      </c>
      <c r="O27" s="11">
        <v>3365.43</v>
      </c>
      <c r="P27" s="11">
        <v>1.77769</v>
      </c>
      <c r="Q27" s="11">
        <v>548</v>
      </c>
      <c r="R27" s="11">
        <v>737.42600000000004</v>
      </c>
      <c r="S27" s="11">
        <v>3298.72</v>
      </c>
      <c r="T27" s="11">
        <v>1.77647</v>
      </c>
      <c r="U27" s="11">
        <v>546</v>
      </c>
      <c r="V27" s="11">
        <v>703.04499999999996</v>
      </c>
      <c r="W27" s="11">
        <v>3334.46</v>
      </c>
      <c r="X27" s="11">
        <v>1.7232000000000001</v>
      </c>
    </row>
    <row r="28" spans="1:24" x14ac:dyDescent="0.25">
      <c r="A28" s="11">
        <v>520</v>
      </c>
      <c r="B28" s="11">
        <v>4037.4333700000002</v>
      </c>
      <c r="C28" s="11">
        <v>433.94020999999998</v>
      </c>
      <c r="E28">
        <v>538.55999999999995</v>
      </c>
      <c r="F28">
        <v>1290.18</v>
      </c>
      <c r="G28">
        <v>2034.26</v>
      </c>
      <c r="H28"/>
      <c r="I28" s="11">
        <v>550</v>
      </c>
      <c r="J28" s="11">
        <v>753.40899999999999</v>
      </c>
      <c r="K28" s="11">
        <v>3345.71</v>
      </c>
      <c r="L28" s="11">
        <v>1.8309800000000001</v>
      </c>
      <c r="M28" s="11">
        <v>550</v>
      </c>
      <c r="N28" s="11">
        <v>763.93600000000004</v>
      </c>
      <c r="O28" s="11">
        <v>3308.14</v>
      </c>
      <c r="P28" s="11">
        <v>1.83155</v>
      </c>
      <c r="Q28" s="11">
        <v>550</v>
      </c>
      <c r="R28" s="11">
        <v>779.43</v>
      </c>
      <c r="S28" s="11">
        <v>3233.87</v>
      </c>
      <c r="T28" s="11">
        <v>1.8302700000000001</v>
      </c>
      <c r="U28" s="11">
        <v>548</v>
      </c>
      <c r="V28" s="11">
        <v>741.46299999999997</v>
      </c>
      <c r="W28" s="11">
        <v>3270.8</v>
      </c>
      <c r="X28" s="11">
        <v>1.77539</v>
      </c>
    </row>
    <row r="29" spans="1:24" x14ac:dyDescent="0.25">
      <c r="A29" s="11">
        <v>525</v>
      </c>
      <c r="B29" s="11">
        <v>3951.5921600000001</v>
      </c>
      <c r="C29" s="11">
        <v>472.24383</v>
      </c>
      <c r="E29">
        <v>538.66</v>
      </c>
      <c r="F29">
        <v>1330.95</v>
      </c>
      <c r="G29">
        <v>2001.95</v>
      </c>
      <c r="H29"/>
      <c r="I29" s="11">
        <v>552</v>
      </c>
      <c r="J29" s="11">
        <v>794.77</v>
      </c>
      <c r="K29" s="11">
        <v>3289.11</v>
      </c>
      <c r="L29" s="11">
        <v>1.8863099999999999</v>
      </c>
      <c r="M29" s="11">
        <v>552</v>
      </c>
      <c r="N29" s="11">
        <v>807.62900000000002</v>
      </c>
      <c r="O29" s="11">
        <v>3247.64</v>
      </c>
      <c r="P29" s="11">
        <v>1.8870199999999999</v>
      </c>
      <c r="Q29" s="11">
        <v>552</v>
      </c>
      <c r="R29" s="11">
        <v>826.74699999999996</v>
      </c>
      <c r="S29" s="11">
        <v>3163.91</v>
      </c>
      <c r="T29" s="11">
        <v>1.88568</v>
      </c>
      <c r="U29" s="11">
        <v>550</v>
      </c>
      <c r="V29" s="11">
        <v>784.26900000000001</v>
      </c>
      <c r="W29" s="11">
        <v>3202.23</v>
      </c>
      <c r="X29" s="11">
        <v>1.82907</v>
      </c>
    </row>
    <row r="30" spans="1:24" x14ac:dyDescent="0.25">
      <c r="A30" s="11">
        <v>530</v>
      </c>
      <c r="B30" s="11">
        <v>3865.6876000000002</v>
      </c>
      <c r="C30" s="11">
        <v>521.90434000000005</v>
      </c>
      <c r="E30">
        <v>538.76</v>
      </c>
      <c r="F30">
        <v>1387.99</v>
      </c>
      <c r="G30">
        <v>1961.29</v>
      </c>
      <c r="H30"/>
      <c r="I30" s="11">
        <v>554</v>
      </c>
      <c r="J30" s="11">
        <v>840.64</v>
      </c>
      <c r="K30" s="11">
        <v>3229.55</v>
      </c>
      <c r="L30" s="11">
        <v>1.9433199999999999</v>
      </c>
      <c r="M30" s="11">
        <v>554</v>
      </c>
      <c r="N30" s="11">
        <v>856.71199999999999</v>
      </c>
      <c r="O30" s="11">
        <v>3183.33</v>
      </c>
      <c r="P30" s="11">
        <v>1.9442299999999999</v>
      </c>
      <c r="Q30" s="11">
        <v>554</v>
      </c>
      <c r="R30" s="11">
        <v>881.08399999999995</v>
      </c>
      <c r="S30" s="11">
        <v>3087.37</v>
      </c>
      <c r="T30" s="11">
        <v>1.9428399999999999</v>
      </c>
      <c r="U30" s="11">
        <v>552</v>
      </c>
      <c r="V30" s="11">
        <v>832.70899999999995</v>
      </c>
      <c r="W30" s="11">
        <v>3127.4</v>
      </c>
      <c r="X30" s="11">
        <v>1.8843399999999999</v>
      </c>
    </row>
    <row r="31" spans="1:24" x14ac:dyDescent="0.25">
      <c r="A31" s="11">
        <v>535</v>
      </c>
      <c r="B31" s="11">
        <v>3763.1167799999998</v>
      </c>
      <c r="C31" s="11">
        <v>575.29416000000003</v>
      </c>
      <c r="E31">
        <v>538.86</v>
      </c>
      <c r="F31">
        <v>1481.23</v>
      </c>
      <c r="G31">
        <v>1904.04</v>
      </c>
      <c r="H31"/>
      <c r="I31" s="11">
        <v>556</v>
      </c>
      <c r="J31" s="11">
        <v>892.06600000000003</v>
      </c>
      <c r="K31" s="11">
        <v>3166.54</v>
      </c>
      <c r="L31" s="11">
        <v>2.0021399999999998</v>
      </c>
      <c r="M31" s="11">
        <v>556</v>
      </c>
      <c r="N31" s="11">
        <v>912.73599999999999</v>
      </c>
      <c r="O31" s="11">
        <v>3114.39</v>
      </c>
      <c r="P31" s="11">
        <v>2.0033300000000001</v>
      </c>
      <c r="Q31" s="11">
        <v>556</v>
      </c>
      <c r="R31" s="11">
        <v>945.24099999999999</v>
      </c>
      <c r="S31" s="11">
        <v>3001.95</v>
      </c>
      <c r="T31" s="11">
        <v>2.0019</v>
      </c>
      <c r="U31" s="11">
        <v>554</v>
      </c>
      <c r="V31" s="11">
        <v>888.73</v>
      </c>
      <c r="W31" s="11">
        <v>3044.18</v>
      </c>
      <c r="X31" s="11">
        <v>1.9413</v>
      </c>
    </row>
    <row r="32" spans="1:24" x14ac:dyDescent="0.25">
      <c r="A32" s="11">
        <v>540</v>
      </c>
      <c r="B32" s="11">
        <v>3653.9834300000002</v>
      </c>
      <c r="C32" s="11">
        <v>645.19503999999995</v>
      </c>
      <c r="E32">
        <v>538.96</v>
      </c>
      <c r="F32">
        <v>1729.04</v>
      </c>
      <c r="G32">
        <v>1729.05</v>
      </c>
      <c r="H32"/>
      <c r="I32" s="11">
        <v>558</v>
      </c>
      <c r="J32" s="11">
        <v>950.49800000000005</v>
      </c>
      <c r="K32" s="11">
        <v>3099.4</v>
      </c>
      <c r="L32" s="11">
        <v>2.0629200000000001</v>
      </c>
      <c r="M32" s="11">
        <v>558</v>
      </c>
      <c r="N32" s="11">
        <v>978.05</v>
      </c>
      <c r="O32" s="11">
        <v>3039.64</v>
      </c>
      <c r="P32" s="11">
        <v>2.0645199999999999</v>
      </c>
      <c r="Q32" s="11">
        <v>558</v>
      </c>
      <c r="R32" s="11">
        <v>1024.3499999999999</v>
      </c>
      <c r="S32" s="11">
        <v>2903.65</v>
      </c>
      <c r="T32" s="11">
        <v>2.0631300000000001</v>
      </c>
      <c r="U32" s="11">
        <v>556</v>
      </c>
      <c r="V32" s="11">
        <v>955.65700000000004</v>
      </c>
      <c r="W32" s="11">
        <v>2948.95</v>
      </c>
      <c r="X32" s="11">
        <v>2.0001199999999999</v>
      </c>
    </row>
    <row r="33" spans="1:24" x14ac:dyDescent="0.25">
      <c r="A33" s="11">
        <v>545</v>
      </c>
      <c r="B33" s="11">
        <v>3539.52844</v>
      </c>
      <c r="C33" s="11">
        <v>724.73317999999995</v>
      </c>
      <c r="E33"/>
      <c r="F33"/>
      <c r="G33"/>
      <c r="H33"/>
      <c r="I33" s="11">
        <v>560</v>
      </c>
      <c r="J33" s="11">
        <v>1017.98</v>
      </c>
      <c r="K33" s="11">
        <v>3027.23</v>
      </c>
      <c r="L33" s="11">
        <v>2.1258699999999999</v>
      </c>
      <c r="M33" s="11">
        <v>560</v>
      </c>
      <c r="N33" s="11">
        <v>1056.42</v>
      </c>
      <c r="O33" s="11">
        <v>2957.36</v>
      </c>
      <c r="P33" s="11">
        <v>2.12805</v>
      </c>
      <c r="Q33" s="11">
        <v>560</v>
      </c>
      <c r="R33" s="11">
        <v>1129.69</v>
      </c>
      <c r="S33" s="11">
        <v>2784.5</v>
      </c>
      <c r="T33" s="11">
        <v>2.1269200000000001</v>
      </c>
      <c r="U33" s="11">
        <v>558</v>
      </c>
      <c r="V33" s="11">
        <v>1040.04</v>
      </c>
      <c r="W33" s="11">
        <v>2834.73</v>
      </c>
      <c r="X33" s="11">
        <v>2.0610200000000001</v>
      </c>
    </row>
    <row r="34" spans="1:24" x14ac:dyDescent="0.25">
      <c r="A34" s="11">
        <v>550</v>
      </c>
      <c r="B34" s="11">
        <v>3392.05528</v>
      </c>
      <c r="C34" s="11">
        <v>812.26637000000005</v>
      </c>
      <c r="E34"/>
      <c r="F34"/>
      <c r="G34"/>
      <c r="H34"/>
      <c r="I34" s="11">
        <v>562</v>
      </c>
      <c r="J34" s="11">
        <v>1097.48</v>
      </c>
      <c r="K34" s="11">
        <v>2948.73</v>
      </c>
      <c r="L34" s="11">
        <v>2.1912199999999999</v>
      </c>
      <c r="M34" s="11">
        <v>562</v>
      </c>
      <c r="N34" s="11">
        <v>1154.31</v>
      </c>
      <c r="O34" s="11">
        <v>2864.77</v>
      </c>
      <c r="P34" s="11">
        <v>2.19434</v>
      </c>
      <c r="Q34" s="11">
        <v>562</v>
      </c>
      <c r="R34" s="11">
        <v>1296.1099999999999</v>
      </c>
      <c r="S34" s="11">
        <v>2623.73</v>
      </c>
      <c r="T34" s="11">
        <v>2.1941099999999998</v>
      </c>
      <c r="U34" s="11">
        <v>560</v>
      </c>
      <c r="V34" s="11">
        <v>1158.51</v>
      </c>
      <c r="W34" s="11">
        <v>2684.27</v>
      </c>
      <c r="X34" s="11">
        <v>2.1243699999999999</v>
      </c>
    </row>
    <row r="35" spans="1:24" x14ac:dyDescent="0.25">
      <c r="A35" s="11">
        <v>555</v>
      </c>
      <c r="B35" s="11">
        <v>3231.3025299999999</v>
      </c>
      <c r="C35" s="11">
        <v>934.34024999999997</v>
      </c>
      <c r="E35"/>
      <c r="F35"/>
      <c r="G35"/>
      <c r="H35"/>
      <c r="I35" s="11">
        <v>564</v>
      </c>
      <c r="J35" s="11">
        <v>1193.26</v>
      </c>
      <c r="K35" s="11">
        <v>2861.96</v>
      </c>
      <c r="L35" s="11">
        <v>2.25929</v>
      </c>
      <c r="M35" s="11">
        <v>564</v>
      </c>
      <c r="N35" s="11">
        <v>1283.3499999999999</v>
      </c>
      <c r="O35" s="11">
        <v>2757.07</v>
      </c>
      <c r="P35" s="11">
        <v>2.26397</v>
      </c>
      <c r="Q35" s="11">
        <v>564</v>
      </c>
      <c r="R35" s="11">
        <v>1771.82</v>
      </c>
      <c r="S35" s="11">
        <v>2308.94</v>
      </c>
      <c r="T35" s="11">
        <v>2.2678099999999999</v>
      </c>
      <c r="U35" s="11">
        <v>561</v>
      </c>
      <c r="V35" s="11">
        <v>1246.53</v>
      </c>
      <c r="W35" s="11">
        <v>2579.59</v>
      </c>
      <c r="X35" s="11">
        <v>2.1571799999999999</v>
      </c>
    </row>
    <row r="36" spans="1:24" x14ac:dyDescent="0.25">
      <c r="A36" s="11">
        <v>560</v>
      </c>
      <c r="B36" s="11">
        <v>3025.2346699999998</v>
      </c>
      <c r="C36" s="11">
        <v>1091.5494900000001</v>
      </c>
      <c r="E36"/>
      <c r="F36"/>
      <c r="G36"/>
      <c r="H36"/>
      <c r="I36" s="11">
        <v>566</v>
      </c>
      <c r="J36" s="11">
        <v>1311.32</v>
      </c>
      <c r="K36" s="11">
        <v>2763.74</v>
      </c>
      <c r="L36" s="11">
        <v>2.3304999999999998</v>
      </c>
      <c r="M36" s="11">
        <v>566</v>
      </c>
      <c r="N36" s="11">
        <v>1463.95</v>
      </c>
      <c r="O36" s="11">
        <v>2624.33</v>
      </c>
      <c r="P36" s="11">
        <v>2.33785</v>
      </c>
      <c r="Q36" s="11">
        <v>564.1</v>
      </c>
      <c r="R36" s="11">
        <v>1825.21</v>
      </c>
      <c r="S36" s="11">
        <v>2275.12</v>
      </c>
      <c r="T36" s="11">
        <v>2.2718600000000002</v>
      </c>
      <c r="U36" s="11">
        <v>561.1</v>
      </c>
      <c r="V36" s="11">
        <v>1257.43</v>
      </c>
      <c r="W36" s="11">
        <v>2567.06</v>
      </c>
      <c r="X36" s="11">
        <v>2.1605099999999999</v>
      </c>
    </row>
    <row r="37" spans="1:24" x14ac:dyDescent="0.25">
      <c r="A37" s="5">
        <v>565</v>
      </c>
      <c r="B37" s="5">
        <v>2731.8235399999999</v>
      </c>
      <c r="C37" s="11">
        <v>1335.3926200000001</v>
      </c>
      <c r="E37"/>
      <c r="F37"/>
      <c r="G37"/>
      <c r="H37"/>
      <c r="I37" s="11">
        <v>568</v>
      </c>
      <c r="J37" s="11">
        <v>1459.58</v>
      </c>
      <c r="K37" s="11">
        <v>2648</v>
      </c>
      <c r="L37" s="11">
        <v>2.4052799999999999</v>
      </c>
      <c r="M37" s="11">
        <v>568</v>
      </c>
      <c r="N37" s="11">
        <v>1729.7</v>
      </c>
      <c r="O37" s="11">
        <v>2435.91</v>
      </c>
      <c r="P37" s="11">
        <v>2.4170699999999998</v>
      </c>
      <c r="Q37" s="11">
        <v>564.20000000000005</v>
      </c>
      <c r="R37" s="11">
        <v>1887.39</v>
      </c>
      <c r="S37" s="11">
        <v>2232.64</v>
      </c>
      <c r="T37" s="11">
        <v>2.2759399999999999</v>
      </c>
      <c r="U37" s="11">
        <v>561.20000000000005</v>
      </c>
      <c r="V37" s="11">
        <v>1268.8699999999999</v>
      </c>
      <c r="W37" s="11">
        <v>2554</v>
      </c>
      <c r="X37" s="11">
        <v>2.1638500000000001</v>
      </c>
    </row>
    <row r="38" spans="1:24" x14ac:dyDescent="0.25">
      <c r="A38" s="11">
        <v>566</v>
      </c>
      <c r="B38" s="11">
        <v>2646.63796</v>
      </c>
      <c r="C38" s="11">
        <v>1403.12158</v>
      </c>
      <c r="E38"/>
      <c r="F38"/>
      <c r="G38"/>
      <c r="H38"/>
      <c r="I38" s="11">
        <v>570</v>
      </c>
      <c r="J38" s="11">
        <v>1651.33</v>
      </c>
      <c r="K38" s="11">
        <v>2499.54</v>
      </c>
      <c r="L38" s="11">
        <v>2.4840200000000001</v>
      </c>
      <c r="M38" s="11">
        <v>568.1</v>
      </c>
      <c r="N38" s="11">
        <v>1746.67</v>
      </c>
      <c r="O38" s="11">
        <v>2423.2399999999998</v>
      </c>
      <c r="P38" s="11">
        <v>2.4211800000000001</v>
      </c>
      <c r="Q38" s="11">
        <v>564.29999999999995</v>
      </c>
      <c r="R38" s="11">
        <v>1970.52</v>
      </c>
      <c r="S38" s="11">
        <v>2168.9499999999998</v>
      </c>
      <c r="T38" s="11">
        <v>2.2800799999999999</v>
      </c>
      <c r="U38" s="11">
        <v>561.29999999999995</v>
      </c>
      <c r="V38" s="11">
        <v>1280.95</v>
      </c>
      <c r="W38" s="11">
        <v>2540.34</v>
      </c>
      <c r="X38" s="11">
        <v>2.1672099999999999</v>
      </c>
    </row>
    <row r="39" spans="1:24" x14ac:dyDescent="0.25">
      <c r="A39" s="11">
        <v>567</v>
      </c>
      <c r="B39" s="11">
        <v>2551.31088</v>
      </c>
      <c r="C39" s="11">
        <v>1488.31368</v>
      </c>
      <c r="E39"/>
      <c r="F39"/>
      <c r="G39"/>
      <c r="H39"/>
      <c r="I39" s="11">
        <v>572</v>
      </c>
      <c r="J39" s="11">
        <v>1972.62</v>
      </c>
      <c r="K39" s="11">
        <v>2225.7199999999998</v>
      </c>
      <c r="L39" s="11">
        <v>2.5668500000000001</v>
      </c>
      <c r="M39" s="11">
        <v>568.20000000000005</v>
      </c>
      <c r="N39" s="11">
        <v>1764.24</v>
      </c>
      <c r="O39" s="11">
        <v>2409.9899999999998</v>
      </c>
      <c r="P39" s="11">
        <v>2.4253100000000001</v>
      </c>
      <c r="Q39" s="11">
        <v>564.30999999999995</v>
      </c>
      <c r="R39" s="11">
        <v>1981.83</v>
      </c>
      <c r="S39" s="11">
        <v>2159.5700000000002</v>
      </c>
      <c r="T39" s="11">
        <v>2.2804899999999999</v>
      </c>
      <c r="U39" s="11">
        <v>561.4</v>
      </c>
      <c r="V39" s="11">
        <v>1293.73</v>
      </c>
      <c r="W39" s="11">
        <v>2526.0100000000002</v>
      </c>
      <c r="X39" s="11">
        <v>2.1705700000000001</v>
      </c>
    </row>
    <row r="40" spans="1:24" x14ac:dyDescent="0.25">
      <c r="A40" s="11">
        <v>568</v>
      </c>
      <c r="B40" s="11">
        <v>2430.9643299999998</v>
      </c>
      <c r="C40" s="11">
        <v>1591.10779</v>
      </c>
      <c r="E40"/>
      <c r="F40"/>
      <c r="G40"/>
      <c r="H40"/>
      <c r="M40" s="11">
        <v>568.29999999999995</v>
      </c>
      <c r="N40" s="11">
        <v>1782.49</v>
      </c>
      <c r="O40" s="11">
        <v>2396.0700000000002</v>
      </c>
      <c r="P40" s="11">
        <v>2.4294500000000001</v>
      </c>
      <c r="Q40" s="11">
        <v>564.32000000000005</v>
      </c>
      <c r="R40" s="11">
        <v>1994.45</v>
      </c>
      <c r="S40" s="11">
        <v>2148.87</v>
      </c>
      <c r="T40" s="11">
        <v>2.28091</v>
      </c>
      <c r="U40" s="11">
        <v>561.5</v>
      </c>
      <c r="V40" s="11">
        <v>1307.32</v>
      </c>
      <c r="W40" s="11">
        <v>2510.9299999999998</v>
      </c>
      <c r="X40" s="11">
        <v>2.17395</v>
      </c>
    </row>
    <row r="41" spans="1:24" x14ac:dyDescent="0.25">
      <c r="A41" s="11">
        <v>569</v>
      </c>
      <c r="B41" s="11">
        <v>2255.4833899999999</v>
      </c>
      <c r="C41" s="11">
        <v>1749.0506700000001</v>
      </c>
      <c r="E41"/>
      <c r="F41"/>
      <c r="G41"/>
      <c r="H41"/>
      <c r="M41" s="11">
        <v>568.4</v>
      </c>
      <c r="N41" s="11">
        <v>1801.51</v>
      </c>
      <c r="O41" s="11">
        <v>2381.38</v>
      </c>
      <c r="P41" s="11">
        <v>2.4336099999999998</v>
      </c>
      <c r="Q41" s="11">
        <v>564.33000000000004</v>
      </c>
      <c r="R41" s="11">
        <v>2009.09</v>
      </c>
      <c r="S41" s="11">
        <v>2136.13</v>
      </c>
      <c r="T41" s="11">
        <v>2.2813300000000001</v>
      </c>
      <c r="U41" s="11">
        <v>561.6</v>
      </c>
      <c r="V41" s="11">
        <v>1321.86</v>
      </c>
      <c r="W41" s="11">
        <v>2494.9699999999998</v>
      </c>
      <c r="X41" s="11">
        <v>2.1773400000000001</v>
      </c>
    </row>
    <row r="42" spans="1:24" x14ac:dyDescent="0.25">
      <c r="E42"/>
      <c r="F42"/>
      <c r="G42"/>
      <c r="H42"/>
      <c r="M42" s="11">
        <v>568.5</v>
      </c>
      <c r="N42" s="11">
        <v>1821.46</v>
      </c>
      <c r="O42" s="11">
        <v>2365.7600000000002</v>
      </c>
      <c r="P42" s="11">
        <v>2.4377900000000001</v>
      </c>
      <c r="Q42" s="11">
        <v>564.34</v>
      </c>
      <c r="R42" s="11">
        <v>2027.55</v>
      </c>
      <c r="S42" s="11">
        <v>2119.56</v>
      </c>
      <c r="T42" s="11">
        <v>2.2817400000000001</v>
      </c>
      <c r="U42" s="11">
        <v>561.70000000000005</v>
      </c>
      <c r="V42" s="11">
        <v>1337.52</v>
      </c>
      <c r="W42" s="11">
        <v>2478</v>
      </c>
      <c r="X42" s="11">
        <v>2.1807400000000001</v>
      </c>
    </row>
    <row r="43" spans="1:24" x14ac:dyDescent="0.25">
      <c r="E43"/>
      <c r="F43"/>
      <c r="G43"/>
      <c r="H43"/>
      <c r="M43" s="11">
        <v>568.6</v>
      </c>
      <c r="N43" s="11">
        <v>1842.51</v>
      </c>
      <c r="O43" s="11">
        <v>2349.04</v>
      </c>
      <c r="P43" s="11">
        <v>2.44197</v>
      </c>
      <c r="Q43" s="11">
        <v>564.35</v>
      </c>
      <c r="R43" s="11">
        <v>2074.34</v>
      </c>
      <c r="S43" s="11">
        <v>2074.36</v>
      </c>
      <c r="T43" s="11">
        <v>2.2821600000000002</v>
      </c>
      <c r="U43" s="11">
        <v>561.79999999999995</v>
      </c>
      <c r="V43" s="11">
        <v>1354.51</v>
      </c>
      <c r="W43" s="11">
        <v>2459.84</v>
      </c>
      <c r="X43" s="11">
        <v>2.1841599999999999</v>
      </c>
    </row>
    <row r="44" spans="1:24" x14ac:dyDescent="0.25">
      <c r="E44"/>
      <c r="F44"/>
      <c r="G44"/>
      <c r="H44"/>
      <c r="M44" s="11">
        <v>568.70000000000005</v>
      </c>
      <c r="N44" s="11">
        <v>1864.93</v>
      </c>
      <c r="O44" s="11">
        <v>2330.9299999999998</v>
      </c>
      <c r="P44" s="11">
        <v>2.44618</v>
      </c>
      <c r="U44" s="11">
        <v>561.9</v>
      </c>
      <c r="V44" s="11">
        <v>1373.12</v>
      </c>
      <c r="W44" s="11">
        <v>2440.2600000000002</v>
      </c>
      <c r="X44" s="11">
        <v>2.1875900000000001</v>
      </c>
    </row>
    <row r="45" spans="1:24" x14ac:dyDescent="0.25">
      <c r="E45"/>
      <c r="F45"/>
      <c r="G45"/>
      <c r="H45"/>
      <c r="M45" s="11">
        <v>568.79999999999995</v>
      </c>
      <c r="N45" s="11">
        <v>1889.11</v>
      </c>
      <c r="O45" s="11">
        <v>2311.06</v>
      </c>
      <c r="P45" s="11">
        <v>2.4503900000000001</v>
      </c>
      <c r="U45" s="11">
        <v>562</v>
      </c>
      <c r="V45" s="11">
        <v>1393.78</v>
      </c>
      <c r="W45" s="11">
        <v>2418.9299999999998</v>
      </c>
      <c r="X45" s="11">
        <v>2.1910400000000001</v>
      </c>
    </row>
    <row r="46" spans="1:24" x14ac:dyDescent="0.25">
      <c r="E46"/>
      <c r="F46"/>
      <c r="G46"/>
      <c r="H46"/>
      <c r="M46" s="11">
        <v>568.9</v>
      </c>
      <c r="N46" s="11">
        <v>1915.67</v>
      </c>
      <c r="O46" s="11">
        <v>2288.79</v>
      </c>
      <c r="P46" s="11">
        <v>2.4546199999999998</v>
      </c>
      <c r="U46" s="11">
        <v>562.1</v>
      </c>
      <c r="V46" s="11">
        <v>1417.08</v>
      </c>
      <c r="W46" s="11">
        <v>2395.4</v>
      </c>
      <c r="X46" s="11">
        <v>2.1945000000000001</v>
      </c>
    </row>
    <row r="47" spans="1:24" x14ac:dyDescent="0.25">
      <c r="E47"/>
      <c r="F47"/>
      <c r="G47"/>
      <c r="H47"/>
      <c r="M47" s="11">
        <v>569</v>
      </c>
      <c r="N47" s="11">
        <v>1945.71</v>
      </c>
      <c r="O47" s="11">
        <v>2263.0300000000002</v>
      </c>
      <c r="P47" s="11">
        <v>2.4588700000000001</v>
      </c>
      <c r="U47" s="11">
        <v>562.20000000000005</v>
      </c>
      <c r="V47" s="11">
        <v>1443.94</v>
      </c>
      <c r="W47" s="11">
        <v>2369.02</v>
      </c>
      <c r="X47" s="11">
        <v>2.1979899999999999</v>
      </c>
    </row>
    <row r="48" spans="1:24" x14ac:dyDescent="0.25">
      <c r="E48"/>
      <c r="F48"/>
      <c r="G48"/>
      <c r="H48"/>
      <c r="M48" s="11">
        <v>569.1</v>
      </c>
      <c r="N48" s="11">
        <v>1981.52</v>
      </c>
      <c r="O48" s="11">
        <v>2231.4699999999998</v>
      </c>
      <c r="P48" s="11">
        <v>2.46313</v>
      </c>
      <c r="U48" s="11">
        <v>562.29999999999995</v>
      </c>
      <c r="V48" s="11">
        <v>1475.89</v>
      </c>
      <c r="W48" s="11">
        <v>2338.7399999999998</v>
      </c>
      <c r="X48" s="11">
        <v>2.2014999999999998</v>
      </c>
    </row>
    <row r="49" spans="5:24" x14ac:dyDescent="0.25">
      <c r="E49"/>
      <c r="F49"/>
      <c r="G49"/>
      <c r="H49"/>
      <c r="M49" s="11">
        <v>569.20000000000005</v>
      </c>
      <c r="N49" s="11">
        <v>2030.24</v>
      </c>
      <c r="O49" s="11">
        <v>2186.98</v>
      </c>
      <c r="P49" s="11">
        <v>2.4674</v>
      </c>
      <c r="U49" s="11">
        <v>562.4</v>
      </c>
      <c r="V49" s="11">
        <v>1515.82</v>
      </c>
      <c r="W49" s="11">
        <v>2302.73</v>
      </c>
      <c r="X49" s="11">
        <v>2.2050299999999998</v>
      </c>
    </row>
    <row r="50" spans="5:24" x14ac:dyDescent="0.25">
      <c r="E50"/>
      <c r="F50"/>
      <c r="G50"/>
      <c r="H50"/>
      <c r="M50" s="11">
        <v>569.26</v>
      </c>
      <c r="N50" s="11">
        <v>2019.8</v>
      </c>
      <c r="O50" s="11">
        <v>2019.8</v>
      </c>
      <c r="P50" s="11">
        <v>2.4700000000000002</v>
      </c>
      <c r="U50" s="11">
        <v>562.5</v>
      </c>
      <c r="V50" s="11">
        <v>1570.08</v>
      </c>
      <c r="W50" s="11">
        <v>2257.35</v>
      </c>
      <c r="X50" s="11">
        <v>2.2086000000000001</v>
      </c>
    </row>
    <row r="51" spans="5:24" x14ac:dyDescent="0.25">
      <c r="E51"/>
      <c r="F51"/>
      <c r="G51"/>
      <c r="H51"/>
      <c r="U51" s="11">
        <v>562.6</v>
      </c>
      <c r="V51" s="11">
        <v>1657.95</v>
      </c>
      <c r="W51" s="11">
        <v>2192.98</v>
      </c>
      <c r="X51" s="11">
        <v>2.2122299999999999</v>
      </c>
    </row>
    <row r="52" spans="5:24" x14ac:dyDescent="0.25">
      <c r="E52"/>
      <c r="F52"/>
      <c r="G52"/>
      <c r="H52"/>
      <c r="U52" s="11">
        <v>562.70000000000005</v>
      </c>
      <c r="V52" s="11">
        <v>1881.12</v>
      </c>
      <c r="W52" s="11">
        <v>2052.52</v>
      </c>
      <c r="X52" s="11">
        <v>2.21597</v>
      </c>
    </row>
    <row r="53" spans="5:24" x14ac:dyDescent="0.25">
      <c r="E53"/>
      <c r="F53"/>
      <c r="G53"/>
      <c r="H53"/>
      <c r="U53" s="11">
        <v>562.71</v>
      </c>
      <c r="V53" s="11">
        <v>1975</v>
      </c>
      <c r="W53" s="11">
        <v>1975</v>
      </c>
      <c r="X53" s="11">
        <v>2.2164000000000001</v>
      </c>
    </row>
    <row r="74" spans="21:23" x14ac:dyDescent="0.25">
      <c r="U74" s="5"/>
      <c r="V74" s="5"/>
      <c r="W74" s="5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20</vt:i4>
      </vt:variant>
    </vt:vector>
  </HeadingPairs>
  <TitlesOfParts>
    <vt:vector size="32" baseType="lpstr">
      <vt:lpstr>Controle</vt:lpstr>
      <vt:lpstr>Metano</vt:lpstr>
      <vt:lpstr>Propano</vt:lpstr>
      <vt:lpstr>Octano</vt:lpstr>
      <vt:lpstr>Gráfico</vt:lpstr>
      <vt:lpstr>CO2</vt:lpstr>
      <vt:lpstr>Metanol</vt:lpstr>
      <vt:lpstr>Beta</vt:lpstr>
      <vt:lpstr>Octano (2)</vt:lpstr>
      <vt:lpstr>Plan2</vt:lpstr>
      <vt:lpstr>Estimador</vt:lpstr>
      <vt:lpstr>Metanol (2)</vt:lpstr>
      <vt:lpstr>Metano!metano_exp</vt:lpstr>
      <vt:lpstr>Metano!metano_exp_1</vt:lpstr>
      <vt:lpstr>Metanol!octane_exp3_near</vt:lpstr>
      <vt:lpstr>'Metanol (2)'!octane_exp3_near</vt:lpstr>
      <vt:lpstr>Octano!octane_exp3_near</vt:lpstr>
      <vt:lpstr>'Octano (2)'!octane_exp3_near</vt:lpstr>
      <vt:lpstr>Metanol!octane_exp3_near_1</vt:lpstr>
      <vt:lpstr>'Metanol (2)'!octane_exp3_near_1</vt:lpstr>
      <vt:lpstr>Octano!octane_exp3_near_1</vt:lpstr>
      <vt:lpstr>'Octano (2)'!octane_exp3_near_1</vt:lpstr>
      <vt:lpstr>Metanol!octano_exp</vt:lpstr>
      <vt:lpstr>'Metanol (2)'!octano_exp</vt:lpstr>
      <vt:lpstr>Octano!octano_exp</vt:lpstr>
      <vt:lpstr>'Octano (2)'!octano_exp</vt:lpstr>
      <vt:lpstr>Metanol!octano_exp_1</vt:lpstr>
      <vt:lpstr>'Metanol (2)'!octano_exp_1</vt:lpstr>
      <vt:lpstr>Octano!octano_exp_1</vt:lpstr>
      <vt:lpstr>'Octano (2)'!octano_exp_1</vt:lpstr>
      <vt:lpstr>Propano!propano_exp</vt:lpstr>
      <vt:lpstr>Propano!propano_exp_1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Moraes Silva</dc:creator>
  <cp:lastModifiedBy>Gabriel</cp:lastModifiedBy>
  <dcterms:created xsi:type="dcterms:W3CDTF">2017-02-06T13:45:00Z</dcterms:created>
  <dcterms:modified xsi:type="dcterms:W3CDTF">2017-03-10T05:50:43Z</dcterms:modified>
</cp:coreProperties>
</file>