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Gabriel_2\Downloads\"/>
    </mc:Choice>
  </mc:AlternateContent>
  <bookViews>
    <workbookView xWindow="0" yWindow="0" windowWidth="20490" windowHeight="7530" tabRatio="920" activeTab="11"/>
  </bookViews>
  <sheets>
    <sheet name="Lista" sheetId="1" r:id="rId1"/>
    <sheet name="Dados Críticos" sheetId="2" r:id="rId2"/>
    <sheet name="Metano" sheetId="3" r:id="rId3"/>
    <sheet name="Etano" sheetId="4" r:id="rId4"/>
    <sheet name="Propano" sheetId="5" r:id="rId5"/>
    <sheet name="n-Butano" sheetId="6" r:id="rId6"/>
    <sheet name="n-Pentano" sheetId="7" r:id="rId7"/>
    <sheet name="n-Hexano" sheetId="8" r:id="rId8"/>
    <sheet name="n-Heptano" sheetId="9" r:id="rId9"/>
    <sheet name="n-Octano" sheetId="10" r:id="rId10"/>
    <sheet name="Metanol" sheetId="11" r:id="rId11"/>
    <sheet name="Etanol" sheetId="12" r:id="rId12"/>
    <sheet name="1-Propanol" sheetId="13" r:id="rId13"/>
    <sheet name="1-Butanol" sheetId="14" r:id="rId14"/>
    <sheet name="1-Pentanol" sheetId="15" r:id="rId15"/>
    <sheet name="1-Hexanol" sheetId="16" r:id="rId16"/>
    <sheet name="1-Heptanol" sheetId="17" r:id="rId17"/>
    <sheet name="1-Octanol" sheetId="18" r:id="rId18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2" l="1"/>
  <c r="M47" i="18" l="1"/>
  <c r="J47" i="18"/>
  <c r="I47" i="18"/>
  <c r="H47" i="18"/>
  <c r="M46" i="18"/>
  <c r="J46" i="18"/>
  <c r="I46" i="18"/>
  <c r="H46" i="18"/>
  <c r="O46" i="18" s="1"/>
  <c r="P45" i="18"/>
  <c r="M45" i="18"/>
  <c r="J45" i="18"/>
  <c r="I45" i="18"/>
  <c r="H45" i="18"/>
  <c r="M44" i="18"/>
  <c r="P44" i="18" s="1"/>
  <c r="J44" i="18"/>
  <c r="I44" i="18"/>
  <c r="H44" i="18"/>
  <c r="M43" i="18"/>
  <c r="J43" i="18"/>
  <c r="P43" i="18" s="1"/>
  <c r="I43" i="18"/>
  <c r="H43" i="18"/>
  <c r="M42" i="18"/>
  <c r="J42" i="18"/>
  <c r="I42" i="18"/>
  <c r="H42" i="18"/>
  <c r="M41" i="18"/>
  <c r="J41" i="18"/>
  <c r="P41" i="18" s="1"/>
  <c r="I41" i="18"/>
  <c r="H41" i="18"/>
  <c r="M40" i="18"/>
  <c r="P40" i="18" s="1"/>
  <c r="J40" i="18"/>
  <c r="I40" i="18"/>
  <c r="H40" i="18"/>
  <c r="P39" i="18"/>
  <c r="M39" i="18"/>
  <c r="J39" i="18"/>
  <c r="I39" i="18"/>
  <c r="H39" i="18"/>
  <c r="O39" i="18" s="1"/>
  <c r="M38" i="18"/>
  <c r="J38" i="18"/>
  <c r="I38" i="18"/>
  <c r="H38" i="18"/>
  <c r="O38" i="18" s="1"/>
  <c r="M37" i="18"/>
  <c r="P37" i="18" s="1"/>
  <c r="J37" i="18"/>
  <c r="I37" i="18"/>
  <c r="H37" i="18"/>
  <c r="M36" i="18"/>
  <c r="P36" i="18" s="1"/>
  <c r="J36" i="18"/>
  <c r="I36" i="18"/>
  <c r="H36" i="18"/>
  <c r="M35" i="18"/>
  <c r="J35" i="18"/>
  <c r="P35" i="18" s="1"/>
  <c r="I35" i="18"/>
  <c r="H35" i="18"/>
  <c r="M34" i="18"/>
  <c r="J34" i="18"/>
  <c r="I34" i="18"/>
  <c r="H34" i="18"/>
  <c r="M33" i="18"/>
  <c r="J33" i="18"/>
  <c r="P33" i="18" s="1"/>
  <c r="I33" i="18"/>
  <c r="H33" i="18"/>
  <c r="M32" i="18"/>
  <c r="P32" i="18" s="1"/>
  <c r="J32" i="18"/>
  <c r="I32" i="18"/>
  <c r="H32" i="18"/>
  <c r="P31" i="18"/>
  <c r="M31" i="18"/>
  <c r="J31" i="18"/>
  <c r="I31" i="18"/>
  <c r="H31" i="18"/>
  <c r="O31" i="18" s="1"/>
  <c r="M30" i="18"/>
  <c r="J30" i="18"/>
  <c r="I30" i="18"/>
  <c r="H30" i="18"/>
  <c r="O30" i="18" s="1"/>
  <c r="M29" i="18"/>
  <c r="P29" i="18" s="1"/>
  <c r="J29" i="18"/>
  <c r="I29" i="18"/>
  <c r="H29" i="18"/>
  <c r="M28" i="18"/>
  <c r="P28" i="18" s="1"/>
  <c r="J28" i="18"/>
  <c r="I28" i="18"/>
  <c r="H28" i="18"/>
  <c r="M27" i="18"/>
  <c r="J27" i="18"/>
  <c r="P27" i="18" s="1"/>
  <c r="I27" i="18"/>
  <c r="H27" i="18"/>
  <c r="M26" i="18"/>
  <c r="J26" i="18"/>
  <c r="I26" i="18"/>
  <c r="H26" i="18"/>
  <c r="M25" i="18"/>
  <c r="J25" i="18"/>
  <c r="P25" i="18" s="1"/>
  <c r="I25" i="18"/>
  <c r="H25" i="18"/>
  <c r="M24" i="18"/>
  <c r="P24" i="18" s="1"/>
  <c r="J24" i="18"/>
  <c r="I24" i="18"/>
  <c r="H24" i="18"/>
  <c r="P23" i="18"/>
  <c r="M23" i="18"/>
  <c r="J23" i="18"/>
  <c r="I23" i="18"/>
  <c r="H23" i="18"/>
  <c r="O23" i="18" s="1"/>
  <c r="M22" i="18"/>
  <c r="J22" i="18"/>
  <c r="I22" i="18"/>
  <c r="H22" i="18"/>
  <c r="O22" i="18" s="1"/>
  <c r="M21" i="18"/>
  <c r="P21" i="18" s="1"/>
  <c r="J21" i="18"/>
  <c r="I21" i="18"/>
  <c r="H21" i="18"/>
  <c r="M20" i="18"/>
  <c r="P20" i="18" s="1"/>
  <c r="J20" i="18"/>
  <c r="I20" i="18"/>
  <c r="H20" i="18"/>
  <c r="M19" i="18"/>
  <c r="J19" i="18"/>
  <c r="P19" i="18" s="1"/>
  <c r="I19" i="18"/>
  <c r="H19" i="18"/>
  <c r="M18" i="18"/>
  <c r="J18" i="18"/>
  <c r="I18" i="18"/>
  <c r="H18" i="18"/>
  <c r="M17" i="18"/>
  <c r="J17" i="18"/>
  <c r="P17" i="18" s="1"/>
  <c r="I17" i="18"/>
  <c r="H17" i="18"/>
  <c r="M16" i="18"/>
  <c r="P16" i="18" s="1"/>
  <c r="J16" i="18"/>
  <c r="I16" i="18"/>
  <c r="H16" i="18"/>
  <c r="P15" i="18"/>
  <c r="M15" i="18"/>
  <c r="J15" i="18"/>
  <c r="I15" i="18"/>
  <c r="H15" i="18"/>
  <c r="O15" i="18" s="1"/>
  <c r="M14" i="18"/>
  <c r="J14" i="18"/>
  <c r="I14" i="18"/>
  <c r="H14" i="18"/>
  <c r="O14" i="18" s="1"/>
  <c r="M13" i="18"/>
  <c r="P13" i="18" s="1"/>
  <c r="J13" i="18"/>
  <c r="I13" i="18"/>
  <c r="H13" i="18"/>
  <c r="M12" i="18"/>
  <c r="J12" i="18"/>
  <c r="I12" i="18"/>
  <c r="H12" i="18"/>
  <c r="M11" i="18"/>
  <c r="J11" i="18"/>
  <c r="P11" i="18" s="1"/>
  <c r="I11" i="18"/>
  <c r="H11" i="18"/>
  <c r="M10" i="18"/>
  <c r="J10" i="18"/>
  <c r="P10" i="18" s="1"/>
  <c r="I10" i="18"/>
  <c r="H10" i="18"/>
  <c r="M9" i="18"/>
  <c r="J9" i="18"/>
  <c r="P9" i="18" s="1"/>
  <c r="I9" i="18"/>
  <c r="H9" i="18"/>
  <c r="M8" i="18"/>
  <c r="J8" i="18"/>
  <c r="I8" i="18"/>
  <c r="H8" i="18"/>
  <c r="P7" i="18"/>
  <c r="M7" i="18"/>
  <c r="J7" i="18"/>
  <c r="I7" i="18"/>
  <c r="H7" i="18"/>
  <c r="O7" i="18" s="1"/>
  <c r="M6" i="18"/>
  <c r="J6" i="18"/>
  <c r="P6" i="18" s="1"/>
  <c r="I6" i="18"/>
  <c r="H6" i="18"/>
  <c r="O6" i="18" s="1"/>
  <c r="M5" i="18"/>
  <c r="P5" i="18" s="1"/>
  <c r="J5" i="18"/>
  <c r="I5" i="18"/>
  <c r="H5" i="18"/>
  <c r="M4" i="18"/>
  <c r="J4" i="18"/>
  <c r="I4" i="18"/>
  <c r="H4" i="18"/>
  <c r="M3" i="18"/>
  <c r="J3" i="18"/>
  <c r="P3" i="18" s="1"/>
  <c r="I3" i="18"/>
  <c r="H3" i="18"/>
  <c r="M2" i="18"/>
  <c r="J2" i="18"/>
  <c r="P2" i="18" s="1"/>
  <c r="I2" i="18"/>
  <c r="H2" i="18"/>
  <c r="M47" i="17"/>
  <c r="J47" i="17"/>
  <c r="I47" i="17"/>
  <c r="H47" i="17"/>
  <c r="M46" i="17"/>
  <c r="J46" i="17"/>
  <c r="I46" i="17"/>
  <c r="H46" i="17"/>
  <c r="O46" i="17" s="1"/>
  <c r="M45" i="17"/>
  <c r="J45" i="17"/>
  <c r="P45" i="17" s="1"/>
  <c r="I45" i="17"/>
  <c r="H45" i="17"/>
  <c r="M44" i="17"/>
  <c r="P44" i="17" s="1"/>
  <c r="J44" i="17"/>
  <c r="I44" i="17"/>
  <c r="H44" i="17"/>
  <c r="P43" i="17"/>
  <c r="M43" i="17"/>
  <c r="J43" i="17"/>
  <c r="I43" i="17"/>
  <c r="H43" i="17"/>
  <c r="O43" i="17" s="1"/>
  <c r="M42" i="17"/>
  <c r="J42" i="17"/>
  <c r="I42" i="17"/>
  <c r="H42" i="17"/>
  <c r="O42" i="17" s="1"/>
  <c r="M41" i="17"/>
  <c r="P41" i="17" s="1"/>
  <c r="J41" i="17"/>
  <c r="I41" i="17"/>
  <c r="H41" i="17"/>
  <c r="M40" i="17"/>
  <c r="P40" i="17" s="1"/>
  <c r="J40" i="17"/>
  <c r="I40" i="17"/>
  <c r="H40" i="17"/>
  <c r="M39" i="17"/>
  <c r="J39" i="17"/>
  <c r="P39" i="17" s="1"/>
  <c r="I39" i="17"/>
  <c r="H39" i="17"/>
  <c r="O39" i="17" s="1"/>
  <c r="M38" i="17"/>
  <c r="J38" i="17"/>
  <c r="I38" i="17"/>
  <c r="H38" i="17"/>
  <c r="O38" i="17" s="1"/>
  <c r="M37" i="17"/>
  <c r="J37" i="17"/>
  <c r="P37" i="17" s="1"/>
  <c r="I37" i="17"/>
  <c r="H37" i="17"/>
  <c r="M36" i="17"/>
  <c r="P36" i="17" s="1"/>
  <c r="J36" i="17"/>
  <c r="I36" i="17"/>
  <c r="H36" i="17"/>
  <c r="P35" i="17"/>
  <c r="M35" i="17"/>
  <c r="J35" i="17"/>
  <c r="I35" i="17"/>
  <c r="H35" i="17"/>
  <c r="O35" i="17" s="1"/>
  <c r="M34" i="17"/>
  <c r="J34" i="17"/>
  <c r="I34" i="17"/>
  <c r="H34" i="17"/>
  <c r="O34" i="17" s="1"/>
  <c r="M33" i="17"/>
  <c r="P33" i="17" s="1"/>
  <c r="J33" i="17"/>
  <c r="I33" i="17"/>
  <c r="H33" i="17"/>
  <c r="O33" i="17" s="1"/>
  <c r="M32" i="17"/>
  <c r="P32" i="17" s="1"/>
  <c r="J32" i="17"/>
  <c r="I32" i="17"/>
  <c r="H32" i="17"/>
  <c r="O32" i="17" s="1"/>
  <c r="M31" i="17"/>
  <c r="J31" i="17"/>
  <c r="P31" i="17" s="1"/>
  <c r="I31" i="17"/>
  <c r="H31" i="17"/>
  <c r="O31" i="17" s="1"/>
  <c r="M30" i="17"/>
  <c r="J30" i="17"/>
  <c r="I30" i="17"/>
  <c r="H30" i="17"/>
  <c r="O30" i="17" s="1"/>
  <c r="M29" i="17"/>
  <c r="J29" i="17"/>
  <c r="P29" i="17" s="1"/>
  <c r="I29" i="17"/>
  <c r="H29" i="17"/>
  <c r="M28" i="17"/>
  <c r="P28" i="17" s="1"/>
  <c r="J28" i="17"/>
  <c r="I28" i="17"/>
  <c r="H28" i="17"/>
  <c r="P27" i="17"/>
  <c r="M27" i="17"/>
  <c r="J27" i="17"/>
  <c r="I27" i="17"/>
  <c r="H27" i="17"/>
  <c r="O27" i="17" s="1"/>
  <c r="M26" i="17"/>
  <c r="J26" i="17"/>
  <c r="I26" i="17"/>
  <c r="H26" i="17"/>
  <c r="O26" i="17" s="1"/>
  <c r="M25" i="17"/>
  <c r="P25" i="17" s="1"/>
  <c r="J25" i="17"/>
  <c r="I25" i="17"/>
  <c r="H25" i="17"/>
  <c r="O25" i="17" s="1"/>
  <c r="M24" i="17"/>
  <c r="P24" i="17" s="1"/>
  <c r="J24" i="17"/>
  <c r="I24" i="17"/>
  <c r="H24" i="17"/>
  <c r="O24" i="17" s="1"/>
  <c r="M23" i="17"/>
  <c r="J23" i="17"/>
  <c r="P23" i="17" s="1"/>
  <c r="I23" i="17"/>
  <c r="H23" i="17"/>
  <c r="O23" i="17" s="1"/>
  <c r="M22" i="17"/>
  <c r="J22" i="17"/>
  <c r="I22" i="17"/>
  <c r="H22" i="17"/>
  <c r="O22" i="17" s="1"/>
  <c r="M21" i="17"/>
  <c r="J21" i="17"/>
  <c r="P21" i="17" s="1"/>
  <c r="I21" i="17"/>
  <c r="H21" i="17"/>
  <c r="O21" i="17" s="1"/>
  <c r="M20" i="17"/>
  <c r="P20" i="17" s="1"/>
  <c r="J20" i="17"/>
  <c r="I20" i="17"/>
  <c r="H20" i="17"/>
  <c r="O20" i="17" s="1"/>
  <c r="P19" i="17"/>
  <c r="M19" i="17"/>
  <c r="J19" i="17"/>
  <c r="I19" i="17"/>
  <c r="H19" i="17"/>
  <c r="O19" i="17" s="1"/>
  <c r="M18" i="17"/>
  <c r="J18" i="17"/>
  <c r="I18" i="17"/>
  <c r="H18" i="17"/>
  <c r="O18" i="17" s="1"/>
  <c r="M17" i="17"/>
  <c r="P17" i="17" s="1"/>
  <c r="J17" i="17"/>
  <c r="I17" i="17"/>
  <c r="H17" i="17"/>
  <c r="O17" i="17" s="1"/>
  <c r="M16" i="17"/>
  <c r="P16" i="17" s="1"/>
  <c r="J16" i="17"/>
  <c r="I16" i="17"/>
  <c r="H16" i="17"/>
  <c r="O16" i="17" s="1"/>
  <c r="M15" i="17"/>
  <c r="J15" i="17"/>
  <c r="P15" i="17" s="1"/>
  <c r="I15" i="17"/>
  <c r="H15" i="17"/>
  <c r="O15" i="17" s="1"/>
  <c r="M14" i="17"/>
  <c r="J14" i="17"/>
  <c r="I14" i="17"/>
  <c r="H14" i="17"/>
  <c r="O14" i="17" s="1"/>
  <c r="M13" i="17"/>
  <c r="J13" i="17"/>
  <c r="P13" i="17" s="1"/>
  <c r="I13" i="17"/>
  <c r="H13" i="17"/>
  <c r="O13" i="17" s="1"/>
  <c r="M12" i="17"/>
  <c r="P12" i="17" s="1"/>
  <c r="J12" i="17"/>
  <c r="I12" i="17"/>
  <c r="H12" i="17"/>
  <c r="O12" i="17" s="1"/>
  <c r="P11" i="17"/>
  <c r="M11" i="17"/>
  <c r="J11" i="17"/>
  <c r="I11" i="17"/>
  <c r="H11" i="17"/>
  <c r="O11" i="17" s="1"/>
  <c r="M10" i="17"/>
  <c r="J10" i="17"/>
  <c r="I10" i="17"/>
  <c r="H10" i="17"/>
  <c r="O10" i="17" s="1"/>
  <c r="M9" i="17"/>
  <c r="P9" i="17" s="1"/>
  <c r="J9" i="17"/>
  <c r="I9" i="17"/>
  <c r="H9" i="17"/>
  <c r="O9" i="17" s="1"/>
  <c r="M8" i="17"/>
  <c r="P8" i="17" s="1"/>
  <c r="J8" i="17"/>
  <c r="I8" i="17"/>
  <c r="H8" i="17"/>
  <c r="O8" i="17" s="1"/>
  <c r="M7" i="17"/>
  <c r="J7" i="17"/>
  <c r="P7" i="17" s="1"/>
  <c r="I7" i="17"/>
  <c r="H7" i="17"/>
  <c r="O7" i="17" s="1"/>
  <c r="M6" i="17"/>
  <c r="J6" i="17"/>
  <c r="I6" i="17"/>
  <c r="H6" i="17"/>
  <c r="O6" i="17" s="1"/>
  <c r="M5" i="17"/>
  <c r="J5" i="17"/>
  <c r="P5" i="17" s="1"/>
  <c r="I5" i="17"/>
  <c r="H5" i="17"/>
  <c r="O5" i="17" s="1"/>
  <c r="M4" i="17"/>
  <c r="J4" i="17"/>
  <c r="I4" i="17"/>
  <c r="H4" i="17"/>
  <c r="O4" i="17" s="1"/>
  <c r="M3" i="17"/>
  <c r="P3" i="17" s="1"/>
  <c r="J3" i="17"/>
  <c r="I3" i="17"/>
  <c r="H3" i="17"/>
  <c r="O3" i="17" s="1"/>
  <c r="M2" i="17"/>
  <c r="P2" i="17" s="1"/>
  <c r="J2" i="17"/>
  <c r="I2" i="17"/>
  <c r="H2" i="17"/>
  <c r="O2" i="17" s="1"/>
  <c r="M47" i="16"/>
  <c r="J47" i="16"/>
  <c r="I47" i="16"/>
  <c r="H47" i="16"/>
  <c r="M46" i="16"/>
  <c r="J46" i="16"/>
  <c r="P46" i="16" s="1"/>
  <c r="I46" i="16"/>
  <c r="H46" i="16"/>
  <c r="O46" i="16" s="1"/>
  <c r="M45" i="16"/>
  <c r="J45" i="16"/>
  <c r="P45" i="16" s="1"/>
  <c r="I45" i="16"/>
  <c r="H45" i="16"/>
  <c r="O45" i="16" s="1"/>
  <c r="M44" i="16"/>
  <c r="J44" i="16"/>
  <c r="P44" i="16" s="1"/>
  <c r="I44" i="16"/>
  <c r="H44" i="16"/>
  <c r="O44" i="16" s="1"/>
  <c r="M43" i="16"/>
  <c r="J43" i="16"/>
  <c r="I43" i="16"/>
  <c r="H43" i="16"/>
  <c r="O43" i="16" s="1"/>
  <c r="P42" i="16"/>
  <c r="M42" i="16"/>
  <c r="J42" i="16"/>
  <c r="I42" i="16"/>
  <c r="H42" i="16"/>
  <c r="O42" i="16" s="1"/>
  <c r="M41" i="16"/>
  <c r="J41" i="16"/>
  <c r="P41" i="16" s="1"/>
  <c r="I41" i="16"/>
  <c r="H41" i="16"/>
  <c r="O41" i="16" s="1"/>
  <c r="M40" i="16"/>
  <c r="P40" i="16" s="1"/>
  <c r="J40" i="16"/>
  <c r="I40" i="16"/>
  <c r="H40" i="16"/>
  <c r="O40" i="16" s="1"/>
  <c r="M39" i="16"/>
  <c r="J39" i="16"/>
  <c r="I39" i="16"/>
  <c r="H39" i="16"/>
  <c r="O39" i="16" s="1"/>
  <c r="M38" i="16"/>
  <c r="J38" i="16"/>
  <c r="P38" i="16" s="1"/>
  <c r="I38" i="16"/>
  <c r="H38" i="16"/>
  <c r="O38" i="16" s="1"/>
  <c r="M37" i="16"/>
  <c r="J37" i="16"/>
  <c r="P37" i="16" s="1"/>
  <c r="I37" i="16"/>
  <c r="H37" i="16"/>
  <c r="O37" i="16" s="1"/>
  <c r="M36" i="16"/>
  <c r="J36" i="16"/>
  <c r="P36" i="16" s="1"/>
  <c r="I36" i="16"/>
  <c r="H36" i="16"/>
  <c r="O36" i="16" s="1"/>
  <c r="M35" i="16"/>
  <c r="J35" i="16"/>
  <c r="I35" i="16"/>
  <c r="H35" i="16"/>
  <c r="O35" i="16" s="1"/>
  <c r="P34" i="16"/>
  <c r="M34" i="16"/>
  <c r="J34" i="16"/>
  <c r="I34" i="16"/>
  <c r="H34" i="16"/>
  <c r="O34" i="16" s="1"/>
  <c r="M33" i="16"/>
  <c r="J33" i="16"/>
  <c r="P33" i="16" s="1"/>
  <c r="I33" i="16"/>
  <c r="H33" i="16"/>
  <c r="O33" i="16" s="1"/>
  <c r="M32" i="16"/>
  <c r="J32" i="16"/>
  <c r="P32" i="16" s="1"/>
  <c r="I32" i="16"/>
  <c r="H32" i="16"/>
  <c r="O32" i="16" s="1"/>
  <c r="M31" i="16"/>
  <c r="J31" i="16"/>
  <c r="I31" i="16"/>
  <c r="H31" i="16"/>
  <c r="O31" i="16" s="1"/>
  <c r="M30" i="16"/>
  <c r="J30" i="16"/>
  <c r="P30" i="16" s="1"/>
  <c r="I30" i="16"/>
  <c r="H30" i="16"/>
  <c r="O30" i="16" s="1"/>
  <c r="M29" i="16"/>
  <c r="J29" i="16"/>
  <c r="P29" i="16" s="1"/>
  <c r="I29" i="16"/>
  <c r="H29" i="16"/>
  <c r="O29" i="16" s="1"/>
  <c r="M28" i="16"/>
  <c r="J28" i="16"/>
  <c r="P28" i="16" s="1"/>
  <c r="I28" i="16"/>
  <c r="H28" i="16"/>
  <c r="O28" i="16" s="1"/>
  <c r="M27" i="16"/>
  <c r="J27" i="16"/>
  <c r="I27" i="16"/>
  <c r="H27" i="16"/>
  <c r="O27" i="16" s="1"/>
  <c r="P26" i="16"/>
  <c r="M26" i="16"/>
  <c r="J26" i="16"/>
  <c r="I26" i="16"/>
  <c r="H26" i="16"/>
  <c r="O26" i="16" s="1"/>
  <c r="M25" i="16"/>
  <c r="J25" i="16"/>
  <c r="P25" i="16" s="1"/>
  <c r="I25" i="16"/>
  <c r="H25" i="16"/>
  <c r="O25" i="16" s="1"/>
  <c r="M24" i="16"/>
  <c r="J24" i="16"/>
  <c r="P24" i="16" s="1"/>
  <c r="I24" i="16"/>
  <c r="H24" i="16"/>
  <c r="O24" i="16" s="1"/>
  <c r="M23" i="16"/>
  <c r="J23" i="16"/>
  <c r="I23" i="16"/>
  <c r="H23" i="16"/>
  <c r="O23" i="16" s="1"/>
  <c r="M22" i="16"/>
  <c r="J22" i="16"/>
  <c r="P22" i="16" s="1"/>
  <c r="I22" i="16"/>
  <c r="H22" i="16"/>
  <c r="O22" i="16" s="1"/>
  <c r="M21" i="16"/>
  <c r="J21" i="16"/>
  <c r="P21" i="16" s="1"/>
  <c r="I21" i="16"/>
  <c r="H21" i="16"/>
  <c r="O21" i="16" s="1"/>
  <c r="M20" i="16"/>
  <c r="J20" i="16"/>
  <c r="P20" i="16" s="1"/>
  <c r="I20" i="16"/>
  <c r="H20" i="16"/>
  <c r="O20" i="16" s="1"/>
  <c r="M19" i="16"/>
  <c r="J19" i="16"/>
  <c r="I19" i="16"/>
  <c r="H19" i="16"/>
  <c r="O19" i="16" s="1"/>
  <c r="P18" i="16"/>
  <c r="M18" i="16"/>
  <c r="J18" i="16"/>
  <c r="I18" i="16"/>
  <c r="H18" i="16"/>
  <c r="O18" i="16" s="1"/>
  <c r="M17" i="16"/>
  <c r="J17" i="16"/>
  <c r="P17" i="16" s="1"/>
  <c r="I17" i="16"/>
  <c r="H17" i="16"/>
  <c r="O17" i="16" s="1"/>
  <c r="M16" i="16"/>
  <c r="J16" i="16"/>
  <c r="P16" i="16" s="1"/>
  <c r="I16" i="16"/>
  <c r="H16" i="16"/>
  <c r="O16" i="16" s="1"/>
  <c r="M15" i="16"/>
  <c r="J15" i="16"/>
  <c r="I15" i="16"/>
  <c r="H15" i="16"/>
  <c r="O15" i="16" s="1"/>
  <c r="M14" i="16"/>
  <c r="J14" i="16"/>
  <c r="P14" i="16" s="1"/>
  <c r="I14" i="16"/>
  <c r="H14" i="16"/>
  <c r="O14" i="16" s="1"/>
  <c r="M13" i="16"/>
  <c r="J13" i="16"/>
  <c r="P13" i="16" s="1"/>
  <c r="I13" i="16"/>
  <c r="H13" i="16"/>
  <c r="O13" i="16" s="1"/>
  <c r="M12" i="16"/>
  <c r="J12" i="16"/>
  <c r="P12" i="16" s="1"/>
  <c r="I12" i="16"/>
  <c r="H12" i="16"/>
  <c r="O12" i="16" s="1"/>
  <c r="M11" i="16"/>
  <c r="J11" i="16"/>
  <c r="I11" i="16"/>
  <c r="H11" i="16"/>
  <c r="O11" i="16" s="1"/>
  <c r="P10" i="16"/>
  <c r="M10" i="16"/>
  <c r="J10" i="16"/>
  <c r="I10" i="16"/>
  <c r="H10" i="16"/>
  <c r="O10" i="16" s="1"/>
  <c r="M9" i="16"/>
  <c r="J9" i="16"/>
  <c r="P9" i="16" s="1"/>
  <c r="I9" i="16"/>
  <c r="H9" i="16"/>
  <c r="O9" i="16" s="1"/>
  <c r="M8" i="16"/>
  <c r="J8" i="16"/>
  <c r="P8" i="16" s="1"/>
  <c r="I8" i="16"/>
  <c r="H8" i="16"/>
  <c r="O8" i="16" s="1"/>
  <c r="M7" i="16"/>
  <c r="J7" i="16"/>
  <c r="I7" i="16"/>
  <c r="H7" i="16"/>
  <c r="O7" i="16" s="1"/>
  <c r="M6" i="16"/>
  <c r="J6" i="16"/>
  <c r="P6" i="16" s="1"/>
  <c r="I6" i="16"/>
  <c r="H6" i="16"/>
  <c r="O6" i="16" s="1"/>
  <c r="M5" i="16"/>
  <c r="J5" i="16"/>
  <c r="P5" i="16" s="1"/>
  <c r="I5" i="16"/>
  <c r="H5" i="16"/>
  <c r="O5" i="16" s="1"/>
  <c r="M4" i="16"/>
  <c r="J4" i="16"/>
  <c r="P4" i="16" s="1"/>
  <c r="I4" i="16"/>
  <c r="H4" i="16"/>
  <c r="O4" i="16" s="1"/>
  <c r="M3" i="16"/>
  <c r="J3" i="16"/>
  <c r="I3" i="16"/>
  <c r="H3" i="16"/>
  <c r="O3" i="16" s="1"/>
  <c r="P2" i="16"/>
  <c r="M2" i="16"/>
  <c r="J2" i="16"/>
  <c r="I2" i="16"/>
  <c r="H2" i="16"/>
  <c r="O2" i="16" s="1"/>
  <c r="M47" i="15"/>
  <c r="J47" i="15"/>
  <c r="I47" i="15"/>
  <c r="H47" i="15"/>
  <c r="M46" i="15"/>
  <c r="J46" i="15"/>
  <c r="I46" i="15"/>
  <c r="H46" i="15"/>
  <c r="O46" i="15" s="1"/>
  <c r="M45" i="15"/>
  <c r="P45" i="15" s="1"/>
  <c r="J45" i="15"/>
  <c r="I45" i="15"/>
  <c r="H45" i="15"/>
  <c r="M44" i="15"/>
  <c r="P44" i="15" s="1"/>
  <c r="J44" i="15"/>
  <c r="I44" i="15"/>
  <c r="H44" i="15"/>
  <c r="M43" i="15"/>
  <c r="J43" i="15"/>
  <c r="P43" i="15" s="1"/>
  <c r="I43" i="15"/>
  <c r="H43" i="15"/>
  <c r="M42" i="15"/>
  <c r="J42" i="15"/>
  <c r="I42" i="15"/>
  <c r="H42" i="15"/>
  <c r="M41" i="15"/>
  <c r="J41" i="15"/>
  <c r="P41" i="15" s="1"/>
  <c r="I41" i="15"/>
  <c r="H41" i="15"/>
  <c r="M40" i="15"/>
  <c r="P40" i="15" s="1"/>
  <c r="J40" i="15"/>
  <c r="I40" i="15"/>
  <c r="H40" i="15"/>
  <c r="P39" i="15"/>
  <c r="M39" i="15"/>
  <c r="J39" i="15"/>
  <c r="I39" i="15"/>
  <c r="H39" i="15"/>
  <c r="O39" i="15" s="1"/>
  <c r="M38" i="15"/>
  <c r="J38" i="15"/>
  <c r="I38" i="15"/>
  <c r="H38" i="15"/>
  <c r="O38" i="15" s="1"/>
  <c r="M37" i="15"/>
  <c r="P37" i="15" s="1"/>
  <c r="J37" i="15"/>
  <c r="I37" i="15"/>
  <c r="H37" i="15"/>
  <c r="M36" i="15"/>
  <c r="P36" i="15" s="1"/>
  <c r="J36" i="15"/>
  <c r="I36" i="15"/>
  <c r="H36" i="15"/>
  <c r="M35" i="15"/>
  <c r="J35" i="15"/>
  <c r="P35" i="15" s="1"/>
  <c r="I35" i="15"/>
  <c r="H35" i="15"/>
  <c r="M34" i="15"/>
  <c r="J34" i="15"/>
  <c r="I34" i="15"/>
  <c r="H34" i="15"/>
  <c r="M33" i="15"/>
  <c r="J33" i="15"/>
  <c r="P33" i="15" s="1"/>
  <c r="I33" i="15"/>
  <c r="H33" i="15"/>
  <c r="M32" i="15"/>
  <c r="P32" i="15" s="1"/>
  <c r="J32" i="15"/>
  <c r="I32" i="15"/>
  <c r="H32" i="15"/>
  <c r="P31" i="15"/>
  <c r="M31" i="15"/>
  <c r="J31" i="15"/>
  <c r="I31" i="15"/>
  <c r="H31" i="15"/>
  <c r="O31" i="15" s="1"/>
  <c r="M30" i="15"/>
  <c r="J30" i="15"/>
  <c r="I30" i="15"/>
  <c r="H30" i="15"/>
  <c r="O30" i="15" s="1"/>
  <c r="M29" i="15"/>
  <c r="P29" i="15" s="1"/>
  <c r="J29" i="15"/>
  <c r="I29" i="15"/>
  <c r="H29" i="15"/>
  <c r="M28" i="15"/>
  <c r="P28" i="15" s="1"/>
  <c r="J28" i="15"/>
  <c r="I28" i="15"/>
  <c r="H28" i="15"/>
  <c r="M27" i="15"/>
  <c r="J27" i="15"/>
  <c r="P27" i="15" s="1"/>
  <c r="I27" i="15"/>
  <c r="H27" i="15"/>
  <c r="M26" i="15"/>
  <c r="P26" i="15" s="1"/>
  <c r="J26" i="15"/>
  <c r="I26" i="15"/>
  <c r="H26" i="15"/>
  <c r="O26" i="15" s="1"/>
  <c r="P25" i="15"/>
  <c r="M25" i="15"/>
  <c r="J25" i="15"/>
  <c r="I25" i="15"/>
  <c r="H25" i="15"/>
  <c r="O25" i="15" s="1"/>
  <c r="M24" i="15"/>
  <c r="J24" i="15"/>
  <c r="I24" i="15"/>
  <c r="H24" i="15"/>
  <c r="O24" i="15" s="1"/>
  <c r="M23" i="15"/>
  <c r="P23" i="15" s="1"/>
  <c r="J23" i="15"/>
  <c r="I23" i="15"/>
  <c r="H23" i="15"/>
  <c r="M22" i="15"/>
  <c r="P22" i="15" s="1"/>
  <c r="J22" i="15"/>
  <c r="I22" i="15"/>
  <c r="H22" i="15"/>
  <c r="M21" i="15"/>
  <c r="J21" i="15"/>
  <c r="P21" i="15" s="1"/>
  <c r="I21" i="15"/>
  <c r="H21" i="15"/>
  <c r="M20" i="15"/>
  <c r="J20" i="15"/>
  <c r="I20" i="15"/>
  <c r="H20" i="15"/>
  <c r="M19" i="15"/>
  <c r="J19" i="15"/>
  <c r="P19" i="15" s="1"/>
  <c r="I19" i="15"/>
  <c r="H19" i="15"/>
  <c r="M18" i="15"/>
  <c r="P18" i="15" s="1"/>
  <c r="J18" i="15"/>
  <c r="I18" i="15"/>
  <c r="H18" i="15"/>
  <c r="P17" i="15"/>
  <c r="M17" i="15"/>
  <c r="J17" i="15"/>
  <c r="I17" i="15"/>
  <c r="H17" i="15"/>
  <c r="O17" i="15" s="1"/>
  <c r="M16" i="15"/>
  <c r="J16" i="15"/>
  <c r="I16" i="15"/>
  <c r="H16" i="15"/>
  <c r="O16" i="15" s="1"/>
  <c r="M15" i="15"/>
  <c r="P15" i="15" s="1"/>
  <c r="J15" i="15"/>
  <c r="I15" i="15"/>
  <c r="H15" i="15"/>
  <c r="M14" i="15"/>
  <c r="J14" i="15"/>
  <c r="I14" i="15"/>
  <c r="H14" i="15"/>
  <c r="M13" i="15"/>
  <c r="J13" i="15"/>
  <c r="P13" i="15" s="1"/>
  <c r="I13" i="15"/>
  <c r="H13" i="15"/>
  <c r="M12" i="15"/>
  <c r="J12" i="15"/>
  <c r="I12" i="15"/>
  <c r="H12" i="15"/>
  <c r="M11" i="15"/>
  <c r="J11" i="15"/>
  <c r="P11" i="15" s="1"/>
  <c r="I11" i="15"/>
  <c r="H11" i="15"/>
  <c r="M10" i="15"/>
  <c r="J10" i="15"/>
  <c r="I10" i="15"/>
  <c r="H10" i="15"/>
  <c r="O10" i="15" s="1"/>
  <c r="M9" i="15"/>
  <c r="J9" i="15"/>
  <c r="P9" i="15" s="1"/>
  <c r="I9" i="15"/>
  <c r="H9" i="15"/>
  <c r="M8" i="15"/>
  <c r="P8" i="15" s="1"/>
  <c r="J8" i="15"/>
  <c r="I8" i="15"/>
  <c r="H8" i="15"/>
  <c r="M7" i="15"/>
  <c r="J7" i="15"/>
  <c r="P7" i="15" s="1"/>
  <c r="I7" i="15"/>
  <c r="H7" i="15"/>
  <c r="M6" i="15"/>
  <c r="J6" i="15"/>
  <c r="I6" i="15"/>
  <c r="H6" i="15"/>
  <c r="M5" i="15"/>
  <c r="J5" i="15"/>
  <c r="P5" i="15" s="1"/>
  <c r="I5" i="15"/>
  <c r="H5" i="15"/>
  <c r="M4" i="15"/>
  <c r="J4" i="15"/>
  <c r="I4" i="15"/>
  <c r="H4" i="15"/>
  <c r="P3" i="15"/>
  <c r="M3" i="15"/>
  <c r="J3" i="15"/>
  <c r="I3" i="15"/>
  <c r="H3" i="15"/>
  <c r="O3" i="15" s="1"/>
  <c r="M2" i="15"/>
  <c r="J2" i="15"/>
  <c r="I2" i="15"/>
  <c r="H2" i="15"/>
  <c r="O2" i="15" s="1"/>
  <c r="M47" i="14"/>
  <c r="J47" i="14"/>
  <c r="I47" i="14"/>
  <c r="H47" i="14"/>
  <c r="M46" i="14"/>
  <c r="I46" i="14"/>
  <c r="H46" i="14"/>
  <c r="M45" i="14"/>
  <c r="J45" i="14"/>
  <c r="I45" i="14"/>
  <c r="H45" i="14"/>
  <c r="O45" i="14" s="1"/>
  <c r="M44" i="14"/>
  <c r="J44" i="14"/>
  <c r="I44" i="14"/>
  <c r="H44" i="14"/>
  <c r="O44" i="14" s="1"/>
  <c r="M43" i="14"/>
  <c r="J43" i="14"/>
  <c r="I43" i="14"/>
  <c r="H43" i="14"/>
  <c r="O43" i="14" s="1"/>
  <c r="M42" i="14"/>
  <c r="J42" i="14"/>
  <c r="I42" i="14"/>
  <c r="H42" i="14"/>
  <c r="O42" i="14" s="1"/>
  <c r="M41" i="14"/>
  <c r="J41" i="14"/>
  <c r="I41" i="14"/>
  <c r="H41" i="14"/>
  <c r="O41" i="14" s="1"/>
  <c r="M40" i="14"/>
  <c r="J40" i="14"/>
  <c r="I40" i="14"/>
  <c r="H40" i="14"/>
  <c r="O40" i="14" s="1"/>
  <c r="M39" i="14"/>
  <c r="J39" i="14"/>
  <c r="I39" i="14"/>
  <c r="H39" i="14"/>
  <c r="O39" i="14" s="1"/>
  <c r="M38" i="14"/>
  <c r="J38" i="14"/>
  <c r="I38" i="14"/>
  <c r="H38" i="14"/>
  <c r="O38" i="14" s="1"/>
  <c r="M37" i="14"/>
  <c r="J37" i="14"/>
  <c r="P37" i="14" s="1"/>
  <c r="I37" i="14"/>
  <c r="H37" i="14"/>
  <c r="O37" i="14" s="1"/>
  <c r="M36" i="14"/>
  <c r="J36" i="14"/>
  <c r="I36" i="14"/>
  <c r="H36" i="14"/>
  <c r="O36" i="14" s="1"/>
  <c r="M35" i="14"/>
  <c r="J35" i="14"/>
  <c r="P35" i="14" s="1"/>
  <c r="I35" i="14"/>
  <c r="H35" i="14"/>
  <c r="O35" i="14" s="1"/>
  <c r="M34" i="14"/>
  <c r="J34" i="14"/>
  <c r="I34" i="14"/>
  <c r="H34" i="14"/>
  <c r="O34" i="14" s="1"/>
  <c r="M33" i="14"/>
  <c r="J33" i="14"/>
  <c r="I33" i="14"/>
  <c r="H33" i="14"/>
  <c r="O33" i="14" s="1"/>
  <c r="M32" i="14"/>
  <c r="J32" i="14"/>
  <c r="I32" i="14"/>
  <c r="H32" i="14"/>
  <c r="O32" i="14" s="1"/>
  <c r="M31" i="14"/>
  <c r="J31" i="14"/>
  <c r="P31" i="14" s="1"/>
  <c r="I31" i="14"/>
  <c r="H31" i="14"/>
  <c r="O31" i="14" s="1"/>
  <c r="M30" i="14"/>
  <c r="J30" i="14"/>
  <c r="I30" i="14"/>
  <c r="H30" i="14"/>
  <c r="O30" i="14" s="1"/>
  <c r="M29" i="14"/>
  <c r="J29" i="14"/>
  <c r="I29" i="14"/>
  <c r="H29" i="14"/>
  <c r="O29" i="14" s="1"/>
  <c r="M28" i="14"/>
  <c r="J28" i="14"/>
  <c r="I28" i="14"/>
  <c r="H28" i="14"/>
  <c r="O28" i="14" s="1"/>
  <c r="M27" i="14"/>
  <c r="J27" i="14"/>
  <c r="I27" i="14"/>
  <c r="H27" i="14"/>
  <c r="O27" i="14" s="1"/>
  <c r="M26" i="14"/>
  <c r="J26" i="14"/>
  <c r="I26" i="14"/>
  <c r="H26" i="14"/>
  <c r="O26" i="14" s="1"/>
  <c r="M25" i="14"/>
  <c r="J25" i="14"/>
  <c r="I25" i="14"/>
  <c r="H25" i="14"/>
  <c r="O25" i="14" s="1"/>
  <c r="M24" i="14"/>
  <c r="J24" i="14"/>
  <c r="I24" i="14"/>
  <c r="H24" i="14"/>
  <c r="O24" i="14" s="1"/>
  <c r="M23" i="14"/>
  <c r="J23" i="14"/>
  <c r="I23" i="14"/>
  <c r="H23" i="14"/>
  <c r="O23" i="14" s="1"/>
  <c r="M22" i="14"/>
  <c r="J22" i="14"/>
  <c r="I22" i="14"/>
  <c r="H22" i="14"/>
  <c r="O22" i="14" s="1"/>
  <c r="M21" i="14"/>
  <c r="J21" i="14"/>
  <c r="P21" i="14" s="1"/>
  <c r="I21" i="14"/>
  <c r="H21" i="14"/>
  <c r="O21" i="14" s="1"/>
  <c r="M20" i="14"/>
  <c r="J20" i="14"/>
  <c r="I20" i="14"/>
  <c r="H20" i="14"/>
  <c r="O20" i="14" s="1"/>
  <c r="M19" i="14"/>
  <c r="J19" i="14"/>
  <c r="I19" i="14"/>
  <c r="H19" i="14"/>
  <c r="O19" i="14" s="1"/>
  <c r="M18" i="14"/>
  <c r="J18" i="14"/>
  <c r="I18" i="14"/>
  <c r="H18" i="14"/>
  <c r="O18" i="14" s="1"/>
  <c r="M17" i="14"/>
  <c r="J17" i="14"/>
  <c r="I17" i="14"/>
  <c r="H17" i="14"/>
  <c r="O17" i="14" s="1"/>
  <c r="M16" i="14"/>
  <c r="J16" i="14"/>
  <c r="I16" i="14"/>
  <c r="H16" i="14"/>
  <c r="O16" i="14" s="1"/>
  <c r="M15" i="14"/>
  <c r="J15" i="14"/>
  <c r="I15" i="14"/>
  <c r="H15" i="14"/>
  <c r="O15" i="14" s="1"/>
  <c r="J14" i="14"/>
  <c r="H14" i="14"/>
  <c r="O14" i="14" s="1"/>
  <c r="J13" i="14"/>
  <c r="H13" i="14"/>
  <c r="O13" i="14" s="1"/>
  <c r="J12" i="14"/>
  <c r="H12" i="14"/>
  <c r="O12" i="14" s="1"/>
  <c r="J11" i="14"/>
  <c r="H11" i="14"/>
  <c r="O11" i="14" s="1"/>
  <c r="J10" i="14"/>
  <c r="H10" i="14"/>
  <c r="O10" i="14" s="1"/>
  <c r="J9" i="14"/>
  <c r="H9" i="14"/>
  <c r="O9" i="14" s="1"/>
  <c r="J8" i="14"/>
  <c r="H8" i="14"/>
  <c r="O8" i="14" s="1"/>
  <c r="J7" i="14"/>
  <c r="H7" i="14"/>
  <c r="O7" i="14" s="1"/>
  <c r="J6" i="14"/>
  <c r="H6" i="14"/>
  <c r="O6" i="14" s="1"/>
  <c r="J5" i="14"/>
  <c r="H5" i="14"/>
  <c r="O5" i="14" s="1"/>
  <c r="J4" i="14"/>
  <c r="H4" i="14"/>
  <c r="O4" i="14" s="1"/>
  <c r="J3" i="14"/>
  <c r="H3" i="14"/>
  <c r="J2" i="14"/>
  <c r="H2" i="14"/>
  <c r="P2" i="15" l="1"/>
  <c r="O4" i="15"/>
  <c r="O5" i="15"/>
  <c r="P6" i="15"/>
  <c r="O11" i="15"/>
  <c r="P12" i="15"/>
  <c r="P14" i="15"/>
  <c r="O18" i="15"/>
  <c r="O19" i="15"/>
  <c r="P20" i="15"/>
  <c r="O32" i="15"/>
  <c r="O33" i="15"/>
  <c r="P34" i="15"/>
  <c r="O40" i="15"/>
  <c r="O41" i="15"/>
  <c r="P42" i="15"/>
  <c r="P7" i="16"/>
  <c r="P15" i="16"/>
  <c r="P23" i="16"/>
  <c r="P31" i="16"/>
  <c r="P39" i="16"/>
  <c r="P6" i="17"/>
  <c r="P14" i="17"/>
  <c r="P22" i="17"/>
  <c r="O28" i="17"/>
  <c r="O29" i="17"/>
  <c r="P30" i="17"/>
  <c r="O36" i="17"/>
  <c r="O37" i="17"/>
  <c r="P38" i="17"/>
  <c r="O44" i="17"/>
  <c r="O45" i="17"/>
  <c r="P46" i="17"/>
  <c r="P4" i="18"/>
  <c r="O8" i="18"/>
  <c r="O9" i="18"/>
  <c r="P12" i="18"/>
  <c r="O16" i="18"/>
  <c r="O17" i="18"/>
  <c r="P18" i="18"/>
  <c r="O24" i="18"/>
  <c r="O25" i="18"/>
  <c r="P26" i="18"/>
  <c r="O32" i="18"/>
  <c r="O33" i="18"/>
  <c r="P34" i="18"/>
  <c r="O40" i="18"/>
  <c r="O41" i="18"/>
  <c r="P42" i="18"/>
  <c r="O6" i="15"/>
  <c r="O7" i="15"/>
  <c r="O12" i="15"/>
  <c r="O13" i="15"/>
  <c r="O20" i="15"/>
  <c r="O21" i="15"/>
  <c r="O27" i="15"/>
  <c r="O34" i="15"/>
  <c r="O35" i="15"/>
  <c r="O42" i="15"/>
  <c r="O43" i="15"/>
  <c r="O2" i="18"/>
  <c r="O3" i="18"/>
  <c r="O10" i="18"/>
  <c r="O11" i="18"/>
  <c r="O18" i="18"/>
  <c r="O19" i="18"/>
  <c r="O26" i="18"/>
  <c r="O27" i="18"/>
  <c r="O34" i="18"/>
  <c r="O35" i="18"/>
  <c r="O42" i="18"/>
  <c r="O43" i="18"/>
  <c r="P16" i="14"/>
  <c r="P19" i="14"/>
  <c r="P20" i="14"/>
  <c r="P24" i="14"/>
  <c r="P27" i="14"/>
  <c r="P28" i="14"/>
  <c r="P33" i="14"/>
  <c r="P34" i="14"/>
  <c r="P38" i="14"/>
  <c r="P42" i="14"/>
  <c r="P4" i="15"/>
  <c r="O8" i="15"/>
  <c r="O9" i="15"/>
  <c r="P10" i="15"/>
  <c r="O14" i="15"/>
  <c r="O15" i="15"/>
  <c r="P16" i="15"/>
  <c r="O22" i="15"/>
  <c r="O23" i="15"/>
  <c r="P24" i="15"/>
  <c r="O28" i="15"/>
  <c r="O29" i="15"/>
  <c r="P30" i="15"/>
  <c r="O36" i="15"/>
  <c r="O37" i="15"/>
  <c r="P38" i="15"/>
  <c r="O44" i="15"/>
  <c r="O45" i="15"/>
  <c r="P46" i="15"/>
  <c r="P3" i="16"/>
  <c r="P11" i="16"/>
  <c r="P19" i="16"/>
  <c r="P27" i="16"/>
  <c r="P35" i="16"/>
  <c r="P43" i="16"/>
  <c r="P4" i="17"/>
  <c r="P10" i="17"/>
  <c r="P18" i="17"/>
  <c r="P26" i="17"/>
  <c r="P34" i="17"/>
  <c r="O40" i="17"/>
  <c r="O41" i="17"/>
  <c r="P42" i="17"/>
  <c r="O4" i="18"/>
  <c r="O5" i="18"/>
  <c r="P8" i="18"/>
  <c r="O12" i="18"/>
  <c r="O13" i="18"/>
  <c r="P14" i="18"/>
  <c r="O20" i="18"/>
  <c r="O21" i="18"/>
  <c r="P22" i="18"/>
  <c r="O28" i="18"/>
  <c r="O29" i="18"/>
  <c r="P30" i="18"/>
  <c r="O36" i="18"/>
  <c r="O37" i="18"/>
  <c r="P38" i="18"/>
  <c r="O44" i="18"/>
  <c r="O45" i="18"/>
  <c r="P46" i="18"/>
  <c r="O2" i="14"/>
  <c r="O3" i="14"/>
  <c r="P45" i="14"/>
  <c r="P43" i="14"/>
  <c r="P41" i="14"/>
  <c r="P39" i="14"/>
  <c r="P29" i="14"/>
  <c r="P25" i="14"/>
  <c r="P23" i="14"/>
  <c r="P17" i="14"/>
  <c r="P15" i="14"/>
  <c r="P44" i="14"/>
  <c r="P40" i="14"/>
  <c r="P36" i="14"/>
  <c r="P32" i="14"/>
  <c r="P30" i="14"/>
  <c r="P26" i="14"/>
  <c r="P22" i="14"/>
  <c r="P18" i="14"/>
  <c r="M47" i="13"/>
  <c r="J47" i="13"/>
  <c r="I47" i="13"/>
  <c r="H47" i="13"/>
  <c r="M46" i="13"/>
  <c r="J46" i="13"/>
  <c r="I46" i="13"/>
  <c r="H46" i="13"/>
  <c r="O46" i="13" s="1"/>
  <c r="M45" i="13"/>
  <c r="J45" i="13"/>
  <c r="I45" i="13"/>
  <c r="H45" i="13"/>
  <c r="O45" i="13" s="1"/>
  <c r="M44" i="13"/>
  <c r="J44" i="13"/>
  <c r="I44" i="13"/>
  <c r="H44" i="13"/>
  <c r="O44" i="13" s="1"/>
  <c r="M43" i="13"/>
  <c r="J43" i="13"/>
  <c r="I43" i="13"/>
  <c r="H43" i="13"/>
  <c r="O43" i="13" s="1"/>
  <c r="M42" i="13"/>
  <c r="J42" i="13"/>
  <c r="I42" i="13"/>
  <c r="H42" i="13"/>
  <c r="O42" i="13" s="1"/>
  <c r="M41" i="13"/>
  <c r="J41" i="13"/>
  <c r="I41" i="13"/>
  <c r="H41" i="13"/>
  <c r="O41" i="13" s="1"/>
  <c r="M40" i="13"/>
  <c r="J40" i="13"/>
  <c r="I40" i="13"/>
  <c r="H40" i="13"/>
  <c r="O40" i="13" s="1"/>
  <c r="M39" i="13"/>
  <c r="P39" i="13" s="1"/>
  <c r="J39" i="13"/>
  <c r="I39" i="13"/>
  <c r="H39" i="13"/>
  <c r="O39" i="13" s="1"/>
  <c r="P38" i="13"/>
  <c r="M38" i="13"/>
  <c r="J38" i="13"/>
  <c r="I38" i="13"/>
  <c r="H38" i="13"/>
  <c r="O38" i="13" s="1"/>
  <c r="M37" i="13"/>
  <c r="J37" i="13"/>
  <c r="I37" i="13"/>
  <c r="H37" i="13"/>
  <c r="O37" i="13" s="1"/>
  <c r="M36" i="13"/>
  <c r="J36" i="13"/>
  <c r="I36" i="13"/>
  <c r="H36" i="13"/>
  <c r="O36" i="13" s="1"/>
  <c r="M35" i="13"/>
  <c r="P35" i="13" s="1"/>
  <c r="J35" i="13"/>
  <c r="I35" i="13"/>
  <c r="H35" i="13"/>
  <c r="O35" i="13" s="1"/>
  <c r="M34" i="13"/>
  <c r="J34" i="13"/>
  <c r="I34" i="13"/>
  <c r="H34" i="13"/>
  <c r="O34" i="13" s="1"/>
  <c r="M33" i="13"/>
  <c r="J33" i="13"/>
  <c r="I33" i="13"/>
  <c r="H33" i="13"/>
  <c r="O33" i="13" s="1"/>
  <c r="M32" i="13"/>
  <c r="J32" i="13"/>
  <c r="I32" i="13"/>
  <c r="H32" i="13"/>
  <c r="O32" i="13" s="1"/>
  <c r="M31" i="13"/>
  <c r="P31" i="13" s="1"/>
  <c r="J31" i="13"/>
  <c r="I31" i="13"/>
  <c r="H31" i="13"/>
  <c r="O31" i="13" s="1"/>
  <c r="M30" i="13"/>
  <c r="J30" i="13"/>
  <c r="P30" i="13" s="1"/>
  <c r="I30" i="13"/>
  <c r="H30" i="13"/>
  <c r="O30" i="13" s="1"/>
  <c r="M29" i="13"/>
  <c r="J29" i="13"/>
  <c r="I29" i="13"/>
  <c r="H29" i="13"/>
  <c r="O29" i="13" s="1"/>
  <c r="M28" i="13"/>
  <c r="J28" i="13"/>
  <c r="I28" i="13"/>
  <c r="H28" i="13"/>
  <c r="O28" i="13" s="1"/>
  <c r="M27" i="13"/>
  <c r="J27" i="13"/>
  <c r="I27" i="13"/>
  <c r="H27" i="13"/>
  <c r="O27" i="13" s="1"/>
  <c r="M26" i="13"/>
  <c r="J26" i="13"/>
  <c r="P26" i="13" s="1"/>
  <c r="I26" i="13"/>
  <c r="H26" i="13"/>
  <c r="O26" i="13" s="1"/>
  <c r="M25" i="13"/>
  <c r="J25" i="13"/>
  <c r="I25" i="13"/>
  <c r="H25" i="13"/>
  <c r="O25" i="13" s="1"/>
  <c r="M24" i="13"/>
  <c r="J24" i="13"/>
  <c r="P24" i="13" s="1"/>
  <c r="I24" i="13"/>
  <c r="H24" i="13"/>
  <c r="O24" i="13" s="1"/>
  <c r="M23" i="13"/>
  <c r="J23" i="13"/>
  <c r="I23" i="13"/>
  <c r="H23" i="13"/>
  <c r="O23" i="13" s="1"/>
  <c r="M22" i="13"/>
  <c r="J22" i="13"/>
  <c r="I22" i="13"/>
  <c r="H22" i="13"/>
  <c r="O22" i="13" s="1"/>
  <c r="M21" i="13"/>
  <c r="J21" i="13"/>
  <c r="I21" i="13"/>
  <c r="H21" i="13"/>
  <c r="O21" i="13" s="1"/>
  <c r="M20" i="13"/>
  <c r="J20" i="13"/>
  <c r="I20" i="13"/>
  <c r="H20" i="13"/>
  <c r="O20" i="13" s="1"/>
  <c r="M19" i="13"/>
  <c r="J19" i="13"/>
  <c r="I19" i="13"/>
  <c r="H19" i="13"/>
  <c r="O19" i="13" s="1"/>
  <c r="M18" i="13"/>
  <c r="J18" i="13"/>
  <c r="P18" i="13" s="1"/>
  <c r="I18" i="13"/>
  <c r="H18" i="13"/>
  <c r="O18" i="13" s="1"/>
  <c r="M17" i="13"/>
  <c r="J17" i="13"/>
  <c r="I17" i="13"/>
  <c r="H17" i="13"/>
  <c r="O17" i="13" s="1"/>
  <c r="M16" i="13"/>
  <c r="J16" i="13"/>
  <c r="P16" i="13" s="1"/>
  <c r="I16" i="13"/>
  <c r="H16" i="13"/>
  <c r="O16" i="13" s="1"/>
  <c r="M15" i="13"/>
  <c r="J15" i="13"/>
  <c r="I15" i="13"/>
  <c r="H15" i="13"/>
  <c r="O15" i="13" s="1"/>
  <c r="M14" i="13"/>
  <c r="J14" i="13"/>
  <c r="P14" i="13" s="1"/>
  <c r="I14" i="13"/>
  <c r="H14" i="13"/>
  <c r="O14" i="13" s="1"/>
  <c r="M13" i="13"/>
  <c r="J13" i="13"/>
  <c r="I13" i="13"/>
  <c r="H13" i="13"/>
  <c r="O13" i="13" s="1"/>
  <c r="M12" i="13"/>
  <c r="P12" i="13" s="1"/>
  <c r="J12" i="13"/>
  <c r="I12" i="13"/>
  <c r="H12" i="13"/>
  <c r="O12" i="13" s="1"/>
  <c r="M11" i="13"/>
  <c r="J11" i="13"/>
  <c r="I11" i="13"/>
  <c r="H11" i="13"/>
  <c r="O11" i="13" s="1"/>
  <c r="M10" i="13"/>
  <c r="J10" i="13"/>
  <c r="I10" i="13"/>
  <c r="H10" i="13"/>
  <c r="O10" i="13" s="1"/>
  <c r="M9" i="13"/>
  <c r="J9" i="13"/>
  <c r="I9" i="13"/>
  <c r="H9" i="13"/>
  <c r="O9" i="13" s="1"/>
  <c r="M8" i="13"/>
  <c r="J8" i="13"/>
  <c r="I8" i="13"/>
  <c r="H8" i="13"/>
  <c r="O8" i="13" s="1"/>
  <c r="M7" i="13"/>
  <c r="P7" i="13" s="1"/>
  <c r="J7" i="13"/>
  <c r="I7" i="13"/>
  <c r="H7" i="13"/>
  <c r="O7" i="13" s="1"/>
  <c r="M6" i="13"/>
  <c r="J6" i="13"/>
  <c r="P6" i="13" s="1"/>
  <c r="I6" i="13"/>
  <c r="H6" i="13"/>
  <c r="O6" i="13" s="1"/>
  <c r="M5" i="13"/>
  <c r="J5" i="13"/>
  <c r="I5" i="13"/>
  <c r="H5" i="13"/>
  <c r="O5" i="13" s="1"/>
  <c r="M4" i="13"/>
  <c r="J4" i="13"/>
  <c r="I4" i="13"/>
  <c r="H4" i="13"/>
  <c r="O4" i="13" s="1"/>
  <c r="M3" i="13"/>
  <c r="J3" i="13"/>
  <c r="I3" i="13"/>
  <c r="H3" i="13"/>
  <c r="O3" i="13" s="1"/>
  <c r="M2" i="13"/>
  <c r="J2" i="13"/>
  <c r="I2" i="13"/>
  <c r="H2" i="13"/>
  <c r="O2" i="13" s="1"/>
  <c r="J45" i="12"/>
  <c r="J2" i="12"/>
  <c r="M47" i="12"/>
  <c r="J47" i="12"/>
  <c r="I47" i="12"/>
  <c r="H47" i="12"/>
  <c r="M46" i="12"/>
  <c r="I46" i="12"/>
  <c r="H46" i="12"/>
  <c r="O45" i="12"/>
  <c r="M45" i="12"/>
  <c r="I45" i="12"/>
  <c r="H45" i="12"/>
  <c r="M44" i="12"/>
  <c r="J44" i="12"/>
  <c r="I44" i="12"/>
  <c r="H44" i="12"/>
  <c r="M43" i="12"/>
  <c r="J43" i="12"/>
  <c r="I43" i="12"/>
  <c r="H43" i="12"/>
  <c r="M42" i="12"/>
  <c r="J42" i="12"/>
  <c r="I42" i="12"/>
  <c r="H42" i="12"/>
  <c r="M41" i="12"/>
  <c r="J41" i="12"/>
  <c r="I41" i="12"/>
  <c r="H41" i="12"/>
  <c r="M40" i="12"/>
  <c r="J40" i="12"/>
  <c r="I40" i="12"/>
  <c r="H40" i="12"/>
  <c r="M39" i="12"/>
  <c r="J39" i="12"/>
  <c r="I39" i="12"/>
  <c r="H39" i="12"/>
  <c r="M38" i="12"/>
  <c r="J38" i="12"/>
  <c r="I38" i="12"/>
  <c r="H38" i="12"/>
  <c r="M37" i="12"/>
  <c r="J37" i="12"/>
  <c r="I37" i="12"/>
  <c r="H37" i="12"/>
  <c r="M36" i="12"/>
  <c r="J36" i="12"/>
  <c r="I36" i="12"/>
  <c r="H36" i="12"/>
  <c r="O36" i="12" s="1"/>
  <c r="M35" i="12"/>
  <c r="J35" i="12"/>
  <c r="I35" i="12"/>
  <c r="H35" i="12"/>
  <c r="O35" i="12" s="1"/>
  <c r="M34" i="12"/>
  <c r="J34" i="12"/>
  <c r="I34" i="12"/>
  <c r="H34" i="12"/>
  <c r="M33" i="12"/>
  <c r="J33" i="12"/>
  <c r="I33" i="12"/>
  <c r="H33" i="12"/>
  <c r="M32" i="12"/>
  <c r="J32" i="12"/>
  <c r="I32" i="12"/>
  <c r="H32" i="12"/>
  <c r="O32" i="12" s="1"/>
  <c r="M31" i="12"/>
  <c r="J31" i="12"/>
  <c r="I31" i="12"/>
  <c r="H31" i="12"/>
  <c r="O31" i="12" s="1"/>
  <c r="M30" i="12"/>
  <c r="J30" i="12"/>
  <c r="I30" i="12"/>
  <c r="H30" i="12"/>
  <c r="M29" i="12"/>
  <c r="J29" i="12"/>
  <c r="I29" i="12"/>
  <c r="H29" i="12"/>
  <c r="M28" i="12"/>
  <c r="J28" i="12"/>
  <c r="I28" i="12"/>
  <c r="H28" i="12"/>
  <c r="O28" i="12" s="1"/>
  <c r="M27" i="12"/>
  <c r="J27" i="12"/>
  <c r="I27" i="12"/>
  <c r="H27" i="12"/>
  <c r="O27" i="12" s="1"/>
  <c r="M26" i="12"/>
  <c r="J26" i="12"/>
  <c r="I26" i="12"/>
  <c r="H26" i="12"/>
  <c r="M25" i="12"/>
  <c r="J25" i="12"/>
  <c r="I25" i="12"/>
  <c r="H25" i="12"/>
  <c r="M24" i="12"/>
  <c r="J24" i="12"/>
  <c r="I24" i="12"/>
  <c r="H24" i="12"/>
  <c r="O24" i="12" s="1"/>
  <c r="M23" i="12"/>
  <c r="J23" i="12"/>
  <c r="I23" i="12"/>
  <c r="H23" i="12"/>
  <c r="O23" i="12" s="1"/>
  <c r="M22" i="12"/>
  <c r="J22" i="12"/>
  <c r="I22" i="12"/>
  <c r="H22" i="12"/>
  <c r="O22" i="12" s="1"/>
  <c r="M21" i="12"/>
  <c r="J21" i="12"/>
  <c r="I21" i="12"/>
  <c r="H21" i="12"/>
  <c r="O21" i="12" s="1"/>
  <c r="M20" i="12"/>
  <c r="J20" i="12"/>
  <c r="I20" i="12"/>
  <c r="H20" i="12"/>
  <c r="O20" i="12" s="1"/>
  <c r="M19" i="12"/>
  <c r="J19" i="12"/>
  <c r="I19" i="12"/>
  <c r="H19" i="12"/>
  <c r="O19" i="12" s="1"/>
  <c r="M18" i="12"/>
  <c r="J18" i="12"/>
  <c r="I18" i="12"/>
  <c r="H18" i="12"/>
  <c r="M17" i="12"/>
  <c r="J17" i="12"/>
  <c r="I17" i="12"/>
  <c r="H17" i="12"/>
  <c r="M16" i="12"/>
  <c r="J16" i="12"/>
  <c r="I16" i="12"/>
  <c r="H16" i="12"/>
  <c r="O16" i="12" s="1"/>
  <c r="M15" i="12"/>
  <c r="J15" i="12"/>
  <c r="I15" i="12"/>
  <c r="H15" i="12"/>
  <c r="O15" i="12" s="1"/>
  <c r="M14" i="12"/>
  <c r="J14" i="12"/>
  <c r="I14" i="12"/>
  <c r="H14" i="12"/>
  <c r="O14" i="12" s="1"/>
  <c r="M13" i="12"/>
  <c r="J13" i="12"/>
  <c r="I13" i="12"/>
  <c r="H13" i="12"/>
  <c r="O13" i="12" s="1"/>
  <c r="M12" i="12"/>
  <c r="J12" i="12"/>
  <c r="I12" i="12"/>
  <c r="H12" i="12"/>
  <c r="O12" i="12" s="1"/>
  <c r="M11" i="12"/>
  <c r="J11" i="12"/>
  <c r="I11" i="12"/>
  <c r="H11" i="12"/>
  <c r="O11" i="12" s="1"/>
  <c r="J10" i="12"/>
  <c r="H10" i="12"/>
  <c r="J9" i="12"/>
  <c r="H9" i="12"/>
  <c r="J8" i="12"/>
  <c r="H8" i="12"/>
  <c r="O8" i="12" s="1"/>
  <c r="J7" i="12"/>
  <c r="H7" i="12"/>
  <c r="O7" i="12" s="1"/>
  <c r="J6" i="12"/>
  <c r="H6" i="12"/>
  <c r="O6" i="12" s="1"/>
  <c r="J5" i="12"/>
  <c r="H5" i="12"/>
  <c r="J4" i="12"/>
  <c r="H4" i="12"/>
  <c r="O4" i="12" s="1"/>
  <c r="J3" i="12"/>
  <c r="H3" i="12"/>
  <c r="H2" i="12"/>
  <c r="O2" i="12" s="1"/>
  <c r="M47" i="11"/>
  <c r="P2" i="11" s="1"/>
  <c r="J47" i="11"/>
  <c r="I47" i="11"/>
  <c r="H47" i="11"/>
  <c r="M46" i="11"/>
  <c r="I46" i="11"/>
  <c r="H46" i="11"/>
  <c r="M45" i="11"/>
  <c r="I45" i="11"/>
  <c r="H45" i="11"/>
  <c r="M44" i="11"/>
  <c r="J44" i="11"/>
  <c r="I44" i="11"/>
  <c r="H44" i="11"/>
  <c r="O44" i="11" s="1"/>
  <c r="M43" i="11"/>
  <c r="J43" i="11"/>
  <c r="I43" i="11"/>
  <c r="H43" i="11"/>
  <c r="O43" i="11" s="1"/>
  <c r="M42" i="11"/>
  <c r="J42" i="11"/>
  <c r="I42" i="11"/>
  <c r="H42" i="11"/>
  <c r="O42" i="11" s="1"/>
  <c r="M41" i="11"/>
  <c r="J41" i="11"/>
  <c r="I41" i="11"/>
  <c r="H41" i="11"/>
  <c r="O41" i="11" s="1"/>
  <c r="M40" i="11"/>
  <c r="J40" i="11"/>
  <c r="I40" i="11"/>
  <c r="H40" i="11"/>
  <c r="O40" i="11" s="1"/>
  <c r="M39" i="11"/>
  <c r="J39" i="11"/>
  <c r="I39" i="11"/>
  <c r="H39" i="11"/>
  <c r="O39" i="11" s="1"/>
  <c r="M38" i="11"/>
  <c r="J38" i="11"/>
  <c r="I38" i="11"/>
  <c r="H38" i="11"/>
  <c r="O38" i="11" s="1"/>
  <c r="M37" i="11"/>
  <c r="J37" i="11"/>
  <c r="I37" i="11"/>
  <c r="H37" i="11"/>
  <c r="O37" i="11" s="1"/>
  <c r="M36" i="11"/>
  <c r="J36" i="11"/>
  <c r="I36" i="11"/>
  <c r="H36" i="11"/>
  <c r="O36" i="11" s="1"/>
  <c r="M35" i="11"/>
  <c r="J35" i="11"/>
  <c r="I35" i="11"/>
  <c r="H35" i="11"/>
  <c r="O35" i="11" s="1"/>
  <c r="M34" i="11"/>
  <c r="J34" i="11"/>
  <c r="I34" i="11"/>
  <c r="H34" i="11"/>
  <c r="O34" i="11" s="1"/>
  <c r="M33" i="11"/>
  <c r="J33" i="11"/>
  <c r="I33" i="11"/>
  <c r="H33" i="11"/>
  <c r="O33" i="11" s="1"/>
  <c r="M32" i="11"/>
  <c r="J32" i="11"/>
  <c r="I32" i="11"/>
  <c r="H32" i="11"/>
  <c r="O32" i="11" s="1"/>
  <c r="M31" i="11"/>
  <c r="J31" i="11"/>
  <c r="I31" i="11"/>
  <c r="H31" i="11"/>
  <c r="O31" i="11" s="1"/>
  <c r="M30" i="11"/>
  <c r="J30" i="11"/>
  <c r="I30" i="11"/>
  <c r="H30" i="11"/>
  <c r="O30" i="11" s="1"/>
  <c r="M29" i="11"/>
  <c r="J29" i="11"/>
  <c r="I29" i="11"/>
  <c r="H29" i="11"/>
  <c r="O29" i="11" s="1"/>
  <c r="M28" i="11"/>
  <c r="J28" i="11"/>
  <c r="I28" i="11"/>
  <c r="H28" i="11"/>
  <c r="O28" i="11" s="1"/>
  <c r="M27" i="11"/>
  <c r="J27" i="11"/>
  <c r="I27" i="11"/>
  <c r="H27" i="11"/>
  <c r="O27" i="11" s="1"/>
  <c r="M26" i="11"/>
  <c r="J26" i="11"/>
  <c r="I26" i="11"/>
  <c r="H26" i="11"/>
  <c r="O26" i="11" s="1"/>
  <c r="M25" i="11"/>
  <c r="J25" i="11"/>
  <c r="I25" i="11"/>
  <c r="H25" i="11"/>
  <c r="O25" i="11" s="1"/>
  <c r="M24" i="11"/>
  <c r="J24" i="11"/>
  <c r="I24" i="11"/>
  <c r="H24" i="11"/>
  <c r="O24" i="11" s="1"/>
  <c r="M23" i="11"/>
  <c r="J23" i="11"/>
  <c r="I23" i="11"/>
  <c r="H23" i="11"/>
  <c r="O23" i="11" s="1"/>
  <c r="M22" i="11"/>
  <c r="J22" i="11"/>
  <c r="I22" i="11"/>
  <c r="H22" i="11"/>
  <c r="O22" i="11" s="1"/>
  <c r="M21" i="11"/>
  <c r="J21" i="11"/>
  <c r="I21" i="11"/>
  <c r="H21" i="11"/>
  <c r="O21" i="11" s="1"/>
  <c r="M20" i="11"/>
  <c r="J20" i="11"/>
  <c r="I20" i="11"/>
  <c r="H20" i="11"/>
  <c r="O20" i="11" s="1"/>
  <c r="M19" i="11"/>
  <c r="J19" i="11"/>
  <c r="I19" i="11"/>
  <c r="H19" i="11"/>
  <c r="O19" i="11" s="1"/>
  <c r="M18" i="11"/>
  <c r="J18" i="11"/>
  <c r="I18" i="11"/>
  <c r="H18" i="11"/>
  <c r="O18" i="11" s="1"/>
  <c r="M17" i="11"/>
  <c r="J17" i="11"/>
  <c r="I17" i="11"/>
  <c r="H17" i="11"/>
  <c r="O17" i="11" s="1"/>
  <c r="M16" i="11"/>
  <c r="J16" i="11"/>
  <c r="I16" i="11"/>
  <c r="H16" i="11"/>
  <c r="O16" i="11" s="1"/>
  <c r="M15" i="11"/>
  <c r="J15" i="11"/>
  <c r="I15" i="11"/>
  <c r="H15" i="11"/>
  <c r="O15" i="11" s="1"/>
  <c r="M14" i="11"/>
  <c r="J14" i="11"/>
  <c r="I14" i="11"/>
  <c r="H14" i="11"/>
  <c r="O14" i="11" s="1"/>
  <c r="M13" i="11"/>
  <c r="J13" i="11"/>
  <c r="I13" i="11"/>
  <c r="H13" i="11"/>
  <c r="O13" i="11" s="1"/>
  <c r="M12" i="11"/>
  <c r="J12" i="11"/>
  <c r="I12" i="11"/>
  <c r="H12" i="11"/>
  <c r="O12" i="11" s="1"/>
  <c r="M11" i="11"/>
  <c r="J11" i="11"/>
  <c r="I11" i="11"/>
  <c r="H11" i="11"/>
  <c r="O11" i="11" s="1"/>
  <c r="M10" i="11"/>
  <c r="J10" i="11"/>
  <c r="I10" i="11"/>
  <c r="H10" i="11"/>
  <c r="O10" i="11" s="1"/>
  <c r="M9" i="11"/>
  <c r="J9" i="11"/>
  <c r="I9" i="11"/>
  <c r="H9" i="11"/>
  <c r="O9" i="11" s="1"/>
  <c r="M8" i="11"/>
  <c r="J8" i="11"/>
  <c r="I8" i="11"/>
  <c r="H8" i="11"/>
  <c r="O8" i="11" s="1"/>
  <c r="M7" i="11"/>
  <c r="J7" i="11"/>
  <c r="I7" i="11"/>
  <c r="H7" i="11"/>
  <c r="O7" i="11" s="1"/>
  <c r="M6" i="11"/>
  <c r="J6" i="11"/>
  <c r="I6" i="11"/>
  <c r="H6" i="11"/>
  <c r="O6" i="11" s="1"/>
  <c r="J5" i="11"/>
  <c r="H5" i="11"/>
  <c r="O5" i="11" s="1"/>
  <c r="J4" i="11"/>
  <c r="H4" i="11"/>
  <c r="O4" i="11" s="1"/>
  <c r="J3" i="11"/>
  <c r="H3" i="11"/>
  <c r="O3" i="11" s="1"/>
  <c r="H2" i="11"/>
  <c r="O2" i="11" s="1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O45" i="11" l="1"/>
  <c r="P15" i="13"/>
  <c r="P19" i="13"/>
  <c r="P20" i="13"/>
  <c r="P36" i="13"/>
  <c r="P40" i="13"/>
  <c r="P41" i="13"/>
  <c r="P42" i="13"/>
  <c r="P45" i="13"/>
  <c r="P46" i="13"/>
  <c r="O39" i="12"/>
  <c r="O40" i="12"/>
  <c r="O43" i="12"/>
  <c r="O44" i="12"/>
  <c r="P3" i="13"/>
  <c r="P4" i="13"/>
  <c r="P8" i="13"/>
  <c r="P10" i="13"/>
  <c r="P13" i="13"/>
  <c r="P22" i="13"/>
  <c r="P2" i="13"/>
  <c r="P23" i="13"/>
  <c r="P27" i="13"/>
  <c r="P28" i="13"/>
  <c r="P32" i="13"/>
  <c r="P34" i="13"/>
  <c r="P44" i="13"/>
  <c r="P9" i="13"/>
  <c r="P11" i="13"/>
  <c r="P17" i="13"/>
  <c r="P25" i="13"/>
  <c r="P33" i="13"/>
  <c r="P43" i="13"/>
  <c r="P5" i="13"/>
  <c r="P21" i="13"/>
  <c r="P29" i="13"/>
  <c r="P37" i="13"/>
  <c r="P21" i="12"/>
  <c r="P22" i="12"/>
  <c r="P25" i="12"/>
  <c r="P30" i="12"/>
  <c r="P44" i="12"/>
  <c r="P42" i="12"/>
  <c r="P40" i="12"/>
  <c r="P36" i="12"/>
  <c r="P34" i="12"/>
  <c r="P32" i="12"/>
  <c r="P28" i="12"/>
  <c r="P26" i="12"/>
  <c r="P24" i="12"/>
  <c r="P20" i="12"/>
  <c r="P18" i="12"/>
  <c r="P16" i="12"/>
  <c r="P12" i="12"/>
  <c r="P41" i="12"/>
  <c r="P38" i="12"/>
  <c r="P37" i="12"/>
  <c r="P33" i="12"/>
  <c r="P29" i="12"/>
  <c r="P17" i="12"/>
  <c r="P14" i="12"/>
  <c r="P13" i="12"/>
  <c r="O3" i="12"/>
  <c r="O5" i="12"/>
  <c r="O9" i="12"/>
  <c r="O10" i="12"/>
  <c r="P11" i="12"/>
  <c r="O17" i="12"/>
  <c r="O18" i="12"/>
  <c r="P19" i="12"/>
  <c r="O25" i="12"/>
  <c r="O26" i="12"/>
  <c r="P27" i="12"/>
  <c r="O33" i="12"/>
  <c r="O34" i="12"/>
  <c r="P35" i="12"/>
  <c r="O41" i="12"/>
  <c r="O42" i="12"/>
  <c r="P43" i="12"/>
  <c r="P15" i="12"/>
  <c r="P23" i="12"/>
  <c r="O29" i="12"/>
  <c r="O30" i="12"/>
  <c r="P31" i="12"/>
  <c r="O37" i="12"/>
  <c r="O38" i="12"/>
  <c r="P39" i="12"/>
  <c r="P45" i="12"/>
  <c r="P3" i="11"/>
  <c r="P5" i="11"/>
  <c r="P7" i="11"/>
  <c r="P9" i="11"/>
  <c r="P11" i="11"/>
  <c r="P13" i="11"/>
  <c r="P15" i="11"/>
  <c r="P17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O46" i="11"/>
  <c r="P4" i="11"/>
  <c r="P6" i="11"/>
  <c r="P8" i="11"/>
  <c r="P10" i="11"/>
  <c r="P12" i="11"/>
  <c r="P14" i="11"/>
  <c r="P16" i="11"/>
  <c r="P18" i="11"/>
  <c r="M47" i="10"/>
  <c r="P2" i="10" s="1"/>
  <c r="J47" i="10"/>
  <c r="I47" i="10"/>
  <c r="H47" i="10"/>
  <c r="M46" i="10"/>
  <c r="P46" i="10" s="1"/>
  <c r="I46" i="10"/>
  <c r="H46" i="10"/>
  <c r="O46" i="10" s="1"/>
  <c r="M45" i="10"/>
  <c r="I45" i="10"/>
  <c r="H45" i="10"/>
  <c r="O45" i="10" s="1"/>
  <c r="M44" i="10"/>
  <c r="J44" i="10"/>
  <c r="P44" i="10" s="1"/>
  <c r="I44" i="10"/>
  <c r="H44" i="10"/>
  <c r="O44" i="10" s="1"/>
  <c r="M43" i="10"/>
  <c r="J43" i="10"/>
  <c r="P43" i="10" s="1"/>
  <c r="I43" i="10"/>
  <c r="H43" i="10"/>
  <c r="O43" i="10" s="1"/>
  <c r="M42" i="10"/>
  <c r="J42" i="10"/>
  <c r="P42" i="10" s="1"/>
  <c r="I42" i="10"/>
  <c r="H42" i="10"/>
  <c r="O42" i="10" s="1"/>
  <c r="M41" i="10"/>
  <c r="J41" i="10"/>
  <c r="P41" i="10" s="1"/>
  <c r="I41" i="10"/>
  <c r="H41" i="10"/>
  <c r="O41" i="10" s="1"/>
  <c r="M40" i="10"/>
  <c r="J40" i="10"/>
  <c r="P40" i="10" s="1"/>
  <c r="I40" i="10"/>
  <c r="H40" i="10"/>
  <c r="O40" i="10" s="1"/>
  <c r="M39" i="10"/>
  <c r="J39" i="10"/>
  <c r="P39" i="10" s="1"/>
  <c r="I39" i="10"/>
  <c r="H39" i="10"/>
  <c r="O39" i="10" s="1"/>
  <c r="M38" i="10"/>
  <c r="J38" i="10"/>
  <c r="P38" i="10" s="1"/>
  <c r="I38" i="10"/>
  <c r="H38" i="10"/>
  <c r="O38" i="10" s="1"/>
  <c r="M37" i="10"/>
  <c r="J37" i="10"/>
  <c r="P37" i="10" s="1"/>
  <c r="I37" i="10"/>
  <c r="H37" i="10"/>
  <c r="O37" i="10" s="1"/>
  <c r="M36" i="10"/>
  <c r="J36" i="10"/>
  <c r="P36" i="10" s="1"/>
  <c r="I36" i="10"/>
  <c r="H36" i="10"/>
  <c r="O36" i="10" s="1"/>
  <c r="M35" i="10"/>
  <c r="J35" i="10"/>
  <c r="P35" i="10" s="1"/>
  <c r="I35" i="10"/>
  <c r="H35" i="10"/>
  <c r="O35" i="10" s="1"/>
  <c r="M34" i="10"/>
  <c r="J34" i="10"/>
  <c r="P34" i="10" s="1"/>
  <c r="I34" i="10"/>
  <c r="H34" i="10"/>
  <c r="O34" i="10" s="1"/>
  <c r="M33" i="10"/>
  <c r="J33" i="10"/>
  <c r="P33" i="10" s="1"/>
  <c r="I33" i="10"/>
  <c r="H33" i="10"/>
  <c r="O33" i="10" s="1"/>
  <c r="M32" i="10"/>
  <c r="J32" i="10"/>
  <c r="P32" i="10" s="1"/>
  <c r="I32" i="10"/>
  <c r="H32" i="10"/>
  <c r="O32" i="10" s="1"/>
  <c r="M31" i="10"/>
  <c r="J31" i="10"/>
  <c r="P31" i="10" s="1"/>
  <c r="I31" i="10"/>
  <c r="H31" i="10"/>
  <c r="O31" i="10" s="1"/>
  <c r="M30" i="10"/>
  <c r="J30" i="10"/>
  <c r="P30" i="10" s="1"/>
  <c r="I30" i="10"/>
  <c r="H30" i="10"/>
  <c r="O30" i="10" s="1"/>
  <c r="M29" i="10"/>
  <c r="J29" i="10"/>
  <c r="P29" i="10" s="1"/>
  <c r="I29" i="10"/>
  <c r="H29" i="10"/>
  <c r="O29" i="10" s="1"/>
  <c r="M28" i="10"/>
  <c r="J28" i="10"/>
  <c r="P28" i="10" s="1"/>
  <c r="I28" i="10"/>
  <c r="H28" i="10"/>
  <c r="O28" i="10" s="1"/>
  <c r="M27" i="10"/>
  <c r="J27" i="10"/>
  <c r="P27" i="10" s="1"/>
  <c r="I27" i="10"/>
  <c r="H27" i="10"/>
  <c r="O27" i="10" s="1"/>
  <c r="M26" i="10"/>
  <c r="J26" i="10"/>
  <c r="P26" i="10" s="1"/>
  <c r="I26" i="10"/>
  <c r="H26" i="10"/>
  <c r="O26" i="10" s="1"/>
  <c r="M25" i="10"/>
  <c r="J25" i="10"/>
  <c r="P25" i="10" s="1"/>
  <c r="I25" i="10"/>
  <c r="H25" i="10"/>
  <c r="O25" i="10" s="1"/>
  <c r="M24" i="10"/>
  <c r="J24" i="10"/>
  <c r="P24" i="10" s="1"/>
  <c r="I24" i="10"/>
  <c r="H24" i="10"/>
  <c r="O24" i="10" s="1"/>
  <c r="M23" i="10"/>
  <c r="J23" i="10"/>
  <c r="P23" i="10" s="1"/>
  <c r="I23" i="10"/>
  <c r="H23" i="10"/>
  <c r="O23" i="10" s="1"/>
  <c r="M22" i="10"/>
  <c r="J22" i="10"/>
  <c r="P22" i="10" s="1"/>
  <c r="I22" i="10"/>
  <c r="H22" i="10"/>
  <c r="O22" i="10" s="1"/>
  <c r="M21" i="10"/>
  <c r="J21" i="10"/>
  <c r="P21" i="10" s="1"/>
  <c r="I21" i="10"/>
  <c r="H21" i="10"/>
  <c r="O21" i="10" s="1"/>
  <c r="M20" i="10"/>
  <c r="J20" i="10"/>
  <c r="P20" i="10" s="1"/>
  <c r="I20" i="10"/>
  <c r="H20" i="10"/>
  <c r="O20" i="10" s="1"/>
  <c r="M19" i="10"/>
  <c r="J19" i="10"/>
  <c r="P19" i="10" s="1"/>
  <c r="I19" i="10"/>
  <c r="H19" i="10"/>
  <c r="O19" i="10" s="1"/>
  <c r="M18" i="10"/>
  <c r="J18" i="10"/>
  <c r="P18" i="10" s="1"/>
  <c r="I18" i="10"/>
  <c r="H18" i="10"/>
  <c r="O18" i="10" s="1"/>
  <c r="M17" i="10"/>
  <c r="J17" i="10"/>
  <c r="P17" i="10" s="1"/>
  <c r="I17" i="10"/>
  <c r="H17" i="10"/>
  <c r="O17" i="10" s="1"/>
  <c r="M16" i="10"/>
  <c r="J16" i="10"/>
  <c r="P16" i="10" s="1"/>
  <c r="I16" i="10"/>
  <c r="H16" i="10"/>
  <c r="O16" i="10" s="1"/>
  <c r="M15" i="10"/>
  <c r="J15" i="10"/>
  <c r="P15" i="10" s="1"/>
  <c r="I15" i="10"/>
  <c r="H15" i="10"/>
  <c r="O15" i="10" s="1"/>
  <c r="M14" i="10"/>
  <c r="J14" i="10"/>
  <c r="P14" i="10" s="1"/>
  <c r="I14" i="10"/>
  <c r="H14" i="10"/>
  <c r="O14" i="10" s="1"/>
  <c r="M13" i="10"/>
  <c r="J13" i="10"/>
  <c r="P13" i="10" s="1"/>
  <c r="I13" i="10"/>
  <c r="H13" i="10"/>
  <c r="O13" i="10" s="1"/>
  <c r="M12" i="10"/>
  <c r="J12" i="10"/>
  <c r="P12" i="10" s="1"/>
  <c r="I12" i="10"/>
  <c r="H12" i="10"/>
  <c r="O12" i="10" s="1"/>
  <c r="M11" i="10"/>
  <c r="J11" i="10"/>
  <c r="P11" i="10" s="1"/>
  <c r="I11" i="10"/>
  <c r="H11" i="10"/>
  <c r="O11" i="10" s="1"/>
  <c r="M10" i="10"/>
  <c r="J10" i="10"/>
  <c r="P10" i="10" s="1"/>
  <c r="I10" i="10"/>
  <c r="H10" i="10"/>
  <c r="O10" i="10" s="1"/>
  <c r="M9" i="10"/>
  <c r="J9" i="10"/>
  <c r="P9" i="10" s="1"/>
  <c r="I9" i="10"/>
  <c r="H9" i="10"/>
  <c r="O9" i="10" s="1"/>
  <c r="M8" i="10"/>
  <c r="J8" i="10"/>
  <c r="P8" i="10" s="1"/>
  <c r="I8" i="10"/>
  <c r="H8" i="10"/>
  <c r="O8" i="10" s="1"/>
  <c r="M7" i="10"/>
  <c r="J7" i="10"/>
  <c r="P7" i="10" s="1"/>
  <c r="I7" i="10"/>
  <c r="H7" i="10"/>
  <c r="O7" i="10" s="1"/>
  <c r="M6" i="10"/>
  <c r="J6" i="10"/>
  <c r="P6" i="10" s="1"/>
  <c r="I6" i="10"/>
  <c r="H6" i="10"/>
  <c r="O6" i="10" s="1"/>
  <c r="M5" i="10"/>
  <c r="J5" i="10"/>
  <c r="P5" i="10" s="1"/>
  <c r="I5" i="10"/>
  <c r="H5" i="10"/>
  <c r="O5" i="10" s="1"/>
  <c r="M4" i="10"/>
  <c r="J4" i="10"/>
  <c r="P4" i="10" s="1"/>
  <c r="I4" i="10"/>
  <c r="H4" i="10"/>
  <c r="O4" i="10" s="1"/>
  <c r="M3" i="10"/>
  <c r="J3" i="10"/>
  <c r="P3" i="10" s="1"/>
  <c r="I3" i="10"/>
  <c r="H3" i="10"/>
  <c r="O3" i="10" s="1"/>
  <c r="I2" i="10"/>
  <c r="H2" i="10"/>
  <c r="O2" i="10" s="1"/>
  <c r="M47" i="9"/>
  <c r="J47" i="9"/>
  <c r="I47" i="9"/>
  <c r="H47" i="9"/>
  <c r="M46" i="9"/>
  <c r="P46" i="9" s="1"/>
  <c r="I46" i="9"/>
  <c r="H46" i="9"/>
  <c r="M45" i="9"/>
  <c r="P45" i="9" s="1"/>
  <c r="I45" i="9"/>
  <c r="H45" i="9"/>
  <c r="O45" i="9" s="1"/>
  <c r="M44" i="9"/>
  <c r="J44" i="9"/>
  <c r="P44" i="9" s="1"/>
  <c r="I44" i="9"/>
  <c r="H44" i="9"/>
  <c r="O44" i="9" s="1"/>
  <c r="M43" i="9"/>
  <c r="J43" i="9"/>
  <c r="P43" i="9" s="1"/>
  <c r="I43" i="9"/>
  <c r="H43" i="9"/>
  <c r="O43" i="9" s="1"/>
  <c r="M42" i="9"/>
  <c r="J42" i="9"/>
  <c r="P42" i="9" s="1"/>
  <c r="I42" i="9"/>
  <c r="H42" i="9"/>
  <c r="O42" i="9" s="1"/>
  <c r="M41" i="9"/>
  <c r="J41" i="9"/>
  <c r="P41" i="9" s="1"/>
  <c r="I41" i="9"/>
  <c r="H41" i="9"/>
  <c r="O41" i="9" s="1"/>
  <c r="M40" i="9"/>
  <c r="J40" i="9"/>
  <c r="P40" i="9" s="1"/>
  <c r="I40" i="9"/>
  <c r="H40" i="9"/>
  <c r="O40" i="9" s="1"/>
  <c r="M39" i="9"/>
  <c r="J39" i="9"/>
  <c r="P39" i="9" s="1"/>
  <c r="I39" i="9"/>
  <c r="H39" i="9"/>
  <c r="O39" i="9" s="1"/>
  <c r="M38" i="9"/>
  <c r="J38" i="9"/>
  <c r="P38" i="9" s="1"/>
  <c r="I38" i="9"/>
  <c r="H38" i="9"/>
  <c r="O38" i="9" s="1"/>
  <c r="M37" i="9"/>
  <c r="J37" i="9"/>
  <c r="P37" i="9" s="1"/>
  <c r="I37" i="9"/>
  <c r="H37" i="9"/>
  <c r="O37" i="9" s="1"/>
  <c r="M36" i="9"/>
  <c r="J36" i="9"/>
  <c r="P36" i="9" s="1"/>
  <c r="I36" i="9"/>
  <c r="H36" i="9"/>
  <c r="O36" i="9" s="1"/>
  <c r="M35" i="9"/>
  <c r="J35" i="9"/>
  <c r="P35" i="9" s="1"/>
  <c r="I35" i="9"/>
  <c r="H35" i="9"/>
  <c r="O35" i="9" s="1"/>
  <c r="M34" i="9"/>
  <c r="J34" i="9"/>
  <c r="P34" i="9" s="1"/>
  <c r="I34" i="9"/>
  <c r="H34" i="9"/>
  <c r="O34" i="9" s="1"/>
  <c r="M33" i="9"/>
  <c r="J33" i="9"/>
  <c r="P33" i="9" s="1"/>
  <c r="I33" i="9"/>
  <c r="H33" i="9"/>
  <c r="O33" i="9" s="1"/>
  <c r="M32" i="9"/>
  <c r="J32" i="9"/>
  <c r="P32" i="9" s="1"/>
  <c r="I32" i="9"/>
  <c r="H32" i="9"/>
  <c r="O32" i="9" s="1"/>
  <c r="M31" i="9"/>
  <c r="J31" i="9"/>
  <c r="P31" i="9" s="1"/>
  <c r="I31" i="9"/>
  <c r="H31" i="9"/>
  <c r="O31" i="9" s="1"/>
  <c r="M30" i="9"/>
  <c r="J30" i="9"/>
  <c r="P30" i="9" s="1"/>
  <c r="I30" i="9"/>
  <c r="H30" i="9"/>
  <c r="O30" i="9" s="1"/>
  <c r="M29" i="9"/>
  <c r="J29" i="9"/>
  <c r="P29" i="9" s="1"/>
  <c r="I29" i="9"/>
  <c r="H29" i="9"/>
  <c r="O29" i="9" s="1"/>
  <c r="M28" i="9"/>
  <c r="J28" i="9"/>
  <c r="P28" i="9" s="1"/>
  <c r="I28" i="9"/>
  <c r="H28" i="9"/>
  <c r="O28" i="9" s="1"/>
  <c r="M27" i="9"/>
  <c r="J27" i="9"/>
  <c r="P27" i="9" s="1"/>
  <c r="I27" i="9"/>
  <c r="H27" i="9"/>
  <c r="O27" i="9" s="1"/>
  <c r="M26" i="9"/>
  <c r="J26" i="9"/>
  <c r="P26" i="9" s="1"/>
  <c r="I26" i="9"/>
  <c r="H26" i="9"/>
  <c r="O26" i="9" s="1"/>
  <c r="M25" i="9"/>
  <c r="J25" i="9"/>
  <c r="P25" i="9" s="1"/>
  <c r="I25" i="9"/>
  <c r="H25" i="9"/>
  <c r="O25" i="9" s="1"/>
  <c r="M24" i="9"/>
  <c r="J24" i="9"/>
  <c r="P24" i="9" s="1"/>
  <c r="I24" i="9"/>
  <c r="H24" i="9"/>
  <c r="O24" i="9" s="1"/>
  <c r="M23" i="9"/>
  <c r="J23" i="9"/>
  <c r="P23" i="9" s="1"/>
  <c r="I23" i="9"/>
  <c r="H23" i="9"/>
  <c r="O23" i="9" s="1"/>
  <c r="M22" i="9"/>
  <c r="J22" i="9"/>
  <c r="P22" i="9" s="1"/>
  <c r="I22" i="9"/>
  <c r="H22" i="9"/>
  <c r="O22" i="9" s="1"/>
  <c r="M21" i="9"/>
  <c r="J21" i="9"/>
  <c r="P21" i="9" s="1"/>
  <c r="I21" i="9"/>
  <c r="H21" i="9"/>
  <c r="O21" i="9" s="1"/>
  <c r="M20" i="9"/>
  <c r="J20" i="9"/>
  <c r="P20" i="9" s="1"/>
  <c r="I20" i="9"/>
  <c r="H20" i="9"/>
  <c r="O20" i="9" s="1"/>
  <c r="M19" i="9"/>
  <c r="J19" i="9"/>
  <c r="P19" i="9" s="1"/>
  <c r="I19" i="9"/>
  <c r="H19" i="9"/>
  <c r="O19" i="9" s="1"/>
  <c r="M18" i="9"/>
  <c r="J18" i="9"/>
  <c r="P18" i="9" s="1"/>
  <c r="I18" i="9"/>
  <c r="H18" i="9"/>
  <c r="O18" i="9" s="1"/>
  <c r="M17" i="9"/>
  <c r="J17" i="9"/>
  <c r="P17" i="9" s="1"/>
  <c r="I17" i="9"/>
  <c r="H17" i="9"/>
  <c r="O17" i="9" s="1"/>
  <c r="M16" i="9"/>
  <c r="J16" i="9"/>
  <c r="P16" i="9" s="1"/>
  <c r="I16" i="9"/>
  <c r="H16" i="9"/>
  <c r="O16" i="9" s="1"/>
  <c r="M15" i="9"/>
  <c r="J15" i="9"/>
  <c r="P15" i="9" s="1"/>
  <c r="I15" i="9"/>
  <c r="H15" i="9"/>
  <c r="O15" i="9" s="1"/>
  <c r="M14" i="9"/>
  <c r="J14" i="9"/>
  <c r="P14" i="9" s="1"/>
  <c r="I14" i="9"/>
  <c r="H14" i="9"/>
  <c r="O14" i="9" s="1"/>
  <c r="M13" i="9"/>
  <c r="J13" i="9"/>
  <c r="P13" i="9" s="1"/>
  <c r="I13" i="9"/>
  <c r="H13" i="9"/>
  <c r="O13" i="9" s="1"/>
  <c r="M12" i="9"/>
  <c r="J12" i="9"/>
  <c r="P12" i="9" s="1"/>
  <c r="I12" i="9"/>
  <c r="H12" i="9"/>
  <c r="O12" i="9" s="1"/>
  <c r="M11" i="9"/>
  <c r="J11" i="9"/>
  <c r="P11" i="9" s="1"/>
  <c r="I11" i="9"/>
  <c r="H11" i="9"/>
  <c r="O11" i="9" s="1"/>
  <c r="M10" i="9"/>
  <c r="J10" i="9"/>
  <c r="P10" i="9" s="1"/>
  <c r="I10" i="9"/>
  <c r="H10" i="9"/>
  <c r="O10" i="9" s="1"/>
  <c r="M9" i="9"/>
  <c r="J9" i="9"/>
  <c r="P9" i="9" s="1"/>
  <c r="I9" i="9"/>
  <c r="H9" i="9"/>
  <c r="O9" i="9" s="1"/>
  <c r="M8" i="9"/>
  <c r="J8" i="9"/>
  <c r="P8" i="9" s="1"/>
  <c r="I8" i="9"/>
  <c r="H8" i="9"/>
  <c r="O8" i="9" s="1"/>
  <c r="M7" i="9"/>
  <c r="J7" i="9"/>
  <c r="P7" i="9" s="1"/>
  <c r="I7" i="9"/>
  <c r="H7" i="9"/>
  <c r="O7" i="9" s="1"/>
  <c r="M6" i="9"/>
  <c r="J6" i="9"/>
  <c r="P6" i="9" s="1"/>
  <c r="I6" i="9"/>
  <c r="H6" i="9"/>
  <c r="O6" i="9" s="1"/>
  <c r="M5" i="9"/>
  <c r="J5" i="9"/>
  <c r="P5" i="9" s="1"/>
  <c r="I5" i="9"/>
  <c r="H5" i="9"/>
  <c r="O5" i="9" s="1"/>
  <c r="M4" i="9"/>
  <c r="J4" i="9"/>
  <c r="P4" i="9" s="1"/>
  <c r="I4" i="9"/>
  <c r="H4" i="9"/>
  <c r="O4" i="9" s="1"/>
  <c r="M3" i="9"/>
  <c r="J3" i="9"/>
  <c r="P3" i="9" s="1"/>
  <c r="I3" i="9"/>
  <c r="H3" i="9"/>
  <c r="O3" i="9" s="1"/>
  <c r="J2" i="9"/>
  <c r="P2" i="9" s="1"/>
  <c r="I2" i="9"/>
  <c r="H2" i="9"/>
  <c r="M47" i="8"/>
  <c r="P2" i="8" s="1"/>
  <c r="J47" i="8"/>
  <c r="I47" i="8"/>
  <c r="H47" i="8"/>
  <c r="M46" i="8"/>
  <c r="P46" i="8" s="1"/>
  <c r="I46" i="8"/>
  <c r="H46" i="8"/>
  <c r="O46" i="8" s="1"/>
  <c r="M45" i="8"/>
  <c r="I45" i="8"/>
  <c r="H45" i="8"/>
  <c r="O45" i="8" s="1"/>
  <c r="M44" i="8"/>
  <c r="J44" i="8"/>
  <c r="I44" i="8"/>
  <c r="H44" i="8"/>
  <c r="O44" i="8" s="1"/>
  <c r="M43" i="8"/>
  <c r="J43" i="8"/>
  <c r="I43" i="8"/>
  <c r="H43" i="8"/>
  <c r="O43" i="8" s="1"/>
  <c r="M42" i="8"/>
  <c r="J42" i="8"/>
  <c r="I42" i="8"/>
  <c r="H42" i="8"/>
  <c r="O42" i="8" s="1"/>
  <c r="M41" i="8"/>
  <c r="J41" i="8"/>
  <c r="I41" i="8"/>
  <c r="H41" i="8"/>
  <c r="O41" i="8" s="1"/>
  <c r="M40" i="8"/>
  <c r="J40" i="8"/>
  <c r="I40" i="8"/>
  <c r="H40" i="8"/>
  <c r="O40" i="8" s="1"/>
  <c r="M39" i="8"/>
  <c r="J39" i="8"/>
  <c r="I39" i="8"/>
  <c r="H39" i="8"/>
  <c r="O39" i="8" s="1"/>
  <c r="M38" i="8"/>
  <c r="J38" i="8"/>
  <c r="I38" i="8"/>
  <c r="H38" i="8"/>
  <c r="O38" i="8" s="1"/>
  <c r="M37" i="8"/>
  <c r="J37" i="8"/>
  <c r="I37" i="8"/>
  <c r="H37" i="8"/>
  <c r="O37" i="8" s="1"/>
  <c r="M36" i="8"/>
  <c r="J36" i="8"/>
  <c r="I36" i="8"/>
  <c r="H36" i="8"/>
  <c r="O36" i="8" s="1"/>
  <c r="M35" i="8"/>
  <c r="J35" i="8"/>
  <c r="I35" i="8"/>
  <c r="H35" i="8"/>
  <c r="O35" i="8" s="1"/>
  <c r="M34" i="8"/>
  <c r="J34" i="8"/>
  <c r="I34" i="8"/>
  <c r="H34" i="8"/>
  <c r="O34" i="8" s="1"/>
  <c r="M33" i="8"/>
  <c r="J33" i="8"/>
  <c r="I33" i="8"/>
  <c r="H33" i="8"/>
  <c r="O33" i="8" s="1"/>
  <c r="M32" i="8"/>
  <c r="J32" i="8"/>
  <c r="I32" i="8"/>
  <c r="H32" i="8"/>
  <c r="O32" i="8" s="1"/>
  <c r="M31" i="8"/>
  <c r="J31" i="8"/>
  <c r="I31" i="8"/>
  <c r="H31" i="8"/>
  <c r="O31" i="8" s="1"/>
  <c r="M30" i="8"/>
  <c r="J30" i="8"/>
  <c r="I30" i="8"/>
  <c r="H30" i="8"/>
  <c r="O30" i="8" s="1"/>
  <c r="M29" i="8"/>
  <c r="J29" i="8"/>
  <c r="I29" i="8"/>
  <c r="H29" i="8"/>
  <c r="O29" i="8" s="1"/>
  <c r="M28" i="8"/>
  <c r="J28" i="8"/>
  <c r="I28" i="8"/>
  <c r="H28" i="8"/>
  <c r="O28" i="8" s="1"/>
  <c r="M27" i="8"/>
  <c r="J27" i="8"/>
  <c r="I27" i="8"/>
  <c r="H27" i="8"/>
  <c r="O27" i="8" s="1"/>
  <c r="M26" i="8"/>
  <c r="J26" i="8"/>
  <c r="I26" i="8"/>
  <c r="H26" i="8"/>
  <c r="O26" i="8" s="1"/>
  <c r="M25" i="8"/>
  <c r="J25" i="8"/>
  <c r="I25" i="8"/>
  <c r="H25" i="8"/>
  <c r="O25" i="8" s="1"/>
  <c r="M24" i="8"/>
  <c r="J24" i="8"/>
  <c r="I24" i="8"/>
  <c r="H24" i="8"/>
  <c r="O24" i="8" s="1"/>
  <c r="M23" i="8"/>
  <c r="J23" i="8"/>
  <c r="I23" i="8"/>
  <c r="H23" i="8"/>
  <c r="O23" i="8" s="1"/>
  <c r="M22" i="8"/>
  <c r="J22" i="8"/>
  <c r="I22" i="8"/>
  <c r="H22" i="8"/>
  <c r="O22" i="8" s="1"/>
  <c r="M21" i="8"/>
  <c r="J21" i="8"/>
  <c r="I21" i="8"/>
  <c r="H21" i="8"/>
  <c r="O21" i="8" s="1"/>
  <c r="M20" i="8"/>
  <c r="J20" i="8"/>
  <c r="I20" i="8"/>
  <c r="H20" i="8"/>
  <c r="O20" i="8" s="1"/>
  <c r="M19" i="8"/>
  <c r="J19" i="8"/>
  <c r="I19" i="8"/>
  <c r="H19" i="8"/>
  <c r="O19" i="8" s="1"/>
  <c r="M18" i="8"/>
  <c r="J18" i="8"/>
  <c r="I18" i="8"/>
  <c r="H18" i="8"/>
  <c r="O18" i="8" s="1"/>
  <c r="M17" i="8"/>
  <c r="J17" i="8"/>
  <c r="I17" i="8"/>
  <c r="H17" i="8"/>
  <c r="O17" i="8" s="1"/>
  <c r="M16" i="8"/>
  <c r="J16" i="8"/>
  <c r="I16" i="8"/>
  <c r="H16" i="8"/>
  <c r="O16" i="8" s="1"/>
  <c r="M15" i="8"/>
  <c r="J15" i="8"/>
  <c r="I15" i="8"/>
  <c r="H15" i="8"/>
  <c r="O15" i="8" s="1"/>
  <c r="M14" i="8"/>
  <c r="J14" i="8"/>
  <c r="I14" i="8"/>
  <c r="H14" i="8"/>
  <c r="O14" i="8" s="1"/>
  <c r="M13" i="8"/>
  <c r="J13" i="8"/>
  <c r="I13" i="8"/>
  <c r="H13" i="8"/>
  <c r="O13" i="8" s="1"/>
  <c r="M12" i="8"/>
  <c r="J12" i="8"/>
  <c r="I12" i="8"/>
  <c r="H12" i="8"/>
  <c r="O12" i="8" s="1"/>
  <c r="M11" i="8"/>
  <c r="J11" i="8"/>
  <c r="I11" i="8"/>
  <c r="H11" i="8"/>
  <c r="O11" i="8" s="1"/>
  <c r="M10" i="8"/>
  <c r="J10" i="8"/>
  <c r="I10" i="8"/>
  <c r="H10" i="8"/>
  <c r="O10" i="8" s="1"/>
  <c r="M9" i="8"/>
  <c r="J9" i="8"/>
  <c r="I9" i="8"/>
  <c r="H9" i="8"/>
  <c r="O9" i="8" s="1"/>
  <c r="M8" i="8"/>
  <c r="J8" i="8"/>
  <c r="I8" i="8"/>
  <c r="H8" i="8"/>
  <c r="O8" i="8" s="1"/>
  <c r="M7" i="8"/>
  <c r="J7" i="8"/>
  <c r="I7" i="8"/>
  <c r="H7" i="8"/>
  <c r="O7" i="8" s="1"/>
  <c r="M6" i="8"/>
  <c r="J6" i="8"/>
  <c r="I6" i="8"/>
  <c r="H6" i="8"/>
  <c r="O6" i="8" s="1"/>
  <c r="M5" i="8"/>
  <c r="J5" i="8"/>
  <c r="I5" i="8"/>
  <c r="H5" i="8"/>
  <c r="O5" i="8" s="1"/>
  <c r="M4" i="8"/>
  <c r="J4" i="8"/>
  <c r="I4" i="8"/>
  <c r="H4" i="8"/>
  <c r="O4" i="8" s="1"/>
  <c r="M3" i="8"/>
  <c r="J3" i="8"/>
  <c r="I3" i="8"/>
  <c r="H3" i="8"/>
  <c r="O3" i="8" s="1"/>
  <c r="I2" i="8"/>
  <c r="H2" i="8"/>
  <c r="O2" i="8" s="1"/>
  <c r="M47" i="7"/>
  <c r="J47" i="7"/>
  <c r="I47" i="7"/>
  <c r="H47" i="7"/>
  <c r="M46" i="7"/>
  <c r="P46" i="7" s="1"/>
  <c r="I46" i="7"/>
  <c r="H46" i="7"/>
  <c r="O46" i="7" s="1"/>
  <c r="M45" i="7"/>
  <c r="I45" i="7"/>
  <c r="H45" i="7"/>
  <c r="O45" i="7" s="1"/>
  <c r="M44" i="7"/>
  <c r="J44" i="7"/>
  <c r="I44" i="7"/>
  <c r="H44" i="7"/>
  <c r="O44" i="7" s="1"/>
  <c r="M43" i="7"/>
  <c r="J43" i="7"/>
  <c r="I43" i="7"/>
  <c r="H43" i="7"/>
  <c r="O43" i="7" s="1"/>
  <c r="M42" i="7"/>
  <c r="J42" i="7"/>
  <c r="I42" i="7"/>
  <c r="H42" i="7"/>
  <c r="O42" i="7" s="1"/>
  <c r="M41" i="7"/>
  <c r="J41" i="7"/>
  <c r="I41" i="7"/>
  <c r="H41" i="7"/>
  <c r="O41" i="7" s="1"/>
  <c r="M40" i="7"/>
  <c r="J40" i="7"/>
  <c r="I40" i="7"/>
  <c r="H40" i="7"/>
  <c r="O40" i="7" s="1"/>
  <c r="M39" i="7"/>
  <c r="J39" i="7"/>
  <c r="I39" i="7"/>
  <c r="H39" i="7"/>
  <c r="O39" i="7" s="1"/>
  <c r="M38" i="7"/>
  <c r="J38" i="7"/>
  <c r="I38" i="7"/>
  <c r="H38" i="7"/>
  <c r="O38" i="7" s="1"/>
  <c r="M37" i="7"/>
  <c r="J37" i="7"/>
  <c r="I37" i="7"/>
  <c r="H37" i="7"/>
  <c r="O37" i="7" s="1"/>
  <c r="M36" i="7"/>
  <c r="J36" i="7"/>
  <c r="I36" i="7"/>
  <c r="H36" i="7"/>
  <c r="O36" i="7" s="1"/>
  <c r="M35" i="7"/>
  <c r="J35" i="7"/>
  <c r="I35" i="7"/>
  <c r="H35" i="7"/>
  <c r="O35" i="7" s="1"/>
  <c r="M34" i="7"/>
  <c r="J34" i="7"/>
  <c r="I34" i="7"/>
  <c r="H34" i="7"/>
  <c r="O34" i="7" s="1"/>
  <c r="M33" i="7"/>
  <c r="J33" i="7"/>
  <c r="I33" i="7"/>
  <c r="H33" i="7"/>
  <c r="O33" i="7" s="1"/>
  <c r="M32" i="7"/>
  <c r="J32" i="7"/>
  <c r="I32" i="7"/>
  <c r="H32" i="7"/>
  <c r="O32" i="7" s="1"/>
  <c r="M31" i="7"/>
  <c r="J31" i="7"/>
  <c r="I31" i="7"/>
  <c r="H31" i="7"/>
  <c r="O31" i="7" s="1"/>
  <c r="M30" i="7"/>
  <c r="J30" i="7"/>
  <c r="I30" i="7"/>
  <c r="H30" i="7"/>
  <c r="O30" i="7" s="1"/>
  <c r="M29" i="7"/>
  <c r="J29" i="7"/>
  <c r="I29" i="7"/>
  <c r="H29" i="7"/>
  <c r="O29" i="7" s="1"/>
  <c r="M28" i="7"/>
  <c r="J28" i="7"/>
  <c r="I28" i="7"/>
  <c r="H28" i="7"/>
  <c r="O28" i="7" s="1"/>
  <c r="M27" i="7"/>
  <c r="J27" i="7"/>
  <c r="I27" i="7"/>
  <c r="H27" i="7"/>
  <c r="O27" i="7" s="1"/>
  <c r="M26" i="7"/>
  <c r="J26" i="7"/>
  <c r="I26" i="7"/>
  <c r="H26" i="7"/>
  <c r="O26" i="7" s="1"/>
  <c r="M25" i="7"/>
  <c r="J25" i="7"/>
  <c r="I25" i="7"/>
  <c r="H25" i="7"/>
  <c r="O25" i="7" s="1"/>
  <c r="M24" i="7"/>
  <c r="J24" i="7"/>
  <c r="I24" i="7"/>
  <c r="H24" i="7"/>
  <c r="O24" i="7" s="1"/>
  <c r="M23" i="7"/>
  <c r="J23" i="7"/>
  <c r="I23" i="7"/>
  <c r="H23" i="7"/>
  <c r="O23" i="7" s="1"/>
  <c r="M22" i="7"/>
  <c r="J22" i="7"/>
  <c r="I22" i="7"/>
  <c r="H22" i="7"/>
  <c r="O22" i="7" s="1"/>
  <c r="M21" i="7"/>
  <c r="J21" i="7"/>
  <c r="I21" i="7"/>
  <c r="H21" i="7"/>
  <c r="O21" i="7" s="1"/>
  <c r="M20" i="7"/>
  <c r="J20" i="7"/>
  <c r="I20" i="7"/>
  <c r="H20" i="7"/>
  <c r="O20" i="7" s="1"/>
  <c r="M19" i="7"/>
  <c r="J19" i="7"/>
  <c r="I19" i="7"/>
  <c r="H19" i="7"/>
  <c r="O19" i="7" s="1"/>
  <c r="M18" i="7"/>
  <c r="J18" i="7"/>
  <c r="I18" i="7"/>
  <c r="H18" i="7"/>
  <c r="O18" i="7" s="1"/>
  <c r="M17" i="7"/>
  <c r="J17" i="7"/>
  <c r="I17" i="7"/>
  <c r="H17" i="7"/>
  <c r="O17" i="7" s="1"/>
  <c r="M16" i="7"/>
  <c r="J16" i="7"/>
  <c r="I16" i="7"/>
  <c r="H16" i="7"/>
  <c r="O16" i="7" s="1"/>
  <c r="M15" i="7"/>
  <c r="J15" i="7"/>
  <c r="I15" i="7"/>
  <c r="H15" i="7"/>
  <c r="O15" i="7" s="1"/>
  <c r="M14" i="7"/>
  <c r="J14" i="7"/>
  <c r="I14" i="7"/>
  <c r="H14" i="7"/>
  <c r="O14" i="7" s="1"/>
  <c r="M13" i="7"/>
  <c r="J13" i="7"/>
  <c r="I13" i="7"/>
  <c r="H13" i="7"/>
  <c r="O13" i="7" s="1"/>
  <c r="M12" i="7"/>
  <c r="J12" i="7"/>
  <c r="I12" i="7"/>
  <c r="H12" i="7"/>
  <c r="O12" i="7" s="1"/>
  <c r="M11" i="7"/>
  <c r="J11" i="7"/>
  <c r="I11" i="7"/>
  <c r="H11" i="7"/>
  <c r="O11" i="7" s="1"/>
  <c r="M10" i="7"/>
  <c r="J10" i="7"/>
  <c r="I10" i="7"/>
  <c r="H10" i="7"/>
  <c r="O10" i="7" s="1"/>
  <c r="M9" i="7"/>
  <c r="J9" i="7"/>
  <c r="I9" i="7"/>
  <c r="H9" i="7"/>
  <c r="O9" i="7" s="1"/>
  <c r="M8" i="7"/>
  <c r="J8" i="7"/>
  <c r="I8" i="7"/>
  <c r="H8" i="7"/>
  <c r="O8" i="7" s="1"/>
  <c r="M7" i="7"/>
  <c r="J7" i="7"/>
  <c r="I7" i="7"/>
  <c r="H7" i="7"/>
  <c r="O7" i="7" s="1"/>
  <c r="M6" i="7"/>
  <c r="J6" i="7"/>
  <c r="I6" i="7"/>
  <c r="H6" i="7"/>
  <c r="O6" i="7" s="1"/>
  <c r="M5" i="7"/>
  <c r="J5" i="7"/>
  <c r="I5" i="7"/>
  <c r="H5" i="7"/>
  <c r="O5" i="7" s="1"/>
  <c r="M4" i="7"/>
  <c r="J4" i="7"/>
  <c r="I4" i="7"/>
  <c r="H4" i="7"/>
  <c r="O4" i="7" s="1"/>
  <c r="M3" i="7"/>
  <c r="J3" i="7"/>
  <c r="I3" i="7"/>
  <c r="H3" i="7"/>
  <c r="O3" i="7" s="1"/>
  <c r="M2" i="7"/>
  <c r="P2" i="7" s="1"/>
  <c r="I2" i="7"/>
  <c r="H2" i="7"/>
  <c r="O2" i="7" s="1"/>
  <c r="I47" i="6"/>
  <c r="J47" i="6"/>
  <c r="M47" i="6"/>
  <c r="M47" i="5"/>
  <c r="J47" i="5"/>
  <c r="I47" i="5"/>
  <c r="H47" i="6"/>
  <c r="M46" i="6"/>
  <c r="P46" i="6" s="1"/>
  <c r="I46" i="6"/>
  <c r="H46" i="6"/>
  <c r="O46" i="6" s="1"/>
  <c r="M45" i="6"/>
  <c r="P45" i="6" s="1"/>
  <c r="I45" i="6"/>
  <c r="H45" i="6"/>
  <c r="O45" i="6" s="1"/>
  <c r="M44" i="6"/>
  <c r="P44" i="6" s="1"/>
  <c r="I44" i="6"/>
  <c r="H44" i="6"/>
  <c r="O44" i="6" s="1"/>
  <c r="M43" i="6"/>
  <c r="P43" i="6" s="1"/>
  <c r="I43" i="6"/>
  <c r="H43" i="6"/>
  <c r="O43" i="6" s="1"/>
  <c r="M42" i="6"/>
  <c r="P42" i="6" s="1"/>
  <c r="I42" i="6"/>
  <c r="H42" i="6"/>
  <c r="O42" i="6" s="1"/>
  <c r="M41" i="6"/>
  <c r="J41" i="6"/>
  <c r="P41" i="6" s="1"/>
  <c r="I41" i="6"/>
  <c r="H41" i="6"/>
  <c r="O41" i="6" s="1"/>
  <c r="M40" i="6"/>
  <c r="J40" i="6"/>
  <c r="P40" i="6" s="1"/>
  <c r="I40" i="6"/>
  <c r="H40" i="6"/>
  <c r="O40" i="6" s="1"/>
  <c r="M39" i="6"/>
  <c r="J39" i="6"/>
  <c r="P39" i="6" s="1"/>
  <c r="I39" i="6"/>
  <c r="H39" i="6"/>
  <c r="O39" i="6" s="1"/>
  <c r="M38" i="6"/>
  <c r="J38" i="6"/>
  <c r="P38" i="6" s="1"/>
  <c r="I38" i="6"/>
  <c r="H38" i="6"/>
  <c r="O38" i="6" s="1"/>
  <c r="M37" i="6"/>
  <c r="J37" i="6"/>
  <c r="P37" i="6" s="1"/>
  <c r="I37" i="6"/>
  <c r="H37" i="6"/>
  <c r="O37" i="6" s="1"/>
  <c r="M36" i="6"/>
  <c r="J36" i="6"/>
  <c r="P36" i="6" s="1"/>
  <c r="I36" i="6"/>
  <c r="H36" i="6"/>
  <c r="O36" i="6" s="1"/>
  <c r="M35" i="6"/>
  <c r="J35" i="6"/>
  <c r="P35" i="6" s="1"/>
  <c r="I35" i="6"/>
  <c r="H35" i="6"/>
  <c r="O35" i="6" s="1"/>
  <c r="M34" i="6"/>
  <c r="J34" i="6"/>
  <c r="P34" i="6" s="1"/>
  <c r="I34" i="6"/>
  <c r="H34" i="6"/>
  <c r="O34" i="6" s="1"/>
  <c r="M33" i="6"/>
  <c r="J33" i="6"/>
  <c r="P33" i="6" s="1"/>
  <c r="I33" i="6"/>
  <c r="H33" i="6"/>
  <c r="O33" i="6" s="1"/>
  <c r="M32" i="6"/>
  <c r="J32" i="6"/>
  <c r="P32" i="6" s="1"/>
  <c r="I32" i="6"/>
  <c r="H32" i="6"/>
  <c r="O32" i="6" s="1"/>
  <c r="M31" i="6"/>
  <c r="J31" i="6"/>
  <c r="P31" i="6" s="1"/>
  <c r="I31" i="6"/>
  <c r="H31" i="6"/>
  <c r="O31" i="6" s="1"/>
  <c r="M30" i="6"/>
  <c r="J30" i="6"/>
  <c r="P30" i="6" s="1"/>
  <c r="I30" i="6"/>
  <c r="H30" i="6"/>
  <c r="O30" i="6" s="1"/>
  <c r="M29" i="6"/>
  <c r="J29" i="6"/>
  <c r="P29" i="6" s="1"/>
  <c r="I29" i="6"/>
  <c r="H29" i="6"/>
  <c r="O29" i="6" s="1"/>
  <c r="M28" i="6"/>
  <c r="J28" i="6"/>
  <c r="P28" i="6" s="1"/>
  <c r="I28" i="6"/>
  <c r="H28" i="6"/>
  <c r="O28" i="6" s="1"/>
  <c r="M27" i="6"/>
  <c r="J27" i="6"/>
  <c r="P27" i="6" s="1"/>
  <c r="I27" i="6"/>
  <c r="H27" i="6"/>
  <c r="O27" i="6" s="1"/>
  <c r="M26" i="6"/>
  <c r="J26" i="6"/>
  <c r="P26" i="6" s="1"/>
  <c r="I26" i="6"/>
  <c r="H26" i="6"/>
  <c r="O26" i="6" s="1"/>
  <c r="M25" i="6"/>
  <c r="J25" i="6"/>
  <c r="P25" i="6" s="1"/>
  <c r="I25" i="6"/>
  <c r="H25" i="6"/>
  <c r="O25" i="6" s="1"/>
  <c r="M24" i="6"/>
  <c r="J24" i="6"/>
  <c r="P24" i="6" s="1"/>
  <c r="I24" i="6"/>
  <c r="H24" i="6"/>
  <c r="O24" i="6" s="1"/>
  <c r="M23" i="6"/>
  <c r="J23" i="6"/>
  <c r="P23" i="6" s="1"/>
  <c r="I23" i="6"/>
  <c r="H23" i="6"/>
  <c r="O23" i="6" s="1"/>
  <c r="M22" i="6"/>
  <c r="J22" i="6"/>
  <c r="P22" i="6" s="1"/>
  <c r="I22" i="6"/>
  <c r="H22" i="6"/>
  <c r="O22" i="6" s="1"/>
  <c r="M21" i="6"/>
  <c r="J21" i="6"/>
  <c r="P21" i="6" s="1"/>
  <c r="I21" i="6"/>
  <c r="H21" i="6"/>
  <c r="O21" i="6" s="1"/>
  <c r="M20" i="6"/>
  <c r="J20" i="6"/>
  <c r="P20" i="6" s="1"/>
  <c r="I20" i="6"/>
  <c r="H20" i="6"/>
  <c r="O20" i="6" s="1"/>
  <c r="M19" i="6"/>
  <c r="J19" i="6"/>
  <c r="P19" i="6" s="1"/>
  <c r="I19" i="6"/>
  <c r="H19" i="6"/>
  <c r="O19" i="6" s="1"/>
  <c r="M18" i="6"/>
  <c r="J18" i="6"/>
  <c r="P18" i="6" s="1"/>
  <c r="I18" i="6"/>
  <c r="H18" i="6"/>
  <c r="O18" i="6" s="1"/>
  <c r="M17" i="6"/>
  <c r="J17" i="6"/>
  <c r="P17" i="6" s="1"/>
  <c r="I17" i="6"/>
  <c r="H17" i="6"/>
  <c r="O17" i="6" s="1"/>
  <c r="M16" i="6"/>
  <c r="J16" i="6"/>
  <c r="P16" i="6" s="1"/>
  <c r="I16" i="6"/>
  <c r="H16" i="6"/>
  <c r="O16" i="6" s="1"/>
  <c r="M15" i="6"/>
  <c r="J15" i="6"/>
  <c r="P15" i="6" s="1"/>
  <c r="I15" i="6"/>
  <c r="H15" i="6"/>
  <c r="O15" i="6" s="1"/>
  <c r="M14" i="6"/>
  <c r="J14" i="6"/>
  <c r="P14" i="6" s="1"/>
  <c r="I14" i="6"/>
  <c r="H14" i="6"/>
  <c r="O14" i="6" s="1"/>
  <c r="M13" i="6"/>
  <c r="P13" i="6" s="1"/>
  <c r="I13" i="6"/>
  <c r="H13" i="6"/>
  <c r="O13" i="6" s="1"/>
  <c r="M12" i="6"/>
  <c r="P12" i="6" s="1"/>
  <c r="I12" i="6"/>
  <c r="H12" i="6"/>
  <c r="O12" i="6" s="1"/>
  <c r="M11" i="6"/>
  <c r="P11" i="6" s="1"/>
  <c r="I11" i="6"/>
  <c r="H11" i="6"/>
  <c r="O11" i="6" s="1"/>
  <c r="M10" i="6"/>
  <c r="P10" i="6" s="1"/>
  <c r="I10" i="6"/>
  <c r="H10" i="6"/>
  <c r="O10" i="6" s="1"/>
  <c r="M9" i="6"/>
  <c r="P9" i="6" s="1"/>
  <c r="I9" i="6"/>
  <c r="H9" i="6"/>
  <c r="O9" i="6" s="1"/>
  <c r="M8" i="6"/>
  <c r="P8" i="6" s="1"/>
  <c r="I8" i="6"/>
  <c r="H8" i="6"/>
  <c r="O8" i="6" s="1"/>
  <c r="M7" i="6"/>
  <c r="P7" i="6" s="1"/>
  <c r="I7" i="6"/>
  <c r="H7" i="6"/>
  <c r="O7" i="6" s="1"/>
  <c r="M6" i="6"/>
  <c r="P6" i="6" s="1"/>
  <c r="I6" i="6"/>
  <c r="H6" i="6"/>
  <c r="O6" i="6" s="1"/>
  <c r="M5" i="6"/>
  <c r="P5" i="6" s="1"/>
  <c r="I5" i="6"/>
  <c r="H5" i="6"/>
  <c r="O5" i="6" s="1"/>
  <c r="M4" i="6"/>
  <c r="P4" i="6" s="1"/>
  <c r="I4" i="6"/>
  <c r="H4" i="6"/>
  <c r="O4" i="6" s="1"/>
  <c r="M3" i="6"/>
  <c r="P3" i="6" s="1"/>
  <c r="I3" i="6"/>
  <c r="H3" i="6"/>
  <c r="O3" i="6" s="1"/>
  <c r="M2" i="6"/>
  <c r="P2" i="6" s="1"/>
  <c r="I2" i="6"/>
  <c r="H2" i="6"/>
  <c r="O2" i="6" s="1"/>
  <c r="I2" i="5"/>
  <c r="H3" i="5"/>
  <c r="H4" i="5"/>
  <c r="H5" i="5"/>
  <c r="O5" i="5" s="1"/>
  <c r="H6" i="5"/>
  <c r="H7" i="5"/>
  <c r="H8" i="5"/>
  <c r="H9" i="5"/>
  <c r="O9" i="5" s="1"/>
  <c r="H10" i="5"/>
  <c r="H11" i="5"/>
  <c r="H12" i="5"/>
  <c r="H13" i="5"/>
  <c r="O13" i="5" s="1"/>
  <c r="H14" i="5"/>
  <c r="H15" i="5"/>
  <c r="H16" i="5"/>
  <c r="H17" i="5"/>
  <c r="O17" i="5" s="1"/>
  <c r="H18" i="5"/>
  <c r="H19" i="5"/>
  <c r="H20" i="5"/>
  <c r="H21" i="5"/>
  <c r="O21" i="5" s="1"/>
  <c r="H22" i="5"/>
  <c r="H23" i="5"/>
  <c r="H24" i="5"/>
  <c r="H25" i="5"/>
  <c r="O25" i="5" s="1"/>
  <c r="H26" i="5"/>
  <c r="H27" i="5"/>
  <c r="H28" i="5"/>
  <c r="H29" i="5"/>
  <c r="O29" i="5" s="1"/>
  <c r="H30" i="5"/>
  <c r="H31" i="5"/>
  <c r="H32" i="5"/>
  <c r="H33" i="5"/>
  <c r="O33" i="5" s="1"/>
  <c r="H34" i="5"/>
  <c r="H35" i="5"/>
  <c r="H36" i="5"/>
  <c r="H37" i="5"/>
  <c r="O37" i="5" s="1"/>
  <c r="H38" i="5"/>
  <c r="H39" i="5"/>
  <c r="H40" i="5"/>
  <c r="H41" i="5"/>
  <c r="O41" i="5" s="1"/>
  <c r="H42" i="5"/>
  <c r="H43" i="5"/>
  <c r="H44" i="5"/>
  <c r="H45" i="5"/>
  <c r="O45" i="5" s="1"/>
  <c r="H46" i="5"/>
  <c r="H47" i="5"/>
  <c r="H2" i="5"/>
  <c r="M46" i="5"/>
  <c r="P46" i="5" s="1"/>
  <c r="I46" i="5"/>
  <c r="M45" i="5"/>
  <c r="J45" i="5"/>
  <c r="I45" i="5"/>
  <c r="M44" i="5"/>
  <c r="J44" i="5"/>
  <c r="P44" i="5" s="1"/>
  <c r="I44" i="5"/>
  <c r="M43" i="5"/>
  <c r="J43" i="5"/>
  <c r="I43" i="5"/>
  <c r="M42" i="5"/>
  <c r="J42" i="5"/>
  <c r="P42" i="5" s="1"/>
  <c r="I42" i="5"/>
  <c r="M41" i="5"/>
  <c r="J41" i="5"/>
  <c r="I41" i="5"/>
  <c r="M40" i="5"/>
  <c r="J40" i="5"/>
  <c r="P40" i="5" s="1"/>
  <c r="I40" i="5"/>
  <c r="M39" i="5"/>
  <c r="J39" i="5"/>
  <c r="I39" i="5"/>
  <c r="M38" i="5"/>
  <c r="J38" i="5"/>
  <c r="P38" i="5" s="1"/>
  <c r="I38" i="5"/>
  <c r="M37" i="5"/>
  <c r="J37" i="5"/>
  <c r="I37" i="5"/>
  <c r="M36" i="5"/>
  <c r="J36" i="5"/>
  <c r="P36" i="5" s="1"/>
  <c r="I36" i="5"/>
  <c r="M35" i="5"/>
  <c r="J35" i="5"/>
  <c r="I35" i="5"/>
  <c r="M34" i="5"/>
  <c r="J34" i="5"/>
  <c r="P34" i="5" s="1"/>
  <c r="I34" i="5"/>
  <c r="M33" i="5"/>
  <c r="J33" i="5"/>
  <c r="I33" i="5"/>
  <c r="M32" i="5"/>
  <c r="J32" i="5"/>
  <c r="P32" i="5" s="1"/>
  <c r="I32" i="5"/>
  <c r="M31" i="5"/>
  <c r="J31" i="5"/>
  <c r="I31" i="5"/>
  <c r="M30" i="5"/>
  <c r="J30" i="5"/>
  <c r="P30" i="5" s="1"/>
  <c r="I30" i="5"/>
  <c r="M29" i="5"/>
  <c r="J29" i="5"/>
  <c r="I29" i="5"/>
  <c r="M28" i="5"/>
  <c r="J28" i="5"/>
  <c r="P28" i="5" s="1"/>
  <c r="I28" i="5"/>
  <c r="M27" i="5"/>
  <c r="J27" i="5"/>
  <c r="I27" i="5"/>
  <c r="M26" i="5"/>
  <c r="J26" i="5"/>
  <c r="P26" i="5" s="1"/>
  <c r="I26" i="5"/>
  <c r="M25" i="5"/>
  <c r="J25" i="5"/>
  <c r="I25" i="5"/>
  <c r="M24" i="5"/>
  <c r="J24" i="5"/>
  <c r="P24" i="5" s="1"/>
  <c r="I24" i="5"/>
  <c r="M23" i="5"/>
  <c r="J23" i="5"/>
  <c r="I23" i="5"/>
  <c r="M22" i="5"/>
  <c r="J22" i="5"/>
  <c r="P22" i="5" s="1"/>
  <c r="I22" i="5"/>
  <c r="M21" i="5"/>
  <c r="J21" i="5"/>
  <c r="I21" i="5"/>
  <c r="M20" i="5"/>
  <c r="J20" i="5"/>
  <c r="P20" i="5" s="1"/>
  <c r="I20" i="5"/>
  <c r="M19" i="5"/>
  <c r="J19" i="5"/>
  <c r="I19" i="5"/>
  <c r="M18" i="5"/>
  <c r="J18" i="5"/>
  <c r="P18" i="5" s="1"/>
  <c r="I18" i="5"/>
  <c r="M17" i="5"/>
  <c r="J17" i="5"/>
  <c r="I17" i="5"/>
  <c r="M16" i="5"/>
  <c r="J16" i="5"/>
  <c r="P16" i="5" s="1"/>
  <c r="I16" i="5"/>
  <c r="M15" i="5"/>
  <c r="J15" i="5"/>
  <c r="I15" i="5"/>
  <c r="M14" i="5"/>
  <c r="J14" i="5"/>
  <c r="P14" i="5" s="1"/>
  <c r="I14" i="5"/>
  <c r="M13" i="5"/>
  <c r="J13" i="5"/>
  <c r="I13" i="5"/>
  <c r="M12" i="5"/>
  <c r="J12" i="5"/>
  <c r="P12" i="5" s="1"/>
  <c r="I12" i="5"/>
  <c r="M11" i="5"/>
  <c r="J11" i="5"/>
  <c r="I11" i="5"/>
  <c r="M10" i="5"/>
  <c r="J10" i="5"/>
  <c r="P10" i="5" s="1"/>
  <c r="I10" i="5"/>
  <c r="M9" i="5"/>
  <c r="J9" i="5"/>
  <c r="I9" i="5"/>
  <c r="M8" i="5"/>
  <c r="J8" i="5"/>
  <c r="P8" i="5" s="1"/>
  <c r="I8" i="5"/>
  <c r="M7" i="5"/>
  <c r="J7" i="5"/>
  <c r="I7" i="5"/>
  <c r="M6" i="5"/>
  <c r="J6" i="5"/>
  <c r="P6" i="5" s="1"/>
  <c r="I6" i="5"/>
  <c r="M5" i="5"/>
  <c r="J5" i="5"/>
  <c r="I5" i="5"/>
  <c r="M4" i="5"/>
  <c r="J4" i="5"/>
  <c r="P4" i="5" s="1"/>
  <c r="I4" i="5"/>
  <c r="M3" i="5"/>
  <c r="J3" i="5"/>
  <c r="I3" i="5"/>
  <c r="M2" i="5"/>
  <c r="J2" i="5"/>
  <c r="P2" i="5" s="1"/>
  <c r="M47" i="4"/>
  <c r="J47" i="4"/>
  <c r="M46" i="4"/>
  <c r="J46" i="4"/>
  <c r="P46" i="4" s="1"/>
  <c r="I46" i="4"/>
  <c r="M45" i="4"/>
  <c r="J45" i="4"/>
  <c r="I45" i="4"/>
  <c r="M44" i="4"/>
  <c r="J44" i="4"/>
  <c r="P44" i="4" s="1"/>
  <c r="I44" i="4"/>
  <c r="M43" i="4"/>
  <c r="J43" i="4"/>
  <c r="I43" i="4"/>
  <c r="M42" i="4"/>
  <c r="J42" i="4"/>
  <c r="P42" i="4" s="1"/>
  <c r="I42" i="4"/>
  <c r="M41" i="4"/>
  <c r="J41" i="4"/>
  <c r="I41" i="4"/>
  <c r="M40" i="4"/>
  <c r="J40" i="4"/>
  <c r="P40" i="4" s="1"/>
  <c r="I40" i="4"/>
  <c r="M39" i="4"/>
  <c r="J39" i="4"/>
  <c r="I39" i="4"/>
  <c r="M38" i="4"/>
  <c r="J38" i="4"/>
  <c r="P38" i="4" s="1"/>
  <c r="I38" i="4"/>
  <c r="M37" i="4"/>
  <c r="J37" i="4"/>
  <c r="I37" i="4"/>
  <c r="M36" i="4"/>
  <c r="J36" i="4"/>
  <c r="P36" i="4" s="1"/>
  <c r="I36" i="4"/>
  <c r="M35" i="4"/>
  <c r="J35" i="4"/>
  <c r="I35" i="4"/>
  <c r="M34" i="4"/>
  <c r="J34" i="4"/>
  <c r="P34" i="4" s="1"/>
  <c r="I34" i="4"/>
  <c r="M33" i="4"/>
  <c r="J33" i="4"/>
  <c r="I33" i="4"/>
  <c r="M32" i="4"/>
  <c r="J32" i="4"/>
  <c r="P32" i="4" s="1"/>
  <c r="I32" i="4"/>
  <c r="M31" i="4"/>
  <c r="J31" i="4"/>
  <c r="I31" i="4"/>
  <c r="M30" i="4"/>
  <c r="J30" i="4"/>
  <c r="P30" i="4" s="1"/>
  <c r="I30" i="4"/>
  <c r="M29" i="4"/>
  <c r="J29" i="4"/>
  <c r="I29" i="4"/>
  <c r="M28" i="4"/>
  <c r="J28" i="4"/>
  <c r="P28" i="4" s="1"/>
  <c r="I28" i="4"/>
  <c r="M27" i="4"/>
  <c r="J27" i="4"/>
  <c r="I27" i="4"/>
  <c r="M26" i="4"/>
  <c r="J26" i="4"/>
  <c r="P26" i="4" s="1"/>
  <c r="I26" i="4"/>
  <c r="M25" i="4"/>
  <c r="J25" i="4"/>
  <c r="I25" i="4"/>
  <c r="M24" i="4"/>
  <c r="J24" i="4"/>
  <c r="P24" i="4" s="1"/>
  <c r="I24" i="4"/>
  <c r="M23" i="4"/>
  <c r="J23" i="4"/>
  <c r="I23" i="4"/>
  <c r="M22" i="4"/>
  <c r="J22" i="4"/>
  <c r="P22" i="4" s="1"/>
  <c r="I22" i="4"/>
  <c r="M21" i="4"/>
  <c r="J21" i="4"/>
  <c r="I21" i="4"/>
  <c r="M20" i="4"/>
  <c r="J20" i="4"/>
  <c r="P20" i="4" s="1"/>
  <c r="I20" i="4"/>
  <c r="M19" i="4"/>
  <c r="J19" i="4"/>
  <c r="I19" i="4"/>
  <c r="M18" i="4"/>
  <c r="J18" i="4"/>
  <c r="P18" i="4" s="1"/>
  <c r="I18" i="4"/>
  <c r="M17" i="4"/>
  <c r="J17" i="4"/>
  <c r="I17" i="4"/>
  <c r="M16" i="4"/>
  <c r="J16" i="4"/>
  <c r="P16" i="4" s="1"/>
  <c r="I16" i="4"/>
  <c r="M15" i="4"/>
  <c r="J15" i="4"/>
  <c r="I15" i="4"/>
  <c r="M14" i="4"/>
  <c r="J14" i="4"/>
  <c r="P14" i="4" s="1"/>
  <c r="I14" i="4"/>
  <c r="M13" i="4"/>
  <c r="J13" i="4"/>
  <c r="I13" i="4"/>
  <c r="M12" i="4"/>
  <c r="J12" i="4"/>
  <c r="P12" i="4" s="1"/>
  <c r="I12" i="4"/>
  <c r="M11" i="4"/>
  <c r="J11" i="4"/>
  <c r="I11" i="4"/>
  <c r="M10" i="4"/>
  <c r="J10" i="4"/>
  <c r="P10" i="4" s="1"/>
  <c r="I10" i="4"/>
  <c r="M9" i="4"/>
  <c r="J9" i="4"/>
  <c r="I9" i="4"/>
  <c r="M8" i="4"/>
  <c r="J8" i="4"/>
  <c r="P8" i="4" s="1"/>
  <c r="I8" i="4"/>
  <c r="M7" i="4"/>
  <c r="J7" i="4"/>
  <c r="I7" i="4"/>
  <c r="M6" i="4"/>
  <c r="J6" i="4"/>
  <c r="P6" i="4" s="1"/>
  <c r="I6" i="4"/>
  <c r="M5" i="4"/>
  <c r="J5" i="4"/>
  <c r="I5" i="4"/>
  <c r="M4" i="4"/>
  <c r="J4" i="4"/>
  <c r="P4" i="4" s="1"/>
  <c r="I4" i="4"/>
  <c r="M3" i="4"/>
  <c r="J3" i="4"/>
  <c r="I3" i="4"/>
  <c r="M2" i="4"/>
  <c r="J2" i="4"/>
  <c r="P2" i="4" s="1"/>
  <c r="I2" i="4"/>
  <c r="M47" i="3"/>
  <c r="J47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2" i="3"/>
  <c r="J3" i="3"/>
  <c r="J4" i="3"/>
  <c r="P4" i="3" s="1"/>
  <c r="J5" i="3"/>
  <c r="J6" i="3"/>
  <c r="P6" i="3" s="1"/>
  <c r="J7" i="3"/>
  <c r="J8" i="3"/>
  <c r="P8" i="3" s="1"/>
  <c r="J9" i="3"/>
  <c r="J10" i="3"/>
  <c r="P10" i="3" s="1"/>
  <c r="J11" i="3"/>
  <c r="J12" i="3"/>
  <c r="P12" i="3" s="1"/>
  <c r="J13" i="3"/>
  <c r="J14" i="3"/>
  <c r="P14" i="3" s="1"/>
  <c r="J15" i="3"/>
  <c r="J16" i="3"/>
  <c r="P16" i="3" s="1"/>
  <c r="J17" i="3"/>
  <c r="J18" i="3"/>
  <c r="P18" i="3" s="1"/>
  <c r="J19" i="3"/>
  <c r="J20" i="3"/>
  <c r="P20" i="3" s="1"/>
  <c r="J21" i="3"/>
  <c r="J22" i="3"/>
  <c r="P22" i="3" s="1"/>
  <c r="J23" i="3"/>
  <c r="J24" i="3"/>
  <c r="P24" i="3" s="1"/>
  <c r="J25" i="3"/>
  <c r="J26" i="3"/>
  <c r="P26" i="3" s="1"/>
  <c r="J27" i="3"/>
  <c r="J28" i="3"/>
  <c r="P28" i="3" s="1"/>
  <c r="J29" i="3"/>
  <c r="J30" i="3"/>
  <c r="P30" i="3" s="1"/>
  <c r="J31" i="3"/>
  <c r="J32" i="3"/>
  <c r="P32" i="3" s="1"/>
  <c r="J33" i="3"/>
  <c r="J34" i="3"/>
  <c r="P34" i="3" s="1"/>
  <c r="J35" i="3"/>
  <c r="J36" i="3"/>
  <c r="P36" i="3" s="1"/>
  <c r="J37" i="3"/>
  <c r="J38" i="3"/>
  <c r="P38" i="3" s="1"/>
  <c r="J39" i="3"/>
  <c r="J40" i="3"/>
  <c r="P40" i="3" s="1"/>
  <c r="J41" i="3"/>
  <c r="J42" i="3"/>
  <c r="P42" i="3" s="1"/>
  <c r="J43" i="3"/>
  <c r="J44" i="3"/>
  <c r="P44" i="3" s="1"/>
  <c r="J45" i="3"/>
  <c r="J46" i="3"/>
  <c r="P46" i="3" s="1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2" i="3"/>
  <c r="F62" i="2"/>
  <c r="F54" i="2"/>
  <c r="F46" i="2"/>
  <c r="F22" i="2"/>
  <c r="F14" i="2"/>
  <c r="F6" i="2"/>
  <c r="P45" i="3" l="1"/>
  <c r="P41" i="3"/>
  <c r="P37" i="3"/>
  <c r="P33" i="3"/>
  <c r="P29" i="3"/>
  <c r="P25" i="3"/>
  <c r="P21" i="3"/>
  <c r="P17" i="3"/>
  <c r="P13" i="3"/>
  <c r="P9" i="3"/>
  <c r="P5" i="3"/>
  <c r="P5" i="4"/>
  <c r="P9" i="4"/>
  <c r="P13" i="4"/>
  <c r="P17" i="4"/>
  <c r="P21" i="4"/>
  <c r="P25" i="4"/>
  <c r="P29" i="4"/>
  <c r="P33" i="4"/>
  <c r="P37" i="4"/>
  <c r="P41" i="4"/>
  <c r="P45" i="4"/>
  <c r="P5" i="5"/>
  <c r="P9" i="5"/>
  <c r="P13" i="5"/>
  <c r="P17" i="5"/>
  <c r="P21" i="5"/>
  <c r="P25" i="5"/>
  <c r="P29" i="5"/>
  <c r="P33" i="5"/>
  <c r="P37" i="5"/>
  <c r="P41" i="5"/>
  <c r="P45" i="5"/>
  <c r="O2" i="5"/>
  <c r="O44" i="5"/>
  <c r="O40" i="5"/>
  <c r="O36" i="5"/>
  <c r="O32" i="5"/>
  <c r="O28" i="5"/>
  <c r="O24" i="5"/>
  <c r="O20" i="5"/>
  <c r="O16" i="5"/>
  <c r="O12" i="5"/>
  <c r="O8" i="5"/>
  <c r="O4" i="5"/>
  <c r="O46" i="9"/>
  <c r="O39" i="5"/>
  <c r="O27" i="5"/>
  <c r="O19" i="5"/>
  <c r="O11" i="5"/>
  <c r="O43" i="5"/>
  <c r="O35" i="5"/>
  <c r="O31" i="5"/>
  <c r="O23" i="5"/>
  <c r="O15" i="5"/>
  <c r="O7" i="5"/>
  <c r="O3" i="5"/>
  <c r="P2" i="3"/>
  <c r="P43" i="3"/>
  <c r="P39" i="3"/>
  <c r="P35" i="3"/>
  <c r="P31" i="3"/>
  <c r="P27" i="3"/>
  <c r="P23" i="3"/>
  <c r="P19" i="3"/>
  <c r="P15" i="3"/>
  <c r="P11" i="3"/>
  <c r="P7" i="3"/>
  <c r="P3" i="3"/>
  <c r="P3" i="4"/>
  <c r="P7" i="4"/>
  <c r="P11" i="4"/>
  <c r="P15" i="4"/>
  <c r="P19" i="4"/>
  <c r="P23" i="4"/>
  <c r="P27" i="4"/>
  <c r="P31" i="4"/>
  <c r="P35" i="4"/>
  <c r="P39" i="4"/>
  <c r="P43" i="4"/>
  <c r="P3" i="5"/>
  <c r="P7" i="5"/>
  <c r="P11" i="5"/>
  <c r="P15" i="5"/>
  <c r="P19" i="5"/>
  <c r="P23" i="5"/>
  <c r="P27" i="5"/>
  <c r="P31" i="5"/>
  <c r="P35" i="5"/>
  <c r="P39" i="5"/>
  <c r="P43" i="5"/>
  <c r="O46" i="5"/>
  <c r="O42" i="5"/>
  <c r="O38" i="5"/>
  <c r="O34" i="5"/>
  <c r="O30" i="5"/>
  <c r="O26" i="5"/>
  <c r="O22" i="5"/>
  <c r="O18" i="5"/>
  <c r="O14" i="5"/>
  <c r="O10" i="5"/>
  <c r="O6" i="5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O2" i="9"/>
  <c r="P45" i="10"/>
  <c r="B62" i="2"/>
  <c r="B54" i="2"/>
  <c r="B46" i="2"/>
  <c r="B38" i="2"/>
  <c r="B30" i="2"/>
  <c r="B22" i="2"/>
  <c r="B14" i="2"/>
  <c r="B6" i="2"/>
</calcChain>
</file>

<file path=xl/sharedStrings.xml><?xml version="1.0" encoding="utf-8"?>
<sst xmlns="http://schemas.openxmlformats.org/spreadsheetml/2006/main" count="524" uniqueCount="58">
  <si>
    <t>Metano</t>
  </si>
  <si>
    <t>Etano</t>
  </si>
  <si>
    <t>Propano</t>
  </si>
  <si>
    <t>n-Butano</t>
  </si>
  <si>
    <t>n-Pentano</t>
  </si>
  <si>
    <t>n-Hexano</t>
  </si>
  <si>
    <t>n-Octano</t>
  </si>
  <si>
    <t>NOME:</t>
  </si>
  <si>
    <t>Tc</t>
  </si>
  <si>
    <t>Pc</t>
  </si>
  <si>
    <t>RG</t>
  </si>
  <si>
    <t>A</t>
  </si>
  <si>
    <t>Mpa</t>
  </si>
  <si>
    <t>K</t>
  </si>
  <si>
    <t>Vc</t>
  </si>
  <si>
    <t>mL/mol</t>
  </si>
  <si>
    <t>Dc</t>
  </si>
  <si>
    <t>mol/m³</t>
  </si>
  <si>
    <t>Zc</t>
  </si>
  <si>
    <t>n-Heptano</t>
  </si>
  <si>
    <t>MPa</t>
  </si>
  <si>
    <t>Metanol</t>
  </si>
  <si>
    <t>Etanol</t>
  </si>
  <si>
    <t>1-Propanol</t>
  </si>
  <si>
    <t>1-Butanol</t>
  </si>
  <si>
    <t>1-Pentanol</t>
  </si>
  <si>
    <t>1-Hexanol</t>
  </si>
  <si>
    <t>1-Heptanol</t>
  </si>
  <si>
    <t>1-Octanol</t>
  </si>
  <si>
    <t>Alcanos</t>
  </si>
  <si>
    <t>Classe</t>
  </si>
  <si>
    <t>Compostos</t>
  </si>
  <si>
    <t>Álcoois</t>
  </si>
  <si>
    <t>T (K)</t>
  </si>
  <si>
    <t>Segundo Coef. Virial (mL/mol)</t>
  </si>
  <si>
    <t>Hvap (J/mol)</t>
  </si>
  <si>
    <t>Pvap (MPa)</t>
  </si>
  <si>
    <t>Pvap (KPa)</t>
  </si>
  <si>
    <t>Vsat líq. (mL/mol)</t>
  </si>
  <si>
    <t>Vsat vap. (mL/mol)</t>
  </si>
  <si>
    <t>ρ líq. (mol/m³)</t>
  </si>
  <si>
    <t>ρ vap. (mol/m³)</t>
  </si>
  <si>
    <t>Composto</t>
  </si>
  <si>
    <t>Tipo de gráfico</t>
  </si>
  <si>
    <t>EdE</t>
  </si>
  <si>
    <t>L</t>
  </si>
  <si>
    <t>phi</t>
  </si>
  <si>
    <t>Virtual?</t>
  </si>
  <si>
    <t>T</t>
  </si>
  <si>
    <t>rho1</t>
  </si>
  <si>
    <t>rho2</t>
  </si>
  <si>
    <t>P</t>
  </si>
  <si>
    <t>rhoc</t>
  </si>
  <si>
    <t>Pc virt</t>
  </si>
  <si>
    <t>Tc virt</t>
  </si>
  <si>
    <t>omega v</t>
  </si>
  <si>
    <t>ln(|T-Tc|/Tc)</t>
  </si>
  <si>
    <r>
      <t>ln((</t>
    </r>
    <r>
      <rPr>
        <sz val="11"/>
        <color theme="1"/>
        <rFont val="Calibri"/>
        <family val="2"/>
      </rPr>
      <t>ρl-ρv)/ρc)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</si>
</sst>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11" fontId="0" fillId="0" borderId="0" xfId="0" applyNumberFormat="1"/>
    <xf numFmtId="2" fontId="0" fillId="0" borderId="0" xfId="0" applyNumberFormat="1"/>
    <xf numFmtId="0" fontId="3" fillId="0" borderId="1" xfId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Envelope</a:t>
            </a:r>
            <a:r>
              <a:rPr lang="pt-BR" baseline="0"/>
              <a:t> L-V (T-</a:t>
            </a:r>
            <a:r>
              <a:rPr lang="el-GR" baseline="0"/>
              <a:t>ρ</a:t>
            </a:r>
            <a:r>
              <a:rPr lang="pt-BR" baseline="0"/>
              <a:t>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Metano!$M$2:$M$47</c:f>
              <c:numCache>
                <c:formatCode>General</c:formatCode>
                <c:ptCount val="46"/>
                <c:pt idx="0">
                  <c:v>16.271804217651656</c:v>
                </c:pt>
                <c:pt idx="1">
                  <c:v>20.469152986449419</c:v>
                </c:pt>
                <c:pt idx="2">
                  <c:v>25.476408845409154</c:v>
                </c:pt>
                <c:pt idx="3">
                  <c:v>31.394217185194488</c:v>
                </c:pt>
                <c:pt idx="4">
                  <c:v>42.217249968337065</c:v>
                </c:pt>
                <c:pt idx="5">
                  <c:v>50.893175225202299</c:v>
                </c:pt>
                <c:pt idx="6">
                  <c:v>60.882800608828006</c:v>
                </c:pt>
                <c:pt idx="7">
                  <c:v>72.30135203528306</c:v>
                </c:pt>
                <c:pt idx="8">
                  <c:v>92.40436148586214</c:v>
                </c:pt>
                <c:pt idx="9">
                  <c:v>107.99136069114471</c:v>
                </c:pt>
                <c:pt idx="10">
                  <c:v>125.48625925461164</c:v>
                </c:pt>
                <c:pt idx="11">
                  <c:v>145.032632342277</c:v>
                </c:pt>
                <c:pt idx="12">
                  <c:v>178.53954650955185</c:v>
                </c:pt>
                <c:pt idx="13">
                  <c:v>203.87359836901121</c:v>
                </c:pt>
                <c:pt idx="14">
                  <c:v>231.85717597959658</c:v>
                </c:pt>
                <c:pt idx="15">
                  <c:v>262.60504201680669</c:v>
                </c:pt>
                <c:pt idx="16">
                  <c:v>314.36655139893111</c:v>
                </c:pt>
                <c:pt idx="17">
                  <c:v>352.85815102328866</c:v>
                </c:pt>
                <c:pt idx="18">
                  <c:v>394.94470774091627</c:v>
                </c:pt>
                <c:pt idx="19">
                  <c:v>440.72278536800354</c:v>
                </c:pt>
                <c:pt idx="20">
                  <c:v>516.79586563307487</c:v>
                </c:pt>
                <c:pt idx="21">
                  <c:v>572.73768613974801</c:v>
                </c:pt>
                <c:pt idx="22">
                  <c:v>633.31222292590246</c:v>
                </c:pt>
                <c:pt idx="23">
                  <c:v>698.81201956673647</c:v>
                </c:pt>
                <c:pt idx="24">
                  <c:v>807.10250201775625</c:v>
                </c:pt>
                <c:pt idx="25">
                  <c:v>886.52482269503548</c:v>
                </c:pt>
                <c:pt idx="26">
                  <c:v>972.7626459143969</c:v>
                </c:pt>
                <c:pt idx="27">
                  <c:v>1065.1896037494676</c:v>
                </c:pt>
                <c:pt idx="28">
                  <c:v>1218.0267965895248</c:v>
                </c:pt>
                <c:pt idx="29">
                  <c:v>1330.1409949454644</c:v>
                </c:pt>
                <c:pt idx="30">
                  <c:v>1451.5894904920888</c:v>
                </c:pt>
                <c:pt idx="31">
                  <c:v>1582.7793605571385</c:v>
                </c:pt>
                <c:pt idx="32">
                  <c:v>1800.8283810552857</c:v>
                </c:pt>
                <c:pt idx="33">
                  <c:v>1961.938395134393</c:v>
                </c:pt>
                <c:pt idx="34">
                  <c:v>2137.6656690893542</c:v>
                </c:pt>
                <c:pt idx="35">
                  <c:v>2329.9161230195714</c:v>
                </c:pt>
                <c:pt idx="36">
                  <c:v>2654.6323334218209</c:v>
                </c:pt>
                <c:pt idx="37">
                  <c:v>2900.2320185614849</c:v>
                </c:pt>
                <c:pt idx="38">
                  <c:v>3172.5888324873094</c:v>
                </c:pt>
                <c:pt idx="39">
                  <c:v>3480.6822137138879</c:v>
                </c:pt>
                <c:pt idx="40">
                  <c:v>4024.1448692152921</c:v>
                </c:pt>
                <c:pt idx="41">
                  <c:v>4464.2857142857138</c:v>
                </c:pt>
                <c:pt idx="42">
                  <c:v>5000</c:v>
                </c:pt>
                <c:pt idx="43">
                  <c:v>5694.7608200455588</c:v>
                </c:pt>
                <c:pt idx="44">
                  <c:v>7782.1011673151752</c:v>
                </c:pt>
                <c:pt idx="45">
                  <c:v>10109.179134654267</c:v>
                </c:pt>
              </c:numCache>
            </c:numRef>
          </c:xVal>
          <c:yVal>
            <c:numRef>
              <c:f>Metano!$H$2:$H$47</c:f>
              <c:numCache>
                <c:formatCode>General</c:formatCode>
                <c:ptCount val="46"/>
                <c:pt idx="0">
                  <c:v>91</c:v>
                </c:pt>
                <c:pt idx="1">
                  <c:v>93</c:v>
                </c:pt>
                <c:pt idx="2">
                  <c:v>95</c:v>
                </c:pt>
                <c:pt idx="3">
                  <c:v>97</c:v>
                </c:pt>
                <c:pt idx="4">
                  <c:v>100</c:v>
                </c:pt>
                <c:pt idx="5">
                  <c:v>102</c:v>
                </c:pt>
                <c:pt idx="6">
                  <c:v>104</c:v>
                </c:pt>
                <c:pt idx="7">
                  <c:v>106</c:v>
                </c:pt>
                <c:pt idx="8">
                  <c:v>109</c:v>
                </c:pt>
                <c:pt idx="9">
                  <c:v>111</c:v>
                </c:pt>
                <c:pt idx="10">
                  <c:v>113</c:v>
                </c:pt>
                <c:pt idx="11">
                  <c:v>115</c:v>
                </c:pt>
                <c:pt idx="12">
                  <c:v>118</c:v>
                </c:pt>
                <c:pt idx="13">
                  <c:v>120</c:v>
                </c:pt>
                <c:pt idx="14">
                  <c:v>122</c:v>
                </c:pt>
                <c:pt idx="15">
                  <c:v>124</c:v>
                </c:pt>
                <c:pt idx="16">
                  <c:v>127</c:v>
                </c:pt>
                <c:pt idx="17">
                  <c:v>129</c:v>
                </c:pt>
                <c:pt idx="18">
                  <c:v>131</c:v>
                </c:pt>
                <c:pt idx="19">
                  <c:v>133</c:v>
                </c:pt>
                <c:pt idx="20">
                  <c:v>136</c:v>
                </c:pt>
                <c:pt idx="21">
                  <c:v>138</c:v>
                </c:pt>
                <c:pt idx="22">
                  <c:v>140</c:v>
                </c:pt>
                <c:pt idx="23">
                  <c:v>142</c:v>
                </c:pt>
                <c:pt idx="24">
                  <c:v>145</c:v>
                </c:pt>
                <c:pt idx="25">
                  <c:v>147</c:v>
                </c:pt>
                <c:pt idx="26">
                  <c:v>149</c:v>
                </c:pt>
                <c:pt idx="27">
                  <c:v>151</c:v>
                </c:pt>
                <c:pt idx="28">
                  <c:v>154</c:v>
                </c:pt>
                <c:pt idx="29">
                  <c:v>156</c:v>
                </c:pt>
                <c:pt idx="30">
                  <c:v>158</c:v>
                </c:pt>
                <c:pt idx="31">
                  <c:v>160</c:v>
                </c:pt>
                <c:pt idx="32">
                  <c:v>163</c:v>
                </c:pt>
                <c:pt idx="33">
                  <c:v>165</c:v>
                </c:pt>
                <c:pt idx="34">
                  <c:v>167</c:v>
                </c:pt>
                <c:pt idx="35">
                  <c:v>169</c:v>
                </c:pt>
                <c:pt idx="36">
                  <c:v>172</c:v>
                </c:pt>
                <c:pt idx="37">
                  <c:v>174</c:v>
                </c:pt>
                <c:pt idx="38">
                  <c:v>176</c:v>
                </c:pt>
                <c:pt idx="39">
                  <c:v>178</c:v>
                </c:pt>
                <c:pt idx="40">
                  <c:v>181</c:v>
                </c:pt>
                <c:pt idx="41">
                  <c:v>183</c:v>
                </c:pt>
                <c:pt idx="42">
                  <c:v>185</c:v>
                </c:pt>
                <c:pt idx="43">
                  <c:v>187</c:v>
                </c:pt>
                <c:pt idx="44">
                  <c:v>190</c:v>
                </c:pt>
                <c:pt idx="45">
                  <c:v>190.55500000000001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69-4E59-9D5F-61DEF856F04C}"/>
            </c:ext>
          </c:extLst>
        </c:ser>
        <c:ser>
          <c:idx val="1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Metano!$J$2:$J$47</c:f>
              <c:numCache>
                <c:formatCode>General</c:formatCode>
                <c:ptCount val="46"/>
                <c:pt idx="0">
                  <c:v>28097.780275358244</c:v>
                </c:pt>
                <c:pt idx="1">
                  <c:v>27932.96089385475</c:v>
                </c:pt>
                <c:pt idx="2">
                  <c:v>27770.063871146907</c:v>
                </c:pt>
                <c:pt idx="3">
                  <c:v>27601.435274634285</c:v>
                </c:pt>
                <c:pt idx="4">
                  <c:v>27352.297592997813</c:v>
                </c:pt>
                <c:pt idx="5">
                  <c:v>27181.299266104921</c:v>
                </c:pt>
                <c:pt idx="6">
                  <c:v>27005.130974885225</c:v>
                </c:pt>
                <c:pt idx="7">
                  <c:v>26831.231553528305</c:v>
                </c:pt>
                <c:pt idx="8">
                  <c:v>26567.481402763016</c:v>
                </c:pt>
                <c:pt idx="9">
                  <c:v>26392.187912377936</c:v>
                </c:pt>
                <c:pt idx="10">
                  <c:v>26212.319790301444</c:v>
                </c:pt>
                <c:pt idx="11">
                  <c:v>26028.110359187922</c:v>
                </c:pt>
                <c:pt idx="12">
                  <c:v>25753.283543651818</c:v>
                </c:pt>
                <c:pt idx="13">
                  <c:v>25562.372188139059</c:v>
                </c:pt>
                <c:pt idx="14">
                  <c:v>25374.270489723422</c:v>
                </c:pt>
                <c:pt idx="15">
                  <c:v>25182.573659027952</c:v>
                </c:pt>
                <c:pt idx="16">
                  <c:v>24881.811395869623</c:v>
                </c:pt>
                <c:pt idx="17">
                  <c:v>24685.262898049867</c:v>
                </c:pt>
                <c:pt idx="18">
                  <c:v>24479.804161566706</c:v>
                </c:pt>
                <c:pt idx="19">
                  <c:v>24271.844660194176</c:v>
                </c:pt>
                <c:pt idx="20">
                  <c:v>23952.095808383234</c:v>
                </c:pt>
                <c:pt idx="21">
                  <c:v>23736.055067647754</c:v>
                </c:pt>
                <c:pt idx="22">
                  <c:v>23512.814483893719</c:v>
                </c:pt>
                <c:pt idx="23">
                  <c:v>23282.887077997668</c:v>
                </c:pt>
                <c:pt idx="24">
                  <c:v>22935.779816513761</c:v>
                </c:pt>
                <c:pt idx="25">
                  <c:v>22696.323195642304</c:v>
                </c:pt>
                <c:pt idx="26">
                  <c:v>22451.728783116301</c:v>
                </c:pt>
                <c:pt idx="27">
                  <c:v>22197.558268590459</c:v>
                </c:pt>
                <c:pt idx="28">
                  <c:v>21810.250817884407</c:v>
                </c:pt>
                <c:pt idx="29">
                  <c:v>21537.798836958864</c:v>
                </c:pt>
                <c:pt idx="30">
                  <c:v>21258.503401360544</c:v>
                </c:pt>
                <c:pt idx="31">
                  <c:v>20973.15436241611</c:v>
                </c:pt>
                <c:pt idx="32">
                  <c:v>20496.003279360528</c:v>
                </c:pt>
                <c:pt idx="33">
                  <c:v>20206.102242877347</c:v>
                </c:pt>
                <c:pt idx="34">
                  <c:v>19876.764062810573</c:v>
                </c:pt>
                <c:pt idx="35">
                  <c:v>19531.25</c:v>
                </c:pt>
                <c:pt idx="36">
                  <c:v>18982.536066818528</c:v>
                </c:pt>
                <c:pt idx="37">
                  <c:v>18587.36059479554</c:v>
                </c:pt>
                <c:pt idx="38">
                  <c:v>18165.304268846503</c:v>
                </c:pt>
                <c:pt idx="39">
                  <c:v>17711.654268508679</c:v>
                </c:pt>
                <c:pt idx="40">
                  <c:v>16949.152542372882</c:v>
                </c:pt>
                <c:pt idx="41">
                  <c:v>16363.933889707087</c:v>
                </c:pt>
                <c:pt idx="42">
                  <c:v>15681.354869060686</c:v>
                </c:pt>
                <c:pt idx="43">
                  <c:v>14836.795252225518</c:v>
                </c:pt>
                <c:pt idx="44">
                  <c:v>12594.458438287153</c:v>
                </c:pt>
                <c:pt idx="45">
                  <c:v>10109.179134654267</c:v>
                </c:pt>
              </c:numCache>
            </c:numRef>
          </c:xVal>
          <c:yVal>
            <c:numRef>
              <c:f>Metano!$H$2:$H$47</c:f>
              <c:numCache>
                <c:formatCode>General</c:formatCode>
                <c:ptCount val="46"/>
                <c:pt idx="0">
                  <c:v>91</c:v>
                </c:pt>
                <c:pt idx="1">
                  <c:v>93</c:v>
                </c:pt>
                <c:pt idx="2">
                  <c:v>95</c:v>
                </c:pt>
                <c:pt idx="3">
                  <c:v>97</c:v>
                </c:pt>
                <c:pt idx="4">
                  <c:v>100</c:v>
                </c:pt>
                <c:pt idx="5">
                  <c:v>102</c:v>
                </c:pt>
                <c:pt idx="6">
                  <c:v>104</c:v>
                </c:pt>
                <c:pt idx="7">
                  <c:v>106</c:v>
                </c:pt>
                <c:pt idx="8">
                  <c:v>109</c:v>
                </c:pt>
                <c:pt idx="9">
                  <c:v>111</c:v>
                </c:pt>
                <c:pt idx="10">
                  <c:v>113</c:v>
                </c:pt>
                <c:pt idx="11">
                  <c:v>115</c:v>
                </c:pt>
                <c:pt idx="12">
                  <c:v>118</c:v>
                </c:pt>
                <c:pt idx="13">
                  <c:v>120</c:v>
                </c:pt>
                <c:pt idx="14">
                  <c:v>122</c:v>
                </c:pt>
                <c:pt idx="15">
                  <c:v>124</c:v>
                </c:pt>
                <c:pt idx="16">
                  <c:v>127</c:v>
                </c:pt>
                <c:pt idx="17">
                  <c:v>129</c:v>
                </c:pt>
                <c:pt idx="18">
                  <c:v>131</c:v>
                </c:pt>
                <c:pt idx="19">
                  <c:v>133</c:v>
                </c:pt>
                <c:pt idx="20">
                  <c:v>136</c:v>
                </c:pt>
                <c:pt idx="21">
                  <c:v>138</c:v>
                </c:pt>
                <c:pt idx="22">
                  <c:v>140</c:v>
                </c:pt>
                <c:pt idx="23">
                  <c:v>142</c:v>
                </c:pt>
                <c:pt idx="24">
                  <c:v>145</c:v>
                </c:pt>
                <c:pt idx="25">
                  <c:v>147</c:v>
                </c:pt>
                <c:pt idx="26">
                  <c:v>149</c:v>
                </c:pt>
                <c:pt idx="27">
                  <c:v>151</c:v>
                </c:pt>
                <c:pt idx="28">
                  <c:v>154</c:v>
                </c:pt>
                <c:pt idx="29">
                  <c:v>156</c:v>
                </c:pt>
                <c:pt idx="30">
                  <c:v>158</c:v>
                </c:pt>
                <c:pt idx="31">
                  <c:v>160</c:v>
                </c:pt>
                <c:pt idx="32">
                  <c:v>163</c:v>
                </c:pt>
                <c:pt idx="33">
                  <c:v>165</c:v>
                </c:pt>
                <c:pt idx="34">
                  <c:v>167</c:v>
                </c:pt>
                <c:pt idx="35">
                  <c:v>169</c:v>
                </c:pt>
                <c:pt idx="36">
                  <c:v>172</c:v>
                </c:pt>
                <c:pt idx="37">
                  <c:v>174</c:v>
                </c:pt>
                <c:pt idx="38">
                  <c:v>176</c:v>
                </c:pt>
                <c:pt idx="39">
                  <c:v>178</c:v>
                </c:pt>
                <c:pt idx="40">
                  <c:v>181</c:v>
                </c:pt>
                <c:pt idx="41">
                  <c:v>183</c:v>
                </c:pt>
                <c:pt idx="42">
                  <c:v>185</c:v>
                </c:pt>
                <c:pt idx="43">
                  <c:v>187</c:v>
                </c:pt>
                <c:pt idx="44">
                  <c:v>190</c:v>
                </c:pt>
                <c:pt idx="45">
                  <c:v>190.55500000000001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69-4E59-9D5F-61DEF856F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2896"/>
        <c:axId val="131673472"/>
      </c:scatterChart>
      <c:valAx>
        <c:axId val="13167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Densidade (mol/m³)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673472"/>
        <c:crosses val="autoZero"/>
        <c:crossBetween val="midCat"/>
      </c:valAx>
      <c:valAx>
        <c:axId val="13167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67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 P-T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'n-Pentano'!$I$1</c:f>
              <c:strCache>
                <c:ptCount val="1"/>
                <c:pt idx="0">
                  <c:v>Pvap (MPa)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'n-Pentano'!$H$2:$H$47</c:f>
              <c:numCache>
                <c:formatCode>General</c:formatCode>
                <c:ptCount val="46"/>
                <c:pt idx="0">
                  <c:v>144</c:v>
                </c:pt>
                <c:pt idx="1">
                  <c:v>151</c:v>
                </c:pt>
                <c:pt idx="2">
                  <c:v>158</c:v>
                </c:pt>
                <c:pt idx="3">
                  <c:v>166</c:v>
                </c:pt>
                <c:pt idx="4">
                  <c:v>173</c:v>
                </c:pt>
                <c:pt idx="5">
                  <c:v>180</c:v>
                </c:pt>
                <c:pt idx="6">
                  <c:v>188</c:v>
                </c:pt>
                <c:pt idx="7">
                  <c:v>195</c:v>
                </c:pt>
                <c:pt idx="8">
                  <c:v>203</c:v>
                </c:pt>
                <c:pt idx="9">
                  <c:v>210</c:v>
                </c:pt>
                <c:pt idx="10">
                  <c:v>217</c:v>
                </c:pt>
                <c:pt idx="11">
                  <c:v>225</c:v>
                </c:pt>
                <c:pt idx="12">
                  <c:v>232</c:v>
                </c:pt>
                <c:pt idx="13">
                  <c:v>240</c:v>
                </c:pt>
                <c:pt idx="14">
                  <c:v>247</c:v>
                </c:pt>
                <c:pt idx="15">
                  <c:v>254</c:v>
                </c:pt>
                <c:pt idx="16">
                  <c:v>262</c:v>
                </c:pt>
                <c:pt idx="17">
                  <c:v>269</c:v>
                </c:pt>
                <c:pt idx="18">
                  <c:v>276</c:v>
                </c:pt>
                <c:pt idx="19">
                  <c:v>284</c:v>
                </c:pt>
                <c:pt idx="20">
                  <c:v>291</c:v>
                </c:pt>
                <c:pt idx="21">
                  <c:v>299</c:v>
                </c:pt>
                <c:pt idx="22">
                  <c:v>306</c:v>
                </c:pt>
                <c:pt idx="23">
                  <c:v>313</c:v>
                </c:pt>
                <c:pt idx="24">
                  <c:v>321</c:v>
                </c:pt>
                <c:pt idx="25">
                  <c:v>328</c:v>
                </c:pt>
                <c:pt idx="26">
                  <c:v>336</c:v>
                </c:pt>
                <c:pt idx="27">
                  <c:v>343</c:v>
                </c:pt>
                <c:pt idx="28">
                  <c:v>350</c:v>
                </c:pt>
                <c:pt idx="29">
                  <c:v>358</c:v>
                </c:pt>
                <c:pt idx="30">
                  <c:v>365</c:v>
                </c:pt>
                <c:pt idx="31">
                  <c:v>372</c:v>
                </c:pt>
                <c:pt idx="32">
                  <c:v>380</c:v>
                </c:pt>
                <c:pt idx="33">
                  <c:v>387</c:v>
                </c:pt>
                <c:pt idx="34">
                  <c:v>395</c:v>
                </c:pt>
                <c:pt idx="35">
                  <c:v>402</c:v>
                </c:pt>
                <c:pt idx="36">
                  <c:v>409</c:v>
                </c:pt>
                <c:pt idx="37">
                  <c:v>417</c:v>
                </c:pt>
                <c:pt idx="38">
                  <c:v>424</c:v>
                </c:pt>
                <c:pt idx="39">
                  <c:v>432</c:v>
                </c:pt>
                <c:pt idx="40">
                  <c:v>439</c:v>
                </c:pt>
                <c:pt idx="41">
                  <c:v>446</c:v>
                </c:pt>
                <c:pt idx="42">
                  <c:v>454</c:v>
                </c:pt>
                <c:pt idx="43">
                  <c:v>461</c:v>
                </c:pt>
                <c:pt idx="44">
                  <c:v>468</c:v>
                </c:pt>
                <c:pt idx="45">
                  <c:v>469.81</c:v>
                </c:pt>
              </c:numCache>
            </c:numRef>
          </c:xVal>
          <c:yVal>
            <c:numRef>
              <c:f>'n-Pentano'!$I$2:$I$47</c:f>
              <c:numCache>
                <c:formatCode>General</c:formatCode>
                <c:ptCount val="46"/>
                <c:pt idx="0">
                  <c:v>7.8100000000000005E-8</c:v>
                </c:pt>
                <c:pt idx="1">
                  <c:v>2.9980000000000002E-7</c:v>
                </c:pt>
                <c:pt idx="2">
                  <c:v>1.006E-6</c:v>
                </c:pt>
                <c:pt idx="3">
                  <c:v>3.4819999999999999E-6</c:v>
                </c:pt>
                <c:pt idx="4">
                  <c:v>9.2660000000000007E-6</c:v>
                </c:pt>
                <c:pt idx="5">
                  <c:v>2.2589999999999999E-5</c:v>
                </c:pt>
                <c:pt idx="6">
                  <c:v>5.6950000000000002E-5</c:v>
                </c:pt>
                <c:pt idx="7">
                  <c:v>1.1899999999999999E-4</c:v>
                </c:pt>
                <c:pt idx="8">
                  <c:v>2.5710000000000002E-4</c:v>
                </c:pt>
                <c:pt idx="9">
                  <c:v>4.7669999999999999E-4</c:v>
                </c:pt>
                <c:pt idx="10">
                  <c:v>8.4389999999999997E-4</c:v>
                </c:pt>
                <c:pt idx="11">
                  <c:v>1.5400000000000001E-3</c:v>
                </c:pt>
                <c:pt idx="12">
                  <c:v>2.506E-3</c:v>
                </c:pt>
                <c:pt idx="13">
                  <c:v>4.1949999999999999E-3</c:v>
                </c:pt>
                <c:pt idx="14">
                  <c:v>6.3760000000000006E-3</c:v>
                </c:pt>
                <c:pt idx="15">
                  <c:v>9.4330000000000004E-3</c:v>
                </c:pt>
                <c:pt idx="16">
                  <c:v>1.4320000000000001E-2</c:v>
                </c:pt>
                <c:pt idx="17">
                  <c:v>2.0149999999999998E-2</c:v>
                </c:pt>
                <c:pt idx="18">
                  <c:v>2.777E-2</c:v>
                </c:pt>
                <c:pt idx="19">
                  <c:v>3.9189999999999996E-2</c:v>
                </c:pt>
                <c:pt idx="20">
                  <c:v>5.2020000000000004E-2</c:v>
                </c:pt>
                <c:pt idx="21">
                  <c:v>7.0550000000000002E-2</c:v>
                </c:pt>
                <c:pt idx="22">
                  <c:v>9.0730000000000005E-2</c:v>
                </c:pt>
                <c:pt idx="23">
                  <c:v>0.1152</c:v>
                </c:pt>
                <c:pt idx="24">
                  <c:v>0.14909999999999998</c:v>
                </c:pt>
                <c:pt idx="25">
                  <c:v>0.18459999999999999</c:v>
                </c:pt>
                <c:pt idx="26">
                  <c:v>0.2329</c:v>
                </c:pt>
                <c:pt idx="27">
                  <c:v>0.28260000000000002</c:v>
                </c:pt>
                <c:pt idx="28">
                  <c:v>0.33989999999999998</c:v>
                </c:pt>
                <c:pt idx="29">
                  <c:v>0.41560000000000002</c:v>
                </c:pt>
                <c:pt idx="30">
                  <c:v>0.49769999999999998</c:v>
                </c:pt>
                <c:pt idx="31">
                  <c:v>0.57789999999999997</c:v>
                </c:pt>
                <c:pt idx="32">
                  <c:v>0.68959999999999999</c:v>
                </c:pt>
                <c:pt idx="33">
                  <c:v>0.79979999999999996</c:v>
                </c:pt>
                <c:pt idx="34">
                  <c:v>0.94129999999999991</c:v>
                </c:pt>
                <c:pt idx="35">
                  <c:v>1.08</c:v>
                </c:pt>
                <c:pt idx="36">
                  <c:v>1.2330000000000001</c:v>
                </c:pt>
                <c:pt idx="37">
                  <c:v>1.427</c:v>
                </c:pt>
                <c:pt idx="38">
                  <c:v>1.615</c:v>
                </c:pt>
                <c:pt idx="39">
                  <c:v>1.853</c:v>
                </c:pt>
                <c:pt idx="40">
                  <c:v>2.0819999999999999</c:v>
                </c:pt>
                <c:pt idx="41">
                  <c:v>2.3319999999999999</c:v>
                </c:pt>
                <c:pt idx="42">
                  <c:v>2.6469999999999998</c:v>
                </c:pt>
                <c:pt idx="43">
                  <c:v>2.95</c:v>
                </c:pt>
                <c:pt idx="44">
                  <c:v>3.2829999999999999</c:v>
                </c:pt>
                <c:pt idx="45">
                  <c:v>3.375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61-488D-9736-DD7ECC5DC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99232"/>
        <c:axId val="134152192"/>
      </c:scatterChart>
      <c:valAx>
        <c:axId val="13379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152192"/>
        <c:crosses val="autoZero"/>
        <c:crossBetween val="midCat"/>
      </c:valAx>
      <c:valAx>
        <c:axId val="13415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Pressão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79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Envelope</a:t>
            </a:r>
            <a:r>
              <a:rPr lang="pt-BR" baseline="0"/>
              <a:t> L-V (T-</a:t>
            </a:r>
            <a:r>
              <a:rPr lang="el-GR" baseline="0"/>
              <a:t>ρ</a:t>
            </a:r>
            <a:r>
              <a:rPr lang="pt-BR" baseline="0"/>
              <a:t>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'n-Hexano'!$M$2:$M$47</c:f>
              <c:numCache>
                <c:formatCode>General</c:formatCode>
                <c:ptCount val="46"/>
                <c:pt idx="1">
                  <c:v>2.0214271275520515E-3</c:v>
                </c:pt>
                <c:pt idx="2">
                  <c:v>5.3191489361702126E-3</c:v>
                </c:pt>
                <c:pt idx="3">
                  <c:v>1.1528706479133042E-2</c:v>
                </c:pt>
                <c:pt idx="4">
                  <c:v>2.5933609958506226E-2</c:v>
                </c:pt>
                <c:pt idx="5">
                  <c:v>4.975124378109453E-2</c:v>
                </c:pt>
                <c:pt idx="6">
                  <c:v>9.8814229249011856E-2</c:v>
                </c:pt>
                <c:pt idx="7">
                  <c:v>0.17210519069255129</c:v>
                </c:pt>
                <c:pt idx="8">
                  <c:v>0.30939445317624348</c:v>
                </c:pt>
                <c:pt idx="9">
                  <c:v>0.497911262254841</c:v>
                </c:pt>
                <c:pt idx="10">
                  <c:v>0.82731941065074466</c:v>
                </c:pt>
                <c:pt idx="11">
                  <c:v>1.2495688987299383</c:v>
                </c:pt>
                <c:pt idx="12">
                  <c:v>1.9397776626843033</c:v>
                </c:pt>
                <c:pt idx="13">
                  <c:v>2.7795304261298099</c:v>
                </c:pt>
                <c:pt idx="14">
                  <c:v>4.0850340691841369</c:v>
                </c:pt>
                <c:pt idx="15">
                  <c:v>5.6037791886848494</c:v>
                </c:pt>
                <c:pt idx="16">
                  <c:v>7.8699878015189082</c:v>
                </c:pt>
                <c:pt idx="17">
                  <c:v>10.411244143675168</c:v>
                </c:pt>
                <c:pt idx="18">
                  <c:v>14.078161955175133</c:v>
                </c:pt>
                <c:pt idx="19">
                  <c:v>18.068479537446922</c:v>
                </c:pt>
                <c:pt idx="20">
                  <c:v>23.671440407148776</c:v>
                </c:pt>
                <c:pt idx="21">
                  <c:v>29.620853080568722</c:v>
                </c:pt>
                <c:pt idx="22">
                  <c:v>37.791466686822112</c:v>
                </c:pt>
                <c:pt idx="23">
                  <c:v>47.625851312092202</c:v>
                </c:pt>
                <c:pt idx="24">
                  <c:v>57.776750635544261</c:v>
                </c:pt>
                <c:pt idx="25">
                  <c:v>71.362306429743811</c:v>
                </c:pt>
                <c:pt idx="26">
                  <c:v>85.20064752492118</c:v>
                </c:pt>
                <c:pt idx="27">
                  <c:v>103.49824052991099</c:v>
                </c:pt>
                <c:pt idx="28">
                  <c:v>121.95121951219512</c:v>
                </c:pt>
                <c:pt idx="29">
                  <c:v>146.177459435755</c:v>
                </c:pt>
                <c:pt idx="30">
                  <c:v>170.4448610874382</c:v>
                </c:pt>
                <c:pt idx="31">
                  <c:v>202.14271275520517</c:v>
                </c:pt>
                <c:pt idx="32">
                  <c:v>233.86342376052386</c:v>
                </c:pt>
                <c:pt idx="33">
                  <c:v>275.25461051472615</c:v>
                </c:pt>
                <c:pt idx="34">
                  <c:v>316.75641431738995</c:v>
                </c:pt>
                <c:pt idx="35">
                  <c:v>371.19524870081659</c:v>
                </c:pt>
                <c:pt idx="36">
                  <c:v>421.0526315789474</c:v>
                </c:pt>
                <c:pt idx="37">
                  <c:v>494.07114624505925</c:v>
                </c:pt>
                <c:pt idx="38">
                  <c:v>569.1519635742743</c:v>
                </c:pt>
                <c:pt idx="39">
                  <c:v>672.04301075268825</c:v>
                </c:pt>
                <c:pt idx="40">
                  <c:v>781.8608287724785</c:v>
                </c:pt>
                <c:pt idx="41">
                  <c:v>939.84962406015029</c:v>
                </c:pt>
                <c:pt idx="42">
                  <c:v>1123.4692731153802</c:v>
                </c:pt>
                <c:pt idx="43">
                  <c:v>1403.3118158854898</c:v>
                </c:pt>
                <c:pt idx="44">
                  <c:v>2099.0764063811921</c:v>
                </c:pt>
                <c:pt idx="45">
                  <c:v>2728.2896352276762</c:v>
                </c:pt>
              </c:numCache>
            </c:numRef>
          </c:xVal>
          <c:yVal>
            <c:numRef>
              <c:f>'n-Hexano'!$H$2:$H$47</c:f>
              <c:numCache>
                <c:formatCode>General</c:formatCode>
                <c:ptCount val="46"/>
                <c:pt idx="0">
                  <c:v>177</c:v>
                </c:pt>
                <c:pt idx="1">
                  <c:v>184</c:v>
                </c:pt>
                <c:pt idx="2">
                  <c:v>192</c:v>
                </c:pt>
                <c:pt idx="3">
                  <c:v>199</c:v>
                </c:pt>
                <c:pt idx="4">
                  <c:v>207</c:v>
                </c:pt>
                <c:pt idx="5">
                  <c:v>214</c:v>
                </c:pt>
                <c:pt idx="6">
                  <c:v>222</c:v>
                </c:pt>
                <c:pt idx="7">
                  <c:v>229</c:v>
                </c:pt>
                <c:pt idx="8">
                  <c:v>237</c:v>
                </c:pt>
                <c:pt idx="9">
                  <c:v>244</c:v>
                </c:pt>
                <c:pt idx="10">
                  <c:v>252</c:v>
                </c:pt>
                <c:pt idx="11">
                  <c:v>259</c:v>
                </c:pt>
                <c:pt idx="12">
                  <c:v>267</c:v>
                </c:pt>
                <c:pt idx="13">
                  <c:v>274</c:v>
                </c:pt>
                <c:pt idx="14">
                  <c:v>282</c:v>
                </c:pt>
                <c:pt idx="15">
                  <c:v>289</c:v>
                </c:pt>
                <c:pt idx="16">
                  <c:v>297</c:v>
                </c:pt>
                <c:pt idx="17">
                  <c:v>304</c:v>
                </c:pt>
                <c:pt idx="18">
                  <c:v>312</c:v>
                </c:pt>
                <c:pt idx="19">
                  <c:v>319</c:v>
                </c:pt>
                <c:pt idx="20">
                  <c:v>327</c:v>
                </c:pt>
                <c:pt idx="21">
                  <c:v>334</c:v>
                </c:pt>
                <c:pt idx="22">
                  <c:v>342</c:v>
                </c:pt>
                <c:pt idx="23">
                  <c:v>350</c:v>
                </c:pt>
                <c:pt idx="24">
                  <c:v>357</c:v>
                </c:pt>
                <c:pt idx="25">
                  <c:v>365</c:v>
                </c:pt>
                <c:pt idx="26">
                  <c:v>372</c:v>
                </c:pt>
                <c:pt idx="27">
                  <c:v>380</c:v>
                </c:pt>
                <c:pt idx="28">
                  <c:v>387</c:v>
                </c:pt>
                <c:pt idx="29">
                  <c:v>395</c:v>
                </c:pt>
                <c:pt idx="30">
                  <c:v>402</c:v>
                </c:pt>
                <c:pt idx="31">
                  <c:v>410</c:v>
                </c:pt>
                <c:pt idx="32">
                  <c:v>417</c:v>
                </c:pt>
                <c:pt idx="33">
                  <c:v>425</c:v>
                </c:pt>
                <c:pt idx="34">
                  <c:v>432</c:v>
                </c:pt>
                <c:pt idx="35">
                  <c:v>440</c:v>
                </c:pt>
                <c:pt idx="36">
                  <c:v>447</c:v>
                </c:pt>
                <c:pt idx="37">
                  <c:v>455</c:v>
                </c:pt>
                <c:pt idx="38">
                  <c:v>462</c:v>
                </c:pt>
                <c:pt idx="39">
                  <c:v>470</c:v>
                </c:pt>
                <c:pt idx="40">
                  <c:v>477</c:v>
                </c:pt>
                <c:pt idx="41">
                  <c:v>485</c:v>
                </c:pt>
                <c:pt idx="42">
                  <c:v>492</c:v>
                </c:pt>
                <c:pt idx="43">
                  <c:v>500</c:v>
                </c:pt>
                <c:pt idx="44">
                  <c:v>507</c:v>
                </c:pt>
                <c:pt idx="45">
                  <c:v>507.68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36-4860-A114-655AE8BEEB01}"/>
            </c:ext>
          </c:extLst>
        </c:ser>
        <c:ser>
          <c:idx val="1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'n-Hexano'!$J$2:$J$200</c:f>
              <c:numCache>
                <c:formatCode>General</c:formatCode>
                <c:ptCount val="199"/>
                <c:pt idx="1">
                  <c:v>8742.0229041000093</c:v>
                </c:pt>
                <c:pt idx="2">
                  <c:v>8664.7604193744046</c:v>
                </c:pt>
                <c:pt idx="3">
                  <c:v>8596.234849136079</c:v>
                </c:pt>
                <c:pt idx="4">
                  <c:v>8518.6131697759611</c:v>
                </c:pt>
                <c:pt idx="5">
                  <c:v>8450.2281561602158</c:v>
                </c:pt>
                <c:pt idx="6">
                  <c:v>8371.7036416910832</c:v>
                </c:pt>
                <c:pt idx="7">
                  <c:v>8302.2000830220004</c:v>
                </c:pt>
                <c:pt idx="8">
                  <c:v>8223.0079763177382</c:v>
                </c:pt>
                <c:pt idx="9">
                  <c:v>8153.2816958825933</c:v>
                </c:pt>
                <c:pt idx="10">
                  <c:v>8072.9797368208601</c:v>
                </c:pt>
                <c:pt idx="11">
                  <c:v>8002.5608194622282</c:v>
                </c:pt>
                <c:pt idx="12">
                  <c:v>7920.7920792079212</c:v>
                </c:pt>
                <c:pt idx="13">
                  <c:v>7849.2935635792774</c:v>
                </c:pt>
                <c:pt idx="14">
                  <c:v>7766.9902912621355</c:v>
                </c:pt>
                <c:pt idx="15">
                  <c:v>7694.0832499807657</c:v>
                </c:pt>
                <c:pt idx="16">
                  <c:v>7609.7709458945283</c:v>
                </c:pt>
                <c:pt idx="17">
                  <c:v>7535.7950263752837</c:v>
                </c:pt>
                <c:pt idx="18">
                  <c:v>7449.8994263577442</c:v>
                </c:pt>
                <c:pt idx="19">
                  <c:v>7374.0874566772354</c:v>
                </c:pt>
                <c:pt idx="20">
                  <c:v>7286.505392013989</c:v>
                </c:pt>
                <c:pt idx="21">
                  <c:v>7208.7658592848902</c:v>
                </c:pt>
                <c:pt idx="22">
                  <c:v>7118.4510250569483</c:v>
                </c:pt>
                <c:pt idx="23">
                  <c:v>7026.9130770852371</c:v>
                </c:pt>
                <c:pt idx="24">
                  <c:v>6944.926731022988</c:v>
                </c:pt>
                <c:pt idx="25">
                  <c:v>6849.7842317966988</c:v>
                </c:pt>
                <c:pt idx="26">
                  <c:v>6764.9844405357871</c:v>
                </c:pt>
                <c:pt idx="27">
                  <c:v>6665.3335999466772</c:v>
                </c:pt>
                <c:pt idx="28">
                  <c:v>6575.9189846781092</c:v>
                </c:pt>
                <c:pt idx="29">
                  <c:v>6470.816617057073</c:v>
                </c:pt>
                <c:pt idx="30">
                  <c:v>6375.5180108383811</c:v>
                </c:pt>
                <c:pt idx="31">
                  <c:v>6262.9172668629044</c:v>
                </c:pt>
                <c:pt idx="32">
                  <c:v>6160.2907657241421</c:v>
                </c:pt>
                <c:pt idx="33">
                  <c:v>6037.5535832880514</c:v>
                </c:pt>
                <c:pt idx="34">
                  <c:v>5924.5215948812138</c:v>
                </c:pt>
                <c:pt idx="35">
                  <c:v>5787.3719543955094</c:v>
                </c:pt>
                <c:pt idx="36">
                  <c:v>5659.3095642331637</c:v>
                </c:pt>
                <c:pt idx="37">
                  <c:v>5501.1552426009457</c:v>
                </c:pt>
                <c:pt idx="38">
                  <c:v>5350.4547886570354</c:v>
                </c:pt>
                <c:pt idx="39">
                  <c:v>5159.6924823280533</c:v>
                </c:pt>
                <c:pt idx="40">
                  <c:v>4972.1559268098645</c:v>
                </c:pt>
                <c:pt idx="41">
                  <c:v>4726.1212722718465</c:v>
                </c:pt>
                <c:pt idx="42">
                  <c:v>4473.2721986132847</c:v>
                </c:pt>
                <c:pt idx="45">
                  <c:v>2728.2896352276762</c:v>
                </c:pt>
              </c:numCache>
            </c:numRef>
          </c:xVal>
          <c:yVal>
            <c:numRef>
              <c:f>'n-Hexano'!$H$2:$H$200</c:f>
              <c:numCache>
                <c:formatCode>General</c:formatCode>
                <c:ptCount val="199"/>
                <c:pt idx="0">
                  <c:v>177</c:v>
                </c:pt>
                <c:pt idx="1">
                  <c:v>184</c:v>
                </c:pt>
                <c:pt idx="2">
                  <c:v>192</c:v>
                </c:pt>
                <c:pt idx="3">
                  <c:v>199</c:v>
                </c:pt>
                <c:pt idx="4">
                  <c:v>207</c:v>
                </c:pt>
                <c:pt idx="5">
                  <c:v>214</c:v>
                </c:pt>
                <c:pt idx="6">
                  <c:v>222</c:v>
                </c:pt>
                <c:pt idx="7">
                  <c:v>229</c:v>
                </c:pt>
                <c:pt idx="8">
                  <c:v>237</c:v>
                </c:pt>
                <c:pt idx="9">
                  <c:v>244</c:v>
                </c:pt>
                <c:pt idx="10">
                  <c:v>252</c:v>
                </c:pt>
                <c:pt idx="11">
                  <c:v>259</c:v>
                </c:pt>
                <c:pt idx="12">
                  <c:v>267</c:v>
                </c:pt>
                <c:pt idx="13">
                  <c:v>274</c:v>
                </c:pt>
                <c:pt idx="14">
                  <c:v>282</c:v>
                </c:pt>
                <c:pt idx="15">
                  <c:v>289</c:v>
                </c:pt>
                <c:pt idx="16">
                  <c:v>297</c:v>
                </c:pt>
                <c:pt idx="17">
                  <c:v>304</c:v>
                </c:pt>
                <c:pt idx="18">
                  <c:v>312</c:v>
                </c:pt>
                <c:pt idx="19">
                  <c:v>319</c:v>
                </c:pt>
                <c:pt idx="20">
                  <c:v>327</c:v>
                </c:pt>
                <c:pt idx="21">
                  <c:v>334</c:v>
                </c:pt>
                <c:pt idx="22">
                  <c:v>342</c:v>
                </c:pt>
                <c:pt idx="23">
                  <c:v>350</c:v>
                </c:pt>
                <c:pt idx="24">
                  <c:v>357</c:v>
                </c:pt>
                <c:pt idx="25">
                  <c:v>365</c:v>
                </c:pt>
                <c:pt idx="26">
                  <c:v>372</c:v>
                </c:pt>
                <c:pt idx="27">
                  <c:v>380</c:v>
                </c:pt>
                <c:pt idx="28">
                  <c:v>387</c:v>
                </c:pt>
                <c:pt idx="29">
                  <c:v>395</c:v>
                </c:pt>
                <c:pt idx="30">
                  <c:v>402</c:v>
                </c:pt>
                <c:pt idx="31">
                  <c:v>410</c:v>
                </c:pt>
                <c:pt idx="32">
                  <c:v>417</c:v>
                </c:pt>
                <c:pt idx="33">
                  <c:v>425</c:v>
                </c:pt>
                <c:pt idx="34">
                  <c:v>432</c:v>
                </c:pt>
                <c:pt idx="35">
                  <c:v>440</c:v>
                </c:pt>
                <c:pt idx="36">
                  <c:v>447</c:v>
                </c:pt>
                <c:pt idx="37">
                  <c:v>455</c:v>
                </c:pt>
                <c:pt idx="38">
                  <c:v>462</c:v>
                </c:pt>
                <c:pt idx="39">
                  <c:v>470</c:v>
                </c:pt>
                <c:pt idx="40">
                  <c:v>477</c:v>
                </c:pt>
                <c:pt idx="41">
                  <c:v>485</c:v>
                </c:pt>
                <c:pt idx="42">
                  <c:v>492</c:v>
                </c:pt>
                <c:pt idx="43">
                  <c:v>500</c:v>
                </c:pt>
                <c:pt idx="44">
                  <c:v>507</c:v>
                </c:pt>
                <c:pt idx="45">
                  <c:v>507.68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36-4860-A114-655AE8BEE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53920"/>
        <c:axId val="134154496"/>
      </c:scatterChart>
      <c:valAx>
        <c:axId val="13415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Densidade (mol/m³)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154496"/>
        <c:crosses val="autoZero"/>
        <c:crossBetween val="midCat"/>
      </c:valAx>
      <c:valAx>
        <c:axId val="1341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15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 P-T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'n-Hexano'!$I$1</c:f>
              <c:strCache>
                <c:ptCount val="1"/>
                <c:pt idx="0">
                  <c:v>Pvap (MPa)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'n-Hexano'!$H$2:$H$47</c:f>
              <c:numCache>
                <c:formatCode>General</c:formatCode>
                <c:ptCount val="46"/>
                <c:pt idx="0">
                  <c:v>177</c:v>
                </c:pt>
                <c:pt idx="1">
                  <c:v>184</c:v>
                </c:pt>
                <c:pt idx="2">
                  <c:v>192</c:v>
                </c:pt>
                <c:pt idx="3">
                  <c:v>199</c:v>
                </c:pt>
                <c:pt idx="4">
                  <c:v>207</c:v>
                </c:pt>
                <c:pt idx="5">
                  <c:v>214</c:v>
                </c:pt>
                <c:pt idx="6">
                  <c:v>222</c:v>
                </c:pt>
                <c:pt idx="7">
                  <c:v>229</c:v>
                </c:pt>
                <c:pt idx="8">
                  <c:v>237</c:v>
                </c:pt>
                <c:pt idx="9">
                  <c:v>244</c:v>
                </c:pt>
                <c:pt idx="10">
                  <c:v>252</c:v>
                </c:pt>
                <c:pt idx="11">
                  <c:v>259</c:v>
                </c:pt>
                <c:pt idx="12">
                  <c:v>267</c:v>
                </c:pt>
                <c:pt idx="13">
                  <c:v>274</c:v>
                </c:pt>
                <c:pt idx="14">
                  <c:v>282</c:v>
                </c:pt>
                <c:pt idx="15">
                  <c:v>289</c:v>
                </c:pt>
                <c:pt idx="16">
                  <c:v>297</c:v>
                </c:pt>
                <c:pt idx="17">
                  <c:v>304</c:v>
                </c:pt>
                <c:pt idx="18">
                  <c:v>312</c:v>
                </c:pt>
                <c:pt idx="19">
                  <c:v>319</c:v>
                </c:pt>
                <c:pt idx="20">
                  <c:v>327</c:v>
                </c:pt>
                <c:pt idx="21">
                  <c:v>334</c:v>
                </c:pt>
                <c:pt idx="22">
                  <c:v>342</c:v>
                </c:pt>
                <c:pt idx="23">
                  <c:v>350</c:v>
                </c:pt>
                <c:pt idx="24">
                  <c:v>357</c:v>
                </c:pt>
                <c:pt idx="25">
                  <c:v>365</c:v>
                </c:pt>
                <c:pt idx="26">
                  <c:v>372</c:v>
                </c:pt>
                <c:pt idx="27">
                  <c:v>380</c:v>
                </c:pt>
                <c:pt idx="28">
                  <c:v>387</c:v>
                </c:pt>
                <c:pt idx="29">
                  <c:v>395</c:v>
                </c:pt>
                <c:pt idx="30">
                  <c:v>402</c:v>
                </c:pt>
                <c:pt idx="31">
                  <c:v>410</c:v>
                </c:pt>
                <c:pt idx="32">
                  <c:v>417</c:v>
                </c:pt>
                <c:pt idx="33">
                  <c:v>425</c:v>
                </c:pt>
                <c:pt idx="34">
                  <c:v>432</c:v>
                </c:pt>
                <c:pt idx="35">
                  <c:v>440</c:v>
                </c:pt>
                <c:pt idx="36">
                  <c:v>447</c:v>
                </c:pt>
                <c:pt idx="37">
                  <c:v>455</c:v>
                </c:pt>
                <c:pt idx="38">
                  <c:v>462</c:v>
                </c:pt>
                <c:pt idx="39">
                  <c:v>470</c:v>
                </c:pt>
                <c:pt idx="40">
                  <c:v>477</c:v>
                </c:pt>
                <c:pt idx="41">
                  <c:v>485</c:v>
                </c:pt>
                <c:pt idx="42">
                  <c:v>492</c:v>
                </c:pt>
                <c:pt idx="43">
                  <c:v>500</c:v>
                </c:pt>
                <c:pt idx="44">
                  <c:v>507</c:v>
                </c:pt>
                <c:pt idx="45">
                  <c:v>507.68</c:v>
                </c:pt>
              </c:numCache>
            </c:numRef>
          </c:xVal>
          <c:yVal>
            <c:numRef>
              <c:f>'n-Hexano'!$I$2:$I$47</c:f>
              <c:numCache>
                <c:formatCode>General</c:formatCode>
                <c:ptCount val="46"/>
                <c:pt idx="0">
                  <c:v>1.175E-6</c:v>
                </c:pt>
                <c:pt idx="1">
                  <c:v>3.0929999999999999E-6</c:v>
                </c:pt>
                <c:pt idx="2">
                  <c:v>8.4910000000000005E-6</c:v>
                </c:pt>
                <c:pt idx="3">
                  <c:v>1.908E-5</c:v>
                </c:pt>
                <c:pt idx="4">
                  <c:v>4.4630000000000005E-5</c:v>
                </c:pt>
                <c:pt idx="5">
                  <c:v>8.8539999999999989E-5</c:v>
                </c:pt>
                <c:pt idx="6">
                  <c:v>1.8249999999999999E-4</c:v>
                </c:pt>
                <c:pt idx="7">
                  <c:v>3.277E-4</c:v>
                </c:pt>
                <c:pt idx="8">
                  <c:v>6.0970000000000002E-4</c:v>
                </c:pt>
                <c:pt idx="9">
                  <c:v>1.01E-3</c:v>
                </c:pt>
                <c:pt idx="10">
                  <c:v>1.7290000000000001E-3</c:v>
                </c:pt>
                <c:pt idx="11">
                  <c:v>2.6810000000000002E-3</c:v>
                </c:pt>
                <c:pt idx="12">
                  <c:v>4.254E-3</c:v>
                </c:pt>
                <c:pt idx="13">
                  <c:v>6.2880000000000002E-3</c:v>
                </c:pt>
                <c:pt idx="14">
                  <c:v>9.4870000000000006E-3</c:v>
                </c:pt>
                <c:pt idx="15">
                  <c:v>1.3300000000000001E-2</c:v>
                </c:pt>
                <c:pt idx="16">
                  <c:v>1.9129999999999998E-2</c:v>
                </c:pt>
                <c:pt idx="17">
                  <c:v>2.58E-2</c:v>
                </c:pt>
                <c:pt idx="18">
                  <c:v>3.5610000000000003E-2</c:v>
                </c:pt>
                <c:pt idx="19">
                  <c:v>4.6479999999999994E-2</c:v>
                </c:pt>
                <c:pt idx="20">
                  <c:v>6.1990000000000003E-2</c:v>
                </c:pt>
                <c:pt idx="21">
                  <c:v>7.8670000000000004E-2</c:v>
                </c:pt>
                <c:pt idx="22">
                  <c:v>0.1019</c:v>
                </c:pt>
                <c:pt idx="23">
                  <c:v>0.13</c:v>
                </c:pt>
                <c:pt idx="24">
                  <c:v>0.15930000000000002</c:v>
                </c:pt>
                <c:pt idx="25">
                  <c:v>0.19869999999999999</c:v>
                </c:pt>
                <c:pt idx="26">
                  <c:v>0.23899999999999999</c:v>
                </c:pt>
                <c:pt idx="27">
                  <c:v>0.29210000000000003</c:v>
                </c:pt>
                <c:pt idx="28">
                  <c:v>0.34560000000000002</c:v>
                </c:pt>
                <c:pt idx="29">
                  <c:v>0.4153</c:v>
                </c:pt>
                <c:pt idx="30">
                  <c:v>0.48460000000000003</c:v>
                </c:pt>
                <c:pt idx="31">
                  <c:v>0.57389999999999997</c:v>
                </c:pt>
                <c:pt idx="32">
                  <c:v>0.66170000000000007</c:v>
                </c:pt>
                <c:pt idx="33">
                  <c:v>0.77400000000000002</c:v>
                </c:pt>
                <c:pt idx="34">
                  <c:v>0.88360000000000005</c:v>
                </c:pt>
                <c:pt idx="35">
                  <c:v>1.0229999999999999</c:v>
                </c:pt>
                <c:pt idx="36">
                  <c:v>1.1579999999999999</c:v>
                </c:pt>
                <c:pt idx="37">
                  <c:v>1.329</c:v>
                </c:pt>
                <c:pt idx="38">
                  <c:v>1.494</c:v>
                </c:pt>
                <c:pt idx="39">
                  <c:v>1.7030000000000001</c:v>
                </c:pt>
                <c:pt idx="40">
                  <c:v>1.905</c:v>
                </c:pt>
                <c:pt idx="41">
                  <c:v>2.16</c:v>
                </c:pt>
                <c:pt idx="42">
                  <c:v>2.4060000000000001</c:v>
                </c:pt>
                <c:pt idx="43">
                  <c:v>2.7170000000000001</c:v>
                </c:pt>
                <c:pt idx="44">
                  <c:v>3.0179999999999998</c:v>
                </c:pt>
                <c:pt idx="45">
                  <c:v>3.04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9D-459F-A0C6-4AA39BB5C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56224"/>
        <c:axId val="134156800"/>
      </c:scatterChart>
      <c:valAx>
        <c:axId val="13415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156800"/>
        <c:crosses val="autoZero"/>
        <c:crossBetween val="midCat"/>
      </c:valAx>
      <c:valAx>
        <c:axId val="13415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Pressão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15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Envelope</a:t>
            </a:r>
            <a:r>
              <a:rPr lang="pt-BR" baseline="0"/>
              <a:t> L-V (T-</a:t>
            </a:r>
            <a:r>
              <a:rPr lang="el-GR" baseline="0"/>
              <a:t>ρ</a:t>
            </a:r>
            <a:r>
              <a:rPr lang="pt-BR" baseline="0"/>
              <a:t>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'n-Heptano'!$M$2:$M$200</c:f>
              <c:numCache>
                <c:formatCode>General</c:formatCode>
                <c:ptCount val="199"/>
                <c:pt idx="1">
                  <c:v>4.1736227045075126E-4</c:v>
                </c:pt>
                <c:pt idx="2">
                  <c:v>1.177717583323519E-3</c:v>
                </c:pt>
                <c:pt idx="3">
                  <c:v>3.031221582297666E-3</c:v>
                </c:pt>
                <c:pt idx="4">
                  <c:v>7.1942446043165471E-3</c:v>
                </c:pt>
                <c:pt idx="5">
                  <c:v>1.5885623510722795E-2</c:v>
                </c:pt>
                <c:pt idx="6">
                  <c:v>3.2894736842105261E-2</c:v>
                </c:pt>
                <c:pt idx="7">
                  <c:v>6.4267352185089971E-2</c:v>
                </c:pt>
                <c:pt idx="8">
                  <c:v>0.11931979602519509</c:v>
                </c:pt>
                <c:pt idx="9">
                  <c:v>0.22635070824004855</c:v>
                </c:pt>
                <c:pt idx="10">
                  <c:v>0.38255488514937241</c:v>
                </c:pt>
                <c:pt idx="11">
                  <c:v>0.62382097835091677</c:v>
                </c:pt>
                <c:pt idx="12">
                  <c:v>0.98210409910608876</c:v>
                </c:pt>
                <c:pt idx="13">
                  <c:v>1.499263861444031</c:v>
                </c:pt>
                <c:pt idx="14">
                  <c:v>2.2255704693505565</c:v>
                </c:pt>
                <c:pt idx="15">
                  <c:v>3.2206430335880865</c:v>
                </c:pt>
                <c:pt idx="16">
                  <c:v>4.5537340619307836</c:v>
                </c:pt>
                <c:pt idx="17">
                  <c:v>6.5563022455335185</c:v>
                </c:pt>
                <c:pt idx="18">
                  <c:v>8.8824145955836631</c:v>
                </c:pt>
                <c:pt idx="19">
                  <c:v>11.826062276043945</c:v>
                </c:pt>
                <c:pt idx="20">
                  <c:v>15.497148524671461</c:v>
                </c:pt>
                <c:pt idx="21">
                  <c:v>20.015211560786199</c:v>
                </c:pt>
                <c:pt idx="22">
                  <c:v>25.511505689065771</c:v>
                </c:pt>
                <c:pt idx="23">
                  <c:v>32.126449706042983</c:v>
                </c:pt>
                <c:pt idx="24">
                  <c:v>40.014405185866913</c:v>
                </c:pt>
                <c:pt idx="25">
                  <c:v>49.341293728721567</c:v>
                </c:pt>
                <c:pt idx="26">
                  <c:v>61.785603954278656</c:v>
                </c:pt>
                <c:pt idx="27">
                  <c:v>74.805505685218435</c:v>
                </c:pt>
                <c:pt idx="28">
                  <c:v>89.911886351375657</c:v>
                </c:pt>
                <c:pt idx="29">
                  <c:v>107.35373054213633</c:v>
                </c:pt>
                <c:pt idx="30">
                  <c:v>127.45347947998981</c:v>
                </c:pt>
                <c:pt idx="31">
                  <c:v>150.53439710973959</c:v>
                </c:pt>
                <c:pt idx="32">
                  <c:v>177.02248185519559</c:v>
                </c:pt>
                <c:pt idx="33">
                  <c:v>207.42584526031942</c:v>
                </c:pt>
                <c:pt idx="34">
                  <c:v>247.03557312252963</c:v>
                </c:pt>
                <c:pt idx="35">
                  <c:v>288.0184331797235</c:v>
                </c:pt>
                <c:pt idx="36">
                  <c:v>335.4579000335458</c:v>
                </c:pt>
                <c:pt idx="37">
                  <c:v>390.77764751856199</c:v>
                </c:pt>
                <c:pt idx="38">
                  <c:v>455.99635202918375</c:v>
                </c:pt>
                <c:pt idx="39">
                  <c:v>534.18803418803429</c:v>
                </c:pt>
                <c:pt idx="40">
                  <c:v>630.11972274732204</c:v>
                </c:pt>
                <c:pt idx="41">
                  <c:v>671.59167226326394</c:v>
                </c:pt>
                <c:pt idx="42">
                  <c:v>789.26598263614835</c:v>
                </c:pt>
                <c:pt idx="43">
                  <c:v>966.18357487922708</c:v>
                </c:pt>
                <c:pt idx="44">
                  <c:v>1290.4890953671443</c:v>
                </c:pt>
                <c:pt idx="45">
                  <c:v>2347.4178403755868</c:v>
                </c:pt>
              </c:numCache>
            </c:numRef>
          </c:xVal>
          <c:yVal>
            <c:numRef>
              <c:f>'n-Heptano'!$H$2:$H$200</c:f>
              <c:numCache>
                <c:formatCode>General</c:formatCode>
                <c:ptCount val="199"/>
                <c:pt idx="0">
                  <c:v>183</c:v>
                </c:pt>
                <c:pt idx="1">
                  <c:v>191</c:v>
                </c:pt>
                <c:pt idx="2">
                  <c:v>199</c:v>
                </c:pt>
                <c:pt idx="3">
                  <c:v>207</c:v>
                </c:pt>
                <c:pt idx="4">
                  <c:v>215</c:v>
                </c:pt>
                <c:pt idx="5">
                  <c:v>223</c:v>
                </c:pt>
                <c:pt idx="6">
                  <c:v>231</c:v>
                </c:pt>
                <c:pt idx="7">
                  <c:v>239</c:v>
                </c:pt>
                <c:pt idx="8">
                  <c:v>247</c:v>
                </c:pt>
                <c:pt idx="9">
                  <c:v>256</c:v>
                </c:pt>
                <c:pt idx="10">
                  <c:v>264</c:v>
                </c:pt>
                <c:pt idx="11">
                  <c:v>272</c:v>
                </c:pt>
                <c:pt idx="12">
                  <c:v>280</c:v>
                </c:pt>
                <c:pt idx="13">
                  <c:v>288</c:v>
                </c:pt>
                <c:pt idx="14">
                  <c:v>296</c:v>
                </c:pt>
                <c:pt idx="15">
                  <c:v>304</c:v>
                </c:pt>
                <c:pt idx="16">
                  <c:v>312</c:v>
                </c:pt>
                <c:pt idx="17">
                  <c:v>321</c:v>
                </c:pt>
                <c:pt idx="18">
                  <c:v>329</c:v>
                </c:pt>
                <c:pt idx="19">
                  <c:v>337</c:v>
                </c:pt>
                <c:pt idx="20">
                  <c:v>345</c:v>
                </c:pt>
                <c:pt idx="21">
                  <c:v>353</c:v>
                </c:pt>
                <c:pt idx="22">
                  <c:v>361</c:v>
                </c:pt>
                <c:pt idx="23">
                  <c:v>369</c:v>
                </c:pt>
                <c:pt idx="24">
                  <c:v>377</c:v>
                </c:pt>
                <c:pt idx="25">
                  <c:v>385</c:v>
                </c:pt>
                <c:pt idx="26">
                  <c:v>394</c:v>
                </c:pt>
                <c:pt idx="27">
                  <c:v>402</c:v>
                </c:pt>
                <c:pt idx="28">
                  <c:v>410</c:v>
                </c:pt>
                <c:pt idx="29">
                  <c:v>418</c:v>
                </c:pt>
                <c:pt idx="30">
                  <c:v>426</c:v>
                </c:pt>
                <c:pt idx="31">
                  <c:v>434</c:v>
                </c:pt>
                <c:pt idx="32">
                  <c:v>442</c:v>
                </c:pt>
                <c:pt idx="33">
                  <c:v>450</c:v>
                </c:pt>
                <c:pt idx="34">
                  <c:v>459</c:v>
                </c:pt>
                <c:pt idx="35">
                  <c:v>467</c:v>
                </c:pt>
                <c:pt idx="36">
                  <c:v>475</c:v>
                </c:pt>
                <c:pt idx="37">
                  <c:v>483</c:v>
                </c:pt>
                <c:pt idx="38">
                  <c:v>491</c:v>
                </c:pt>
                <c:pt idx="39">
                  <c:v>499</c:v>
                </c:pt>
                <c:pt idx="40">
                  <c:v>507</c:v>
                </c:pt>
                <c:pt idx="41">
                  <c:v>515</c:v>
                </c:pt>
                <c:pt idx="42">
                  <c:v>523</c:v>
                </c:pt>
                <c:pt idx="43">
                  <c:v>532</c:v>
                </c:pt>
                <c:pt idx="44">
                  <c:v>540</c:v>
                </c:pt>
                <c:pt idx="45">
                  <c:v>540.16600000000005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9-4444-8FC7-12978FCD3AB4}"/>
            </c:ext>
          </c:extLst>
        </c:ser>
        <c:ser>
          <c:idx val="1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'n-Heptano'!$J$2:$J$47</c:f>
              <c:numCache>
                <c:formatCode>General</c:formatCode>
                <c:ptCount val="46"/>
                <c:pt idx="0">
                  <c:v>7723.7970186143502</c:v>
                </c:pt>
                <c:pt idx="1">
                  <c:v>7660.487206986365</c:v>
                </c:pt>
                <c:pt idx="2">
                  <c:v>7596.4752354907332</c:v>
                </c:pt>
                <c:pt idx="3">
                  <c:v>7532.3892738776749</c:v>
                </c:pt>
                <c:pt idx="4">
                  <c:v>7468.259895444362</c:v>
                </c:pt>
                <c:pt idx="5">
                  <c:v>7404.1166888790167</c:v>
                </c:pt>
                <c:pt idx="6">
                  <c:v>7339.4495412844044</c:v>
                </c:pt>
                <c:pt idx="7">
                  <c:v>7274.3143958681894</c:v>
                </c:pt>
                <c:pt idx="8">
                  <c:v>7208.7658592848902</c:v>
                </c:pt>
                <c:pt idx="9">
                  <c:v>7134.7031963470326</c:v>
                </c:pt>
                <c:pt idx="10">
                  <c:v>7068.6364600268607</c:v>
                </c:pt>
                <c:pt idx="11">
                  <c:v>7002.3107625516423</c:v>
                </c:pt>
                <c:pt idx="12">
                  <c:v>6935.2937096886053</c:v>
                </c:pt>
                <c:pt idx="13">
                  <c:v>6867.6601881738879</c:v>
                </c:pt>
                <c:pt idx="14">
                  <c:v>6799.945600435196</c:v>
                </c:pt>
                <c:pt idx="15">
                  <c:v>6731.2870220786208</c:v>
                </c:pt>
                <c:pt idx="16">
                  <c:v>6662.2251832111924</c:v>
                </c:pt>
                <c:pt idx="17">
                  <c:v>6583.7118967673978</c:v>
                </c:pt>
                <c:pt idx="18">
                  <c:v>6512.9607919760329</c:v>
                </c:pt>
                <c:pt idx="19">
                  <c:v>6441.638752898737</c:v>
                </c:pt>
                <c:pt idx="20">
                  <c:v>6369.4267515923566</c:v>
                </c:pt>
                <c:pt idx="21">
                  <c:v>6296.0397909714784</c:v>
                </c:pt>
                <c:pt idx="22">
                  <c:v>6222.0009955201594</c:v>
                </c:pt>
                <c:pt idx="23">
                  <c:v>6146.2814996926863</c:v>
                </c:pt>
                <c:pt idx="24">
                  <c:v>6069.8027314112296</c:v>
                </c:pt>
                <c:pt idx="25">
                  <c:v>5991.6117435590177</c:v>
                </c:pt>
                <c:pt idx="26">
                  <c:v>5901.4458542342873</c:v>
                </c:pt>
                <c:pt idx="27">
                  <c:v>5819.3668528864055</c:v>
                </c:pt>
                <c:pt idx="28">
                  <c:v>5702.8799543769601</c:v>
                </c:pt>
                <c:pt idx="29">
                  <c:v>5649.0792000903848</c:v>
                </c:pt>
                <c:pt idx="30">
                  <c:v>5559.570801134153</c:v>
                </c:pt>
                <c:pt idx="31">
                  <c:v>5467.1696462741238</c:v>
                </c:pt>
                <c:pt idx="32">
                  <c:v>5370.857725978839</c:v>
                </c:pt>
                <c:pt idx="33">
                  <c:v>5270.3699799725937</c:v>
                </c:pt>
                <c:pt idx="34">
                  <c:v>5150.9220150406927</c:v>
                </c:pt>
                <c:pt idx="35">
                  <c:v>5038.0371807143938</c:v>
                </c:pt>
                <c:pt idx="36">
                  <c:v>4917.3878835562546</c:v>
                </c:pt>
                <c:pt idx="37">
                  <c:v>4787.4377633090771</c:v>
                </c:pt>
                <c:pt idx="38">
                  <c:v>4645.760743321719</c:v>
                </c:pt>
                <c:pt idx="39">
                  <c:v>4489.3378226711566</c:v>
                </c:pt>
                <c:pt idx="40">
                  <c:v>4313.877744704715</c:v>
                </c:pt>
                <c:pt idx="41">
                  <c:v>4112.8567903265612</c:v>
                </c:pt>
                <c:pt idx="42">
                  <c:v>3877.6222420411805</c:v>
                </c:pt>
                <c:pt idx="45">
                  <c:v>2347.4178403755868</c:v>
                </c:pt>
              </c:numCache>
            </c:numRef>
          </c:xVal>
          <c:yVal>
            <c:numRef>
              <c:f>'n-Heptano'!$H$2:$H$47</c:f>
              <c:numCache>
                <c:formatCode>General</c:formatCode>
                <c:ptCount val="46"/>
                <c:pt idx="0">
                  <c:v>183</c:v>
                </c:pt>
                <c:pt idx="1">
                  <c:v>191</c:v>
                </c:pt>
                <c:pt idx="2">
                  <c:v>199</c:v>
                </c:pt>
                <c:pt idx="3">
                  <c:v>207</c:v>
                </c:pt>
                <c:pt idx="4">
                  <c:v>215</c:v>
                </c:pt>
                <c:pt idx="5">
                  <c:v>223</c:v>
                </c:pt>
                <c:pt idx="6">
                  <c:v>231</c:v>
                </c:pt>
                <c:pt idx="7">
                  <c:v>239</c:v>
                </c:pt>
                <c:pt idx="8">
                  <c:v>247</c:v>
                </c:pt>
                <c:pt idx="9">
                  <c:v>256</c:v>
                </c:pt>
                <c:pt idx="10">
                  <c:v>264</c:v>
                </c:pt>
                <c:pt idx="11">
                  <c:v>272</c:v>
                </c:pt>
                <c:pt idx="12">
                  <c:v>280</c:v>
                </c:pt>
                <c:pt idx="13">
                  <c:v>288</c:v>
                </c:pt>
                <c:pt idx="14">
                  <c:v>296</c:v>
                </c:pt>
                <c:pt idx="15">
                  <c:v>304</c:v>
                </c:pt>
                <c:pt idx="16">
                  <c:v>312</c:v>
                </c:pt>
                <c:pt idx="17">
                  <c:v>321</c:v>
                </c:pt>
                <c:pt idx="18">
                  <c:v>329</c:v>
                </c:pt>
                <c:pt idx="19">
                  <c:v>337</c:v>
                </c:pt>
                <c:pt idx="20">
                  <c:v>345</c:v>
                </c:pt>
                <c:pt idx="21">
                  <c:v>353</c:v>
                </c:pt>
                <c:pt idx="22">
                  <c:v>361</c:v>
                </c:pt>
                <c:pt idx="23">
                  <c:v>369</c:v>
                </c:pt>
                <c:pt idx="24">
                  <c:v>377</c:v>
                </c:pt>
                <c:pt idx="25">
                  <c:v>385</c:v>
                </c:pt>
                <c:pt idx="26">
                  <c:v>394</c:v>
                </c:pt>
                <c:pt idx="27">
                  <c:v>402</c:v>
                </c:pt>
                <c:pt idx="28">
                  <c:v>410</c:v>
                </c:pt>
                <c:pt idx="29">
                  <c:v>418</c:v>
                </c:pt>
                <c:pt idx="30">
                  <c:v>426</c:v>
                </c:pt>
                <c:pt idx="31">
                  <c:v>434</c:v>
                </c:pt>
                <c:pt idx="32">
                  <c:v>442</c:v>
                </c:pt>
                <c:pt idx="33">
                  <c:v>450</c:v>
                </c:pt>
                <c:pt idx="34">
                  <c:v>459</c:v>
                </c:pt>
                <c:pt idx="35">
                  <c:v>467</c:v>
                </c:pt>
                <c:pt idx="36">
                  <c:v>475</c:v>
                </c:pt>
                <c:pt idx="37">
                  <c:v>483</c:v>
                </c:pt>
                <c:pt idx="38">
                  <c:v>491</c:v>
                </c:pt>
                <c:pt idx="39">
                  <c:v>499</c:v>
                </c:pt>
                <c:pt idx="40">
                  <c:v>507</c:v>
                </c:pt>
                <c:pt idx="41">
                  <c:v>515</c:v>
                </c:pt>
                <c:pt idx="42">
                  <c:v>523</c:v>
                </c:pt>
                <c:pt idx="43">
                  <c:v>532</c:v>
                </c:pt>
                <c:pt idx="44">
                  <c:v>540</c:v>
                </c:pt>
                <c:pt idx="45">
                  <c:v>540.16600000000005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49-4444-8FC7-12978FCD3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58528"/>
        <c:axId val="134159104"/>
      </c:scatterChart>
      <c:valAx>
        <c:axId val="1341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Densidade (mol/m³)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159104"/>
        <c:crosses val="autoZero"/>
        <c:crossBetween val="midCat"/>
      </c:valAx>
      <c:valAx>
        <c:axId val="13415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1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 P-T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'n-Heptano'!$I$1</c:f>
              <c:strCache>
                <c:ptCount val="1"/>
                <c:pt idx="0">
                  <c:v>Pvap (MPa)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'n-Heptano'!$H$2:$H$47</c:f>
              <c:numCache>
                <c:formatCode>General</c:formatCode>
                <c:ptCount val="46"/>
                <c:pt idx="0">
                  <c:v>183</c:v>
                </c:pt>
                <c:pt idx="1">
                  <c:v>191</c:v>
                </c:pt>
                <c:pt idx="2">
                  <c:v>199</c:v>
                </c:pt>
                <c:pt idx="3">
                  <c:v>207</c:v>
                </c:pt>
                <c:pt idx="4">
                  <c:v>215</c:v>
                </c:pt>
                <c:pt idx="5">
                  <c:v>223</c:v>
                </c:pt>
                <c:pt idx="6">
                  <c:v>231</c:v>
                </c:pt>
                <c:pt idx="7">
                  <c:v>239</c:v>
                </c:pt>
                <c:pt idx="8">
                  <c:v>247</c:v>
                </c:pt>
                <c:pt idx="9">
                  <c:v>256</c:v>
                </c:pt>
                <c:pt idx="10">
                  <c:v>264</c:v>
                </c:pt>
                <c:pt idx="11">
                  <c:v>272</c:v>
                </c:pt>
                <c:pt idx="12">
                  <c:v>280</c:v>
                </c:pt>
                <c:pt idx="13">
                  <c:v>288</c:v>
                </c:pt>
                <c:pt idx="14">
                  <c:v>296</c:v>
                </c:pt>
                <c:pt idx="15">
                  <c:v>304</c:v>
                </c:pt>
                <c:pt idx="16">
                  <c:v>312</c:v>
                </c:pt>
                <c:pt idx="17">
                  <c:v>321</c:v>
                </c:pt>
                <c:pt idx="18">
                  <c:v>329</c:v>
                </c:pt>
                <c:pt idx="19">
                  <c:v>337</c:v>
                </c:pt>
                <c:pt idx="20">
                  <c:v>345</c:v>
                </c:pt>
                <c:pt idx="21">
                  <c:v>353</c:v>
                </c:pt>
                <c:pt idx="22">
                  <c:v>361</c:v>
                </c:pt>
                <c:pt idx="23">
                  <c:v>369</c:v>
                </c:pt>
                <c:pt idx="24">
                  <c:v>377</c:v>
                </c:pt>
                <c:pt idx="25">
                  <c:v>385</c:v>
                </c:pt>
                <c:pt idx="26">
                  <c:v>394</c:v>
                </c:pt>
                <c:pt idx="27">
                  <c:v>402</c:v>
                </c:pt>
                <c:pt idx="28">
                  <c:v>410</c:v>
                </c:pt>
                <c:pt idx="29">
                  <c:v>418</c:v>
                </c:pt>
                <c:pt idx="30">
                  <c:v>426</c:v>
                </c:pt>
                <c:pt idx="31">
                  <c:v>434</c:v>
                </c:pt>
                <c:pt idx="32">
                  <c:v>442</c:v>
                </c:pt>
                <c:pt idx="33">
                  <c:v>450</c:v>
                </c:pt>
                <c:pt idx="34">
                  <c:v>459</c:v>
                </c:pt>
                <c:pt idx="35">
                  <c:v>467</c:v>
                </c:pt>
                <c:pt idx="36">
                  <c:v>475</c:v>
                </c:pt>
                <c:pt idx="37">
                  <c:v>483</c:v>
                </c:pt>
                <c:pt idx="38">
                  <c:v>491</c:v>
                </c:pt>
                <c:pt idx="39">
                  <c:v>499</c:v>
                </c:pt>
                <c:pt idx="40">
                  <c:v>507</c:v>
                </c:pt>
                <c:pt idx="41">
                  <c:v>515</c:v>
                </c:pt>
                <c:pt idx="42">
                  <c:v>523</c:v>
                </c:pt>
                <c:pt idx="43">
                  <c:v>532</c:v>
                </c:pt>
                <c:pt idx="44">
                  <c:v>540</c:v>
                </c:pt>
                <c:pt idx="45">
                  <c:v>540.16600000000005</c:v>
                </c:pt>
              </c:numCache>
            </c:numRef>
          </c:xVal>
          <c:yVal>
            <c:numRef>
              <c:f>'n-Heptano'!$I$2:$I$47</c:f>
              <c:numCache>
                <c:formatCode>General</c:formatCode>
                <c:ptCount val="46"/>
                <c:pt idx="0">
                  <c:v>0</c:v>
                </c:pt>
                <c:pt idx="1">
                  <c:v>6.6279999999999993E-7</c:v>
                </c:pt>
                <c:pt idx="2">
                  <c:v>1.9489999999999999E-6</c:v>
                </c:pt>
                <c:pt idx="3">
                  <c:v>5.2170000000000002E-6</c:v>
                </c:pt>
                <c:pt idx="4">
                  <c:v>1.2860000000000001E-5</c:v>
                </c:pt>
                <c:pt idx="5">
                  <c:v>2.9450000000000001E-5</c:v>
                </c:pt>
                <c:pt idx="6">
                  <c:v>6.3170000000000007E-5</c:v>
                </c:pt>
                <c:pt idx="7">
                  <c:v>1.2770000000000001E-4</c:v>
                </c:pt>
                <c:pt idx="8">
                  <c:v>2.4499999999999999E-4</c:v>
                </c:pt>
                <c:pt idx="9">
                  <c:v>1.4817999999999999E-3</c:v>
                </c:pt>
                <c:pt idx="10">
                  <c:v>8.3969999999999997E-4</c:v>
                </c:pt>
                <c:pt idx="11">
                  <c:v>1.408E-3</c:v>
                </c:pt>
                <c:pt idx="12">
                  <c:v>2.2799999999999999E-3</c:v>
                </c:pt>
                <c:pt idx="13">
                  <c:v>3.5760000000000002E-3</c:v>
                </c:pt>
                <c:pt idx="14">
                  <c:v>5.4480000000000006E-3</c:v>
                </c:pt>
                <c:pt idx="15">
                  <c:v>8.0809999999999996E-3</c:v>
                </c:pt>
                <c:pt idx="16">
                  <c:v>1.1699999999999999E-2</c:v>
                </c:pt>
                <c:pt idx="17">
                  <c:v>1.7270000000000001E-2</c:v>
                </c:pt>
                <c:pt idx="18">
                  <c:v>2.3890000000000002E-2</c:v>
                </c:pt>
                <c:pt idx="19">
                  <c:v>3.2439999999999997E-2</c:v>
                </c:pt>
                <c:pt idx="20">
                  <c:v>4.3290000000000002E-2</c:v>
                </c:pt>
                <c:pt idx="21">
                  <c:v>5.6869999999999997E-2</c:v>
                </c:pt>
                <c:pt idx="22">
                  <c:v>7.3620000000000005E-2</c:v>
                </c:pt>
                <c:pt idx="23">
                  <c:v>9.4019999999999992E-2</c:v>
                </c:pt>
                <c:pt idx="24">
                  <c:v>0.1186</c:v>
                </c:pt>
                <c:pt idx="25">
                  <c:v>0.1479</c:v>
                </c:pt>
                <c:pt idx="26">
                  <c:v>0.18709999999999999</c:v>
                </c:pt>
                <c:pt idx="27">
                  <c:v>0.2283</c:v>
                </c:pt>
                <c:pt idx="28">
                  <c:v>0.27610000000000001</c:v>
                </c:pt>
                <c:pt idx="29">
                  <c:v>0.33110000000000001</c:v>
                </c:pt>
                <c:pt idx="30">
                  <c:v>0.39389999999999997</c:v>
                </c:pt>
                <c:pt idx="31">
                  <c:v>0.46539999999999998</c:v>
                </c:pt>
                <c:pt idx="32">
                  <c:v>0.54630000000000001</c:v>
                </c:pt>
                <c:pt idx="33">
                  <c:v>0.63729999999999998</c:v>
                </c:pt>
                <c:pt idx="34">
                  <c:v>0.753</c:v>
                </c:pt>
                <c:pt idx="35">
                  <c:v>0.86860000000000004</c:v>
                </c:pt>
                <c:pt idx="36">
                  <c:v>0.99739999999999995</c:v>
                </c:pt>
                <c:pt idx="37">
                  <c:v>1.141</c:v>
                </c:pt>
                <c:pt idx="38">
                  <c:v>1.2989999999999999</c:v>
                </c:pt>
                <c:pt idx="39">
                  <c:v>1.4750000000000001</c:v>
                </c:pt>
                <c:pt idx="40">
                  <c:v>1.67</c:v>
                </c:pt>
                <c:pt idx="41">
                  <c:v>1.885</c:v>
                </c:pt>
                <c:pt idx="42">
                  <c:v>2.1240000000000001</c:v>
                </c:pt>
                <c:pt idx="43">
                  <c:v>2.4260000000000002</c:v>
                </c:pt>
                <c:pt idx="44">
                  <c:v>2.7290000000000001</c:v>
                </c:pt>
                <c:pt idx="45">
                  <c:v>2.7360000000000002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EE-4D53-B04C-158B8644F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19712"/>
        <c:axId val="134620288"/>
      </c:scatterChart>
      <c:valAx>
        <c:axId val="13461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620288"/>
        <c:crosses val="autoZero"/>
        <c:crossBetween val="midCat"/>
      </c:valAx>
      <c:valAx>
        <c:axId val="1346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Pressão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61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Envelope</a:t>
            </a:r>
            <a:r>
              <a:rPr lang="pt-BR" baseline="0"/>
              <a:t> L-V (T-</a:t>
            </a:r>
            <a:r>
              <a:rPr lang="el-GR" baseline="0"/>
              <a:t>ρ</a:t>
            </a:r>
            <a:r>
              <a:rPr lang="pt-BR" baseline="0"/>
              <a:t>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'n-Octano'!$M$2:$M$47</c:f>
              <c:numCache>
                <c:formatCode>General</c:formatCode>
                <c:ptCount val="46"/>
                <c:pt idx="1">
                  <c:v>2.6609898882384245E-3</c:v>
                </c:pt>
                <c:pt idx="2">
                  <c:v>6.0313630880579009E-3</c:v>
                </c:pt>
                <c:pt idx="3">
                  <c:v>1.2827090815802977E-2</c:v>
                </c:pt>
                <c:pt idx="4">
                  <c:v>2.5746652935118436E-2</c:v>
                </c:pt>
                <c:pt idx="5">
                  <c:v>4.9067713444553483E-2</c:v>
                </c:pt>
                <c:pt idx="6">
                  <c:v>8.9206066012488858E-2</c:v>
                </c:pt>
                <c:pt idx="7">
                  <c:v>0.15550126142623269</c:v>
                </c:pt>
                <c:pt idx="8">
                  <c:v>0.26071608279299924</c:v>
                </c:pt>
                <c:pt idx="9">
                  <c:v>0.42199844113775842</c:v>
                </c:pt>
                <c:pt idx="10">
                  <c:v>0.66314800336083402</c:v>
                </c:pt>
                <c:pt idx="11">
                  <c:v>1.0104265920028779</c:v>
                </c:pt>
                <c:pt idx="12">
                  <c:v>1.4991717076315336</c:v>
                </c:pt>
                <c:pt idx="13">
                  <c:v>2.1708973838515626</c:v>
                </c:pt>
                <c:pt idx="14">
                  <c:v>3.0744256972797479</c:v>
                </c:pt>
                <c:pt idx="15">
                  <c:v>4.2661752032832485</c:v>
                </c:pt>
                <c:pt idx="16">
                  <c:v>5.8103389170690329</c:v>
                </c:pt>
                <c:pt idx="17">
                  <c:v>7.7790742901594712</c:v>
                </c:pt>
                <c:pt idx="18">
                  <c:v>10.25262467191601</c:v>
                </c:pt>
                <c:pt idx="19">
                  <c:v>13.3193036668043</c:v>
                </c:pt>
                <c:pt idx="20">
                  <c:v>17.076211130274412</c:v>
                </c:pt>
                <c:pt idx="21">
                  <c:v>21.630507668014967</c:v>
                </c:pt>
                <c:pt idx="22">
                  <c:v>27.095131004958407</c:v>
                </c:pt>
                <c:pt idx="23">
                  <c:v>33.597634726515253</c:v>
                </c:pt>
                <c:pt idx="24">
                  <c:v>41.274558362225527</c:v>
                </c:pt>
                <c:pt idx="25">
                  <c:v>50.276520864756158</c:v>
                </c:pt>
                <c:pt idx="26">
                  <c:v>60.768108896451139</c:v>
                </c:pt>
                <c:pt idx="27">
                  <c:v>72.939460247994163</c:v>
                </c:pt>
                <c:pt idx="28">
                  <c:v>86.994345367551119</c:v>
                </c:pt>
                <c:pt idx="29">
                  <c:v>103.16723408645414</c:v>
                </c:pt>
                <c:pt idx="30">
                  <c:v>121.72854534388314</c:v>
                </c:pt>
                <c:pt idx="31">
                  <c:v>143.000143000143</c:v>
                </c:pt>
                <c:pt idx="32">
                  <c:v>167.36401673640168</c:v>
                </c:pt>
                <c:pt idx="33">
                  <c:v>195.27436047646944</c:v>
                </c:pt>
                <c:pt idx="34">
                  <c:v>227.27272727272728</c:v>
                </c:pt>
                <c:pt idx="35">
                  <c:v>264.06126221283336</c:v>
                </c:pt>
                <c:pt idx="36">
                  <c:v>306.56039239730228</c:v>
                </c:pt>
                <c:pt idx="37">
                  <c:v>355.99857600569601</c:v>
                </c:pt>
                <c:pt idx="38">
                  <c:v>414.25020712510354</c:v>
                </c:pt>
                <c:pt idx="39">
                  <c:v>483.55899419729207</c:v>
                </c:pt>
                <c:pt idx="40">
                  <c:v>568.50483229107442</c:v>
                </c:pt>
                <c:pt idx="41">
                  <c:v>676.132521974307</c:v>
                </c:pt>
                <c:pt idx="42">
                  <c:v>690.60773480662976</c:v>
                </c:pt>
                <c:pt idx="43">
                  <c:v>819.67213114754099</c:v>
                </c:pt>
                <c:pt idx="44">
                  <c:v>1042.4267695194415</c:v>
                </c:pt>
                <c:pt idx="45">
                  <c:v>2032.5203252032522</c:v>
                </c:pt>
              </c:numCache>
            </c:numRef>
          </c:xVal>
          <c:yVal>
            <c:numRef>
              <c:f>'n-Octano'!$H$2:$H$47</c:f>
              <c:numCache>
                <c:formatCode>General</c:formatCode>
                <c:ptCount val="46"/>
                <c:pt idx="0">
                  <c:v>216</c:v>
                </c:pt>
                <c:pt idx="1">
                  <c:v>224</c:v>
                </c:pt>
                <c:pt idx="2">
                  <c:v>232</c:v>
                </c:pt>
                <c:pt idx="3">
                  <c:v>240</c:v>
                </c:pt>
                <c:pt idx="4">
                  <c:v>248</c:v>
                </c:pt>
                <c:pt idx="5">
                  <c:v>256</c:v>
                </c:pt>
                <c:pt idx="6">
                  <c:v>264</c:v>
                </c:pt>
                <c:pt idx="7">
                  <c:v>272</c:v>
                </c:pt>
                <c:pt idx="8">
                  <c:v>280</c:v>
                </c:pt>
                <c:pt idx="9">
                  <c:v>288</c:v>
                </c:pt>
                <c:pt idx="10">
                  <c:v>296</c:v>
                </c:pt>
                <c:pt idx="11">
                  <c:v>304</c:v>
                </c:pt>
                <c:pt idx="12">
                  <c:v>312</c:v>
                </c:pt>
                <c:pt idx="13">
                  <c:v>320</c:v>
                </c:pt>
                <c:pt idx="14">
                  <c:v>328</c:v>
                </c:pt>
                <c:pt idx="15">
                  <c:v>336</c:v>
                </c:pt>
                <c:pt idx="16">
                  <c:v>344</c:v>
                </c:pt>
                <c:pt idx="17">
                  <c:v>352</c:v>
                </c:pt>
                <c:pt idx="18">
                  <c:v>360</c:v>
                </c:pt>
                <c:pt idx="19">
                  <c:v>368</c:v>
                </c:pt>
                <c:pt idx="20">
                  <c:v>376</c:v>
                </c:pt>
                <c:pt idx="21">
                  <c:v>384</c:v>
                </c:pt>
                <c:pt idx="22">
                  <c:v>392</c:v>
                </c:pt>
                <c:pt idx="23">
                  <c:v>400</c:v>
                </c:pt>
                <c:pt idx="24">
                  <c:v>408</c:v>
                </c:pt>
                <c:pt idx="25">
                  <c:v>416</c:v>
                </c:pt>
                <c:pt idx="26">
                  <c:v>424</c:v>
                </c:pt>
                <c:pt idx="27">
                  <c:v>432</c:v>
                </c:pt>
                <c:pt idx="28">
                  <c:v>440</c:v>
                </c:pt>
                <c:pt idx="29">
                  <c:v>448</c:v>
                </c:pt>
                <c:pt idx="30">
                  <c:v>456</c:v>
                </c:pt>
                <c:pt idx="31">
                  <c:v>464</c:v>
                </c:pt>
                <c:pt idx="32">
                  <c:v>472</c:v>
                </c:pt>
                <c:pt idx="33">
                  <c:v>480</c:v>
                </c:pt>
                <c:pt idx="34">
                  <c:v>488</c:v>
                </c:pt>
                <c:pt idx="35">
                  <c:v>496</c:v>
                </c:pt>
                <c:pt idx="36">
                  <c:v>504</c:v>
                </c:pt>
                <c:pt idx="37">
                  <c:v>512</c:v>
                </c:pt>
                <c:pt idx="38">
                  <c:v>520</c:v>
                </c:pt>
                <c:pt idx="39">
                  <c:v>528</c:v>
                </c:pt>
                <c:pt idx="40">
                  <c:v>536</c:v>
                </c:pt>
                <c:pt idx="41">
                  <c:v>544</c:v>
                </c:pt>
                <c:pt idx="42">
                  <c:v>552</c:v>
                </c:pt>
                <c:pt idx="43">
                  <c:v>560</c:v>
                </c:pt>
                <c:pt idx="44">
                  <c:v>568</c:v>
                </c:pt>
                <c:pt idx="45">
                  <c:v>568.84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C4-4338-8C1F-6904227AEE68}"/>
            </c:ext>
          </c:extLst>
        </c:ser>
        <c:ser>
          <c:idx val="1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'n-Octano'!$J$2:$J$47</c:f>
              <c:numCache>
                <c:formatCode>General</c:formatCode>
                <c:ptCount val="46"/>
                <c:pt idx="1">
                  <c:v>6628.6623359406067</c:v>
                </c:pt>
                <c:pt idx="2">
                  <c:v>6574.6219592373445</c:v>
                </c:pt>
                <c:pt idx="3">
                  <c:v>6519.7548572173691</c:v>
                </c:pt>
                <c:pt idx="4">
                  <c:v>6464.9599172485123</c:v>
                </c:pt>
                <c:pt idx="5">
                  <c:v>6409.8455227229033</c:v>
                </c:pt>
                <c:pt idx="6">
                  <c:v>6354.4512931308382</c:v>
                </c:pt>
                <c:pt idx="7">
                  <c:v>6298.8158226253463</c:v>
                </c:pt>
                <c:pt idx="8">
                  <c:v>6242.9766512673241</c:v>
                </c:pt>
                <c:pt idx="9">
                  <c:v>6186.5874783469444</c:v>
                </c:pt>
                <c:pt idx="10">
                  <c:v>6130.0803040519841</c:v>
                </c:pt>
                <c:pt idx="11">
                  <c:v>6072.7515637335282</c:v>
                </c:pt>
                <c:pt idx="12">
                  <c:v>6015.3994225216547</c:v>
                </c:pt>
                <c:pt idx="13">
                  <c:v>5957.3454068866913</c:v>
                </c:pt>
                <c:pt idx="14">
                  <c:v>5898.6610039521029</c:v>
                </c:pt>
                <c:pt idx="15">
                  <c:v>5839.7570661060499</c:v>
                </c:pt>
                <c:pt idx="16">
                  <c:v>5780.0127160279762</c:v>
                </c:pt>
                <c:pt idx="17">
                  <c:v>5719.8421323571465</c:v>
                </c:pt>
                <c:pt idx="18">
                  <c:v>5658.6690810321406</c:v>
                </c:pt>
                <c:pt idx="19">
                  <c:v>5596.9105054010188</c:v>
                </c:pt>
                <c:pt idx="20">
                  <c:v>5534.3405833194975</c:v>
                </c:pt>
                <c:pt idx="21">
                  <c:v>5471.6568176843948</c:v>
                </c:pt>
                <c:pt idx="22">
                  <c:v>5406.2820997999679</c:v>
                </c:pt>
                <c:pt idx="23">
                  <c:v>5340.4539385847793</c:v>
                </c:pt>
                <c:pt idx="24">
                  <c:v>5273.7053053475374</c:v>
                </c:pt>
                <c:pt idx="25">
                  <c:v>5205.3511009317572</c:v>
                </c:pt>
                <c:pt idx="26">
                  <c:v>5135.3155651414781</c:v>
                </c:pt>
                <c:pt idx="27">
                  <c:v>5063.5475213934878</c:v>
                </c:pt>
                <c:pt idx="28">
                  <c:v>4990.0199600798405</c:v>
                </c:pt>
                <c:pt idx="29">
                  <c:v>4914.0049140049141</c:v>
                </c:pt>
                <c:pt idx="30">
                  <c:v>4835.3561239785313</c:v>
                </c:pt>
                <c:pt idx="31">
                  <c:v>4753.9814594723084</c:v>
                </c:pt>
                <c:pt idx="32">
                  <c:v>4668.9700252124376</c:v>
                </c:pt>
                <c:pt idx="33">
                  <c:v>4580.0128240359072</c:v>
                </c:pt>
                <c:pt idx="34">
                  <c:v>4486.115472612265</c:v>
                </c:pt>
                <c:pt idx="35">
                  <c:v>4386.7345148271625</c:v>
                </c:pt>
                <c:pt idx="36">
                  <c:v>4280.6386712897565</c:v>
                </c:pt>
                <c:pt idx="37">
                  <c:v>4166.3194733772189</c:v>
                </c:pt>
                <c:pt idx="38">
                  <c:v>4041.8738126995677</c:v>
                </c:pt>
                <c:pt idx="39">
                  <c:v>3904.7247169074576</c:v>
                </c:pt>
                <c:pt idx="40">
                  <c:v>3751.6413430876009</c:v>
                </c:pt>
                <c:pt idx="41">
                  <c:v>3577.6895281027514</c:v>
                </c:pt>
                <c:pt idx="42">
                  <c:v>3375.8692863412325</c:v>
                </c:pt>
                <c:pt idx="45">
                  <c:v>2032.5203252032522</c:v>
                </c:pt>
              </c:numCache>
            </c:numRef>
          </c:xVal>
          <c:yVal>
            <c:numRef>
              <c:f>'n-Octano'!$H$2:$H$47</c:f>
              <c:numCache>
                <c:formatCode>General</c:formatCode>
                <c:ptCount val="46"/>
                <c:pt idx="0">
                  <c:v>216</c:v>
                </c:pt>
                <c:pt idx="1">
                  <c:v>224</c:v>
                </c:pt>
                <c:pt idx="2">
                  <c:v>232</c:v>
                </c:pt>
                <c:pt idx="3">
                  <c:v>240</c:v>
                </c:pt>
                <c:pt idx="4">
                  <c:v>248</c:v>
                </c:pt>
                <c:pt idx="5">
                  <c:v>256</c:v>
                </c:pt>
                <c:pt idx="6">
                  <c:v>264</c:v>
                </c:pt>
                <c:pt idx="7">
                  <c:v>272</c:v>
                </c:pt>
                <c:pt idx="8">
                  <c:v>280</c:v>
                </c:pt>
                <c:pt idx="9">
                  <c:v>288</c:v>
                </c:pt>
                <c:pt idx="10">
                  <c:v>296</c:v>
                </c:pt>
                <c:pt idx="11">
                  <c:v>304</c:v>
                </c:pt>
                <c:pt idx="12">
                  <c:v>312</c:v>
                </c:pt>
                <c:pt idx="13">
                  <c:v>320</c:v>
                </c:pt>
                <c:pt idx="14">
                  <c:v>328</c:v>
                </c:pt>
                <c:pt idx="15">
                  <c:v>336</c:v>
                </c:pt>
                <c:pt idx="16">
                  <c:v>344</c:v>
                </c:pt>
                <c:pt idx="17">
                  <c:v>352</c:v>
                </c:pt>
                <c:pt idx="18">
                  <c:v>360</c:v>
                </c:pt>
                <c:pt idx="19">
                  <c:v>368</c:v>
                </c:pt>
                <c:pt idx="20">
                  <c:v>376</c:v>
                </c:pt>
                <c:pt idx="21">
                  <c:v>384</c:v>
                </c:pt>
                <c:pt idx="22">
                  <c:v>392</c:v>
                </c:pt>
                <c:pt idx="23">
                  <c:v>400</c:v>
                </c:pt>
                <c:pt idx="24">
                  <c:v>408</c:v>
                </c:pt>
                <c:pt idx="25">
                  <c:v>416</c:v>
                </c:pt>
                <c:pt idx="26">
                  <c:v>424</c:v>
                </c:pt>
                <c:pt idx="27">
                  <c:v>432</c:v>
                </c:pt>
                <c:pt idx="28">
                  <c:v>440</c:v>
                </c:pt>
                <c:pt idx="29">
                  <c:v>448</c:v>
                </c:pt>
                <c:pt idx="30">
                  <c:v>456</c:v>
                </c:pt>
                <c:pt idx="31">
                  <c:v>464</c:v>
                </c:pt>
                <c:pt idx="32">
                  <c:v>472</c:v>
                </c:pt>
                <c:pt idx="33">
                  <c:v>480</c:v>
                </c:pt>
                <c:pt idx="34">
                  <c:v>488</c:v>
                </c:pt>
                <c:pt idx="35">
                  <c:v>496</c:v>
                </c:pt>
                <c:pt idx="36">
                  <c:v>504</c:v>
                </c:pt>
                <c:pt idx="37">
                  <c:v>512</c:v>
                </c:pt>
                <c:pt idx="38">
                  <c:v>520</c:v>
                </c:pt>
                <c:pt idx="39">
                  <c:v>528</c:v>
                </c:pt>
                <c:pt idx="40">
                  <c:v>536</c:v>
                </c:pt>
                <c:pt idx="41">
                  <c:v>544</c:v>
                </c:pt>
                <c:pt idx="42">
                  <c:v>552</c:v>
                </c:pt>
                <c:pt idx="43">
                  <c:v>560</c:v>
                </c:pt>
                <c:pt idx="44">
                  <c:v>568</c:v>
                </c:pt>
                <c:pt idx="45">
                  <c:v>568.84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C4-4338-8C1F-6904227AE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22016"/>
        <c:axId val="134622592"/>
      </c:scatterChart>
      <c:valAx>
        <c:axId val="13462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Densidade (mol/m³)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622592"/>
        <c:crosses val="autoZero"/>
        <c:crossBetween val="midCat"/>
      </c:valAx>
      <c:valAx>
        <c:axId val="1346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62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 P-T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'n-Octano'!$I$1</c:f>
              <c:strCache>
                <c:ptCount val="1"/>
                <c:pt idx="0">
                  <c:v>Pvap (MPa)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'n-Octano'!$H$2:$H$47</c:f>
              <c:numCache>
                <c:formatCode>General</c:formatCode>
                <c:ptCount val="46"/>
                <c:pt idx="0">
                  <c:v>216</c:v>
                </c:pt>
                <c:pt idx="1">
                  <c:v>224</c:v>
                </c:pt>
                <c:pt idx="2">
                  <c:v>232</c:v>
                </c:pt>
                <c:pt idx="3">
                  <c:v>240</c:v>
                </c:pt>
                <c:pt idx="4">
                  <c:v>248</c:v>
                </c:pt>
                <c:pt idx="5">
                  <c:v>256</c:v>
                </c:pt>
                <c:pt idx="6">
                  <c:v>264</c:v>
                </c:pt>
                <c:pt idx="7">
                  <c:v>272</c:v>
                </c:pt>
                <c:pt idx="8">
                  <c:v>280</c:v>
                </c:pt>
                <c:pt idx="9">
                  <c:v>288</c:v>
                </c:pt>
                <c:pt idx="10">
                  <c:v>296</c:v>
                </c:pt>
                <c:pt idx="11">
                  <c:v>304</c:v>
                </c:pt>
                <c:pt idx="12">
                  <c:v>312</c:v>
                </c:pt>
                <c:pt idx="13">
                  <c:v>320</c:v>
                </c:pt>
                <c:pt idx="14">
                  <c:v>328</c:v>
                </c:pt>
                <c:pt idx="15">
                  <c:v>336</c:v>
                </c:pt>
                <c:pt idx="16">
                  <c:v>344</c:v>
                </c:pt>
                <c:pt idx="17">
                  <c:v>352</c:v>
                </c:pt>
                <c:pt idx="18">
                  <c:v>360</c:v>
                </c:pt>
                <c:pt idx="19">
                  <c:v>368</c:v>
                </c:pt>
                <c:pt idx="20">
                  <c:v>376</c:v>
                </c:pt>
                <c:pt idx="21">
                  <c:v>384</c:v>
                </c:pt>
                <c:pt idx="22">
                  <c:v>392</c:v>
                </c:pt>
                <c:pt idx="23">
                  <c:v>400</c:v>
                </c:pt>
                <c:pt idx="24">
                  <c:v>408</c:v>
                </c:pt>
                <c:pt idx="25">
                  <c:v>416</c:v>
                </c:pt>
                <c:pt idx="26">
                  <c:v>424</c:v>
                </c:pt>
                <c:pt idx="27">
                  <c:v>432</c:v>
                </c:pt>
                <c:pt idx="28">
                  <c:v>440</c:v>
                </c:pt>
                <c:pt idx="29">
                  <c:v>448</c:v>
                </c:pt>
                <c:pt idx="30">
                  <c:v>456</c:v>
                </c:pt>
                <c:pt idx="31">
                  <c:v>464</c:v>
                </c:pt>
                <c:pt idx="32">
                  <c:v>472</c:v>
                </c:pt>
                <c:pt idx="33">
                  <c:v>480</c:v>
                </c:pt>
                <c:pt idx="34">
                  <c:v>488</c:v>
                </c:pt>
                <c:pt idx="35">
                  <c:v>496</c:v>
                </c:pt>
                <c:pt idx="36">
                  <c:v>504</c:v>
                </c:pt>
                <c:pt idx="37">
                  <c:v>512</c:v>
                </c:pt>
                <c:pt idx="38">
                  <c:v>520</c:v>
                </c:pt>
                <c:pt idx="39">
                  <c:v>528</c:v>
                </c:pt>
                <c:pt idx="40">
                  <c:v>536</c:v>
                </c:pt>
                <c:pt idx="41">
                  <c:v>544</c:v>
                </c:pt>
                <c:pt idx="42">
                  <c:v>552</c:v>
                </c:pt>
                <c:pt idx="43">
                  <c:v>560</c:v>
                </c:pt>
                <c:pt idx="44">
                  <c:v>568</c:v>
                </c:pt>
                <c:pt idx="45">
                  <c:v>568.84</c:v>
                </c:pt>
              </c:numCache>
            </c:numRef>
          </c:xVal>
          <c:yVal>
            <c:numRef>
              <c:f>'n-Octano'!$I$2:$I$47</c:f>
              <c:numCache>
                <c:formatCode>General</c:formatCode>
                <c:ptCount val="46"/>
                <c:pt idx="0">
                  <c:v>1.9630000000000001E-6</c:v>
                </c:pt>
                <c:pt idx="1">
                  <c:v>4.9560000000000005E-6</c:v>
                </c:pt>
                <c:pt idx="2">
                  <c:v>1.1639999999999999E-5</c:v>
                </c:pt>
                <c:pt idx="3">
                  <c:v>2.5600000000000002E-5</c:v>
                </c:pt>
                <c:pt idx="4">
                  <c:v>5.3090000000000002E-5</c:v>
                </c:pt>
                <c:pt idx="5">
                  <c:v>1.044E-4</c:v>
                </c:pt>
                <c:pt idx="6">
                  <c:v>1.9589999999999999E-4</c:v>
                </c:pt>
                <c:pt idx="7">
                  <c:v>3.5170000000000004E-4</c:v>
                </c:pt>
                <c:pt idx="8">
                  <c:v>6.0700000000000001E-4</c:v>
                </c:pt>
                <c:pt idx="9">
                  <c:v>1.01E-3</c:v>
                </c:pt>
                <c:pt idx="10">
                  <c:v>1.6279999999999999E-3</c:v>
                </c:pt>
                <c:pt idx="11">
                  <c:v>2.545E-3</c:v>
                </c:pt>
                <c:pt idx="12">
                  <c:v>3.869E-3</c:v>
                </c:pt>
                <c:pt idx="13">
                  <c:v>5.7369999999999999E-3</c:v>
                </c:pt>
                <c:pt idx="14">
                  <c:v>8.3089999999999987E-3</c:v>
                </c:pt>
                <c:pt idx="15">
                  <c:v>1.1779999999999999E-2</c:v>
                </c:pt>
                <c:pt idx="16">
                  <c:v>1.6370000000000003E-2</c:v>
                </c:pt>
                <c:pt idx="17">
                  <c:v>2.2339999999999999E-2</c:v>
                </c:pt>
                <c:pt idx="18">
                  <c:v>2.997E-2</c:v>
                </c:pt>
                <c:pt idx="19">
                  <c:v>3.9579999999999997E-2</c:v>
                </c:pt>
                <c:pt idx="20">
                  <c:v>5.1529999999999999E-2</c:v>
                </c:pt>
                <c:pt idx="21">
                  <c:v>6.6180000000000003E-2</c:v>
                </c:pt>
                <c:pt idx="22">
                  <c:v>8.3949999999999997E-2</c:v>
                </c:pt>
                <c:pt idx="23">
                  <c:v>0.10529999999999999</c:v>
                </c:pt>
                <c:pt idx="24">
                  <c:v>0.13059999999999999</c:v>
                </c:pt>
                <c:pt idx="25">
                  <c:v>0.16040000000000001</c:v>
                </c:pt>
                <c:pt idx="26">
                  <c:v>0.19519999999999998</c:v>
                </c:pt>
                <c:pt idx="27">
                  <c:v>0.23549999999999999</c:v>
                </c:pt>
                <c:pt idx="28">
                  <c:v>0.28179999999999999</c:v>
                </c:pt>
                <c:pt idx="29">
                  <c:v>0.33479999999999999</c:v>
                </c:pt>
                <c:pt idx="30">
                  <c:v>0.39489999999999997</c:v>
                </c:pt>
                <c:pt idx="31">
                  <c:v>0.46289999999999998</c:v>
                </c:pt>
                <c:pt idx="32">
                  <c:v>0.53949999999999998</c:v>
                </c:pt>
                <c:pt idx="33">
                  <c:v>0.62520000000000009</c:v>
                </c:pt>
                <c:pt idx="34">
                  <c:v>0.72089999999999999</c:v>
                </c:pt>
                <c:pt idx="35">
                  <c:v>0.82729999999999992</c:v>
                </c:pt>
                <c:pt idx="36">
                  <c:v>0.94529999999999992</c:v>
                </c:pt>
                <c:pt idx="37">
                  <c:v>1.0760000000000001</c:v>
                </c:pt>
                <c:pt idx="38">
                  <c:v>1.22</c:v>
                </c:pt>
                <c:pt idx="39">
                  <c:v>1.379</c:v>
                </c:pt>
                <c:pt idx="40">
                  <c:v>1.5549999999999999</c:v>
                </c:pt>
                <c:pt idx="41">
                  <c:v>1.748</c:v>
                </c:pt>
                <c:pt idx="42">
                  <c:v>1.9610000000000001</c:v>
                </c:pt>
                <c:pt idx="43">
                  <c:v>2.1960000000000002</c:v>
                </c:pt>
                <c:pt idx="44">
                  <c:v>2.4580000000000002</c:v>
                </c:pt>
                <c:pt idx="45">
                  <c:v>2.488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EF-43B6-AB1E-EC2888426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24320"/>
        <c:axId val="134624896"/>
      </c:scatterChart>
      <c:valAx>
        <c:axId val="13462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624896"/>
        <c:crosses val="autoZero"/>
        <c:crossBetween val="midCat"/>
      </c:valAx>
      <c:valAx>
        <c:axId val="1346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Pressão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62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Envelope</a:t>
            </a:r>
            <a:r>
              <a:rPr lang="pt-BR" baseline="0"/>
              <a:t> L-V (T-</a:t>
            </a:r>
            <a:r>
              <a:rPr lang="el-GR" baseline="0"/>
              <a:t>ρ</a:t>
            </a:r>
            <a:r>
              <a:rPr lang="pt-BR" baseline="0"/>
              <a:t>)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Metanol!$M$2:$M$47</c:f>
              <c:numCache>
                <c:formatCode>General</c:formatCode>
                <c:ptCount val="46"/>
                <c:pt idx="4">
                  <c:v>1.4708045300779526E-2</c:v>
                </c:pt>
                <c:pt idx="5">
                  <c:v>3.2552083333333336E-2</c:v>
                </c:pt>
                <c:pt idx="6">
                  <c:v>6.2111801242236031E-2</c:v>
                </c:pt>
                <c:pt idx="7">
                  <c:v>0.1235008692608683</c:v>
                </c:pt>
                <c:pt idx="8">
                  <c:v>0.21645274641738235</c:v>
                </c:pt>
                <c:pt idx="9">
                  <c:v>0.39416913482239918</c:v>
                </c:pt>
                <c:pt idx="10">
                  <c:v>0.64406098484653318</c:v>
                </c:pt>
                <c:pt idx="11">
                  <c:v>1.0901570807337631</c:v>
                </c:pt>
                <c:pt idx="12">
                  <c:v>1.680059541310144</c:v>
                </c:pt>
                <c:pt idx="13">
                  <c:v>2.6747050469009528</c:v>
                </c:pt>
                <c:pt idx="14">
                  <c:v>3.9240923574377251</c:v>
                </c:pt>
                <c:pt idx="15">
                  <c:v>5.9323944330410638</c:v>
                </c:pt>
                <c:pt idx="16">
                  <c:v>8.3483603820209709</c:v>
                </c:pt>
                <c:pt idx="17">
                  <c:v>12.079045272261681</c:v>
                </c:pt>
                <c:pt idx="18">
                  <c:v>16.406621712523172</c:v>
                </c:pt>
                <c:pt idx="19">
                  <c:v>22.867596615595701</c:v>
                </c:pt>
                <c:pt idx="20">
                  <c:v>30.13591296748335</c:v>
                </c:pt>
                <c:pt idx="21">
                  <c:v>40.685137719191182</c:v>
                </c:pt>
                <c:pt idx="22">
                  <c:v>52.252063956526278</c:v>
                </c:pt>
                <c:pt idx="23">
                  <c:v>66.396653608658127</c:v>
                </c:pt>
                <c:pt idx="24">
                  <c:v>86.258949365996713</c:v>
                </c:pt>
                <c:pt idx="25">
                  <c:v>107.41138560687433</c:v>
                </c:pt>
                <c:pt idx="26">
                  <c:v>136.59336156262805</c:v>
                </c:pt>
                <c:pt idx="27">
                  <c:v>167.19612104999163</c:v>
                </c:pt>
                <c:pt idx="28">
                  <c:v>208.85547201336675</c:v>
                </c:pt>
                <c:pt idx="29">
                  <c:v>252.07965717166627</c:v>
                </c:pt>
                <c:pt idx="30">
                  <c:v>310.36623215394167</c:v>
                </c:pt>
                <c:pt idx="31">
                  <c:v>370.37037037037032</c:v>
                </c:pt>
                <c:pt idx="32">
                  <c:v>450.85662759242558</c:v>
                </c:pt>
                <c:pt idx="33">
                  <c:v>533.61792956243335</c:v>
                </c:pt>
                <c:pt idx="34">
                  <c:v>644.74532559638942</c:v>
                </c:pt>
                <c:pt idx="35">
                  <c:v>759.30144267274113</c:v>
                </c:pt>
                <c:pt idx="36">
                  <c:v>911.57702825888782</c:v>
                </c:pt>
                <c:pt idx="37">
                  <c:v>1073.4220695577501</c:v>
                </c:pt>
                <c:pt idx="38">
                  <c:v>1295.1690195570523</c:v>
                </c:pt>
                <c:pt idx="39">
                  <c:v>1530.221882172915</c:v>
                </c:pt>
                <c:pt idx="40">
                  <c:v>1862.5442354255913</c:v>
                </c:pt>
                <c:pt idx="41">
                  <c:v>2231.1468094600627</c:v>
                </c:pt>
                <c:pt idx="42">
                  <c:v>2793.2960893854752</c:v>
                </c:pt>
                <c:pt idx="43">
                  <c:v>3511.2359550561796</c:v>
                </c:pt>
                <c:pt idx="44">
                  <c:v>4885.1978505129455</c:v>
                </c:pt>
                <c:pt idx="45">
                  <c:v>8488.964346349745</c:v>
                </c:pt>
              </c:numCache>
            </c:numRef>
          </c:xVal>
          <c:yVal>
            <c:numRef>
              <c:f>Metanol!$H$2:$H$47</c:f>
              <c:numCache>
                <c:formatCode>General</c:formatCode>
                <c:ptCount val="46"/>
                <c:pt idx="0">
                  <c:v>183</c:v>
                </c:pt>
                <c:pt idx="1">
                  <c:v>190</c:v>
                </c:pt>
                <c:pt idx="2">
                  <c:v>197</c:v>
                </c:pt>
                <c:pt idx="3">
                  <c:v>205</c:v>
                </c:pt>
                <c:pt idx="4">
                  <c:v>212</c:v>
                </c:pt>
                <c:pt idx="5">
                  <c:v>220</c:v>
                </c:pt>
                <c:pt idx="6">
                  <c:v>227</c:v>
                </c:pt>
                <c:pt idx="7">
                  <c:v>235</c:v>
                </c:pt>
                <c:pt idx="8">
                  <c:v>242</c:v>
                </c:pt>
                <c:pt idx="9">
                  <c:v>250</c:v>
                </c:pt>
                <c:pt idx="10">
                  <c:v>257</c:v>
                </c:pt>
                <c:pt idx="11">
                  <c:v>265</c:v>
                </c:pt>
                <c:pt idx="12">
                  <c:v>272</c:v>
                </c:pt>
                <c:pt idx="13">
                  <c:v>280</c:v>
                </c:pt>
                <c:pt idx="14">
                  <c:v>287</c:v>
                </c:pt>
                <c:pt idx="15">
                  <c:v>295</c:v>
                </c:pt>
                <c:pt idx="16">
                  <c:v>302</c:v>
                </c:pt>
                <c:pt idx="17">
                  <c:v>310</c:v>
                </c:pt>
                <c:pt idx="18">
                  <c:v>317</c:v>
                </c:pt>
                <c:pt idx="19">
                  <c:v>325</c:v>
                </c:pt>
                <c:pt idx="20">
                  <c:v>332</c:v>
                </c:pt>
                <c:pt idx="21">
                  <c:v>340</c:v>
                </c:pt>
                <c:pt idx="22">
                  <c:v>347</c:v>
                </c:pt>
                <c:pt idx="23">
                  <c:v>354</c:v>
                </c:pt>
                <c:pt idx="24">
                  <c:v>362</c:v>
                </c:pt>
                <c:pt idx="25">
                  <c:v>369</c:v>
                </c:pt>
                <c:pt idx="26">
                  <c:v>377</c:v>
                </c:pt>
                <c:pt idx="27">
                  <c:v>384</c:v>
                </c:pt>
                <c:pt idx="28">
                  <c:v>392</c:v>
                </c:pt>
                <c:pt idx="29">
                  <c:v>399</c:v>
                </c:pt>
                <c:pt idx="30">
                  <c:v>407</c:v>
                </c:pt>
                <c:pt idx="31">
                  <c:v>414</c:v>
                </c:pt>
                <c:pt idx="32">
                  <c:v>422</c:v>
                </c:pt>
                <c:pt idx="33">
                  <c:v>429</c:v>
                </c:pt>
                <c:pt idx="34">
                  <c:v>437</c:v>
                </c:pt>
                <c:pt idx="35">
                  <c:v>444</c:v>
                </c:pt>
                <c:pt idx="36">
                  <c:v>452</c:v>
                </c:pt>
                <c:pt idx="37">
                  <c:v>459</c:v>
                </c:pt>
                <c:pt idx="38">
                  <c:v>467</c:v>
                </c:pt>
                <c:pt idx="39">
                  <c:v>474</c:v>
                </c:pt>
                <c:pt idx="40">
                  <c:v>482</c:v>
                </c:pt>
                <c:pt idx="41">
                  <c:v>489</c:v>
                </c:pt>
                <c:pt idx="42">
                  <c:v>497</c:v>
                </c:pt>
                <c:pt idx="43">
                  <c:v>504</c:v>
                </c:pt>
                <c:pt idx="44">
                  <c:v>511</c:v>
                </c:pt>
                <c:pt idx="45">
                  <c:v>512.64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03-453D-928E-88F0410E4D61}"/>
            </c:ext>
          </c:extLst>
        </c:ser>
        <c:ser>
          <c:idx val="1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Metanol!$J$2:$J$47</c:f>
              <c:numCache>
                <c:formatCode>General</c:formatCode>
                <c:ptCount val="46"/>
                <c:pt idx="1">
                  <c:v>27716.186252771618</c:v>
                </c:pt>
                <c:pt idx="2">
                  <c:v>27517.8866263071</c:v>
                </c:pt>
                <c:pt idx="3">
                  <c:v>27292.576419213976</c:v>
                </c:pt>
                <c:pt idx="4">
                  <c:v>27092.928745597401</c:v>
                </c:pt>
                <c:pt idx="5">
                  <c:v>26860.059092130003</c:v>
                </c:pt>
                <c:pt idx="6">
                  <c:v>26659.557451346307</c:v>
                </c:pt>
                <c:pt idx="7">
                  <c:v>26427.061310782239</c:v>
                </c:pt>
                <c:pt idx="8">
                  <c:v>26226.068712300024</c:v>
                </c:pt>
                <c:pt idx="9">
                  <c:v>25987.525987525991</c:v>
                </c:pt>
                <c:pt idx="10">
                  <c:v>25786.487880350694</c:v>
                </c:pt>
                <c:pt idx="11">
                  <c:v>25549.310168625445</c:v>
                </c:pt>
                <c:pt idx="12">
                  <c:v>25342.118601115053</c:v>
                </c:pt>
                <c:pt idx="13">
                  <c:v>25100.401606425698</c:v>
                </c:pt>
                <c:pt idx="14">
                  <c:v>24888.003982080638</c:v>
                </c:pt>
                <c:pt idx="15">
                  <c:v>24648.755237860485</c:v>
                </c:pt>
                <c:pt idx="16">
                  <c:v>24431.956999755683</c:v>
                </c:pt>
                <c:pt idx="17">
                  <c:v>24183.796856106408</c:v>
                </c:pt>
                <c:pt idx="18">
                  <c:v>23963.575365444525</c:v>
                </c:pt>
                <c:pt idx="19">
                  <c:v>23713.540431586436</c:v>
                </c:pt>
                <c:pt idx="20">
                  <c:v>23490.72116513977</c:v>
                </c:pt>
                <c:pt idx="21">
                  <c:v>23234.200743494424</c:v>
                </c:pt>
                <c:pt idx="22">
                  <c:v>23004.370830457789</c:v>
                </c:pt>
                <c:pt idx="23">
                  <c:v>22768.670309653913</c:v>
                </c:pt>
                <c:pt idx="24">
                  <c:v>22497.18785151856</c:v>
                </c:pt>
                <c:pt idx="25">
                  <c:v>22256.843979523703</c:v>
                </c:pt>
                <c:pt idx="26">
                  <c:v>21973.192704900022</c:v>
                </c:pt>
                <c:pt idx="27">
                  <c:v>21724.961981316534</c:v>
                </c:pt>
                <c:pt idx="28">
                  <c:v>21427.040925648169</c:v>
                </c:pt>
                <c:pt idx="29">
                  <c:v>21159.542953872195</c:v>
                </c:pt>
                <c:pt idx="30">
                  <c:v>20842.017507294706</c:v>
                </c:pt>
                <c:pt idx="31">
                  <c:v>20618.556701030928</c:v>
                </c:pt>
                <c:pt idx="32">
                  <c:v>20214.271275520518</c:v>
                </c:pt>
                <c:pt idx="33">
                  <c:v>19900.497512437811</c:v>
                </c:pt>
                <c:pt idx="34">
                  <c:v>19516.003122560502</c:v>
                </c:pt>
                <c:pt idx="35">
                  <c:v>19160.758766047136</c:v>
                </c:pt>
                <c:pt idx="36">
                  <c:v>18723.085564501031</c:v>
                </c:pt>
                <c:pt idx="37">
                  <c:v>18301.610541727674</c:v>
                </c:pt>
                <c:pt idx="38">
                  <c:v>17765.144785930006</c:v>
                </c:pt>
                <c:pt idx="39">
                  <c:v>17235.436056532231</c:v>
                </c:pt>
                <c:pt idx="40">
                  <c:v>16534.391534391536</c:v>
                </c:pt>
                <c:pt idx="41">
                  <c:v>15797.788309636653</c:v>
                </c:pt>
                <c:pt idx="42">
                  <c:v>14771.048744460855</c:v>
                </c:pt>
                <c:pt idx="45">
                  <c:v>8488.964346349745</c:v>
                </c:pt>
              </c:numCache>
            </c:numRef>
          </c:xVal>
          <c:yVal>
            <c:numRef>
              <c:f>Metanol!$H$2:$H$47</c:f>
              <c:numCache>
                <c:formatCode>General</c:formatCode>
                <c:ptCount val="46"/>
                <c:pt idx="0">
                  <c:v>183</c:v>
                </c:pt>
                <c:pt idx="1">
                  <c:v>190</c:v>
                </c:pt>
                <c:pt idx="2">
                  <c:v>197</c:v>
                </c:pt>
                <c:pt idx="3">
                  <c:v>205</c:v>
                </c:pt>
                <c:pt idx="4">
                  <c:v>212</c:v>
                </c:pt>
                <c:pt idx="5">
                  <c:v>220</c:v>
                </c:pt>
                <c:pt idx="6">
                  <c:v>227</c:v>
                </c:pt>
                <c:pt idx="7">
                  <c:v>235</c:v>
                </c:pt>
                <c:pt idx="8">
                  <c:v>242</c:v>
                </c:pt>
                <c:pt idx="9">
                  <c:v>250</c:v>
                </c:pt>
                <c:pt idx="10">
                  <c:v>257</c:v>
                </c:pt>
                <c:pt idx="11">
                  <c:v>265</c:v>
                </c:pt>
                <c:pt idx="12">
                  <c:v>272</c:v>
                </c:pt>
                <c:pt idx="13">
                  <c:v>280</c:v>
                </c:pt>
                <c:pt idx="14">
                  <c:v>287</c:v>
                </c:pt>
                <c:pt idx="15">
                  <c:v>295</c:v>
                </c:pt>
                <c:pt idx="16">
                  <c:v>302</c:v>
                </c:pt>
                <c:pt idx="17">
                  <c:v>310</c:v>
                </c:pt>
                <c:pt idx="18">
                  <c:v>317</c:v>
                </c:pt>
                <c:pt idx="19">
                  <c:v>325</c:v>
                </c:pt>
                <c:pt idx="20">
                  <c:v>332</c:v>
                </c:pt>
                <c:pt idx="21">
                  <c:v>340</c:v>
                </c:pt>
                <c:pt idx="22">
                  <c:v>347</c:v>
                </c:pt>
                <c:pt idx="23">
                  <c:v>354</c:v>
                </c:pt>
                <c:pt idx="24">
                  <c:v>362</c:v>
                </c:pt>
                <c:pt idx="25">
                  <c:v>369</c:v>
                </c:pt>
                <c:pt idx="26">
                  <c:v>377</c:v>
                </c:pt>
                <c:pt idx="27">
                  <c:v>384</c:v>
                </c:pt>
                <c:pt idx="28">
                  <c:v>392</c:v>
                </c:pt>
                <c:pt idx="29">
                  <c:v>399</c:v>
                </c:pt>
                <c:pt idx="30">
                  <c:v>407</c:v>
                </c:pt>
                <c:pt idx="31">
                  <c:v>414</c:v>
                </c:pt>
                <c:pt idx="32">
                  <c:v>422</c:v>
                </c:pt>
                <c:pt idx="33">
                  <c:v>429</c:v>
                </c:pt>
                <c:pt idx="34">
                  <c:v>437</c:v>
                </c:pt>
                <c:pt idx="35">
                  <c:v>444</c:v>
                </c:pt>
                <c:pt idx="36">
                  <c:v>452</c:v>
                </c:pt>
                <c:pt idx="37">
                  <c:v>459</c:v>
                </c:pt>
                <c:pt idx="38">
                  <c:v>467</c:v>
                </c:pt>
                <c:pt idx="39">
                  <c:v>474</c:v>
                </c:pt>
                <c:pt idx="40">
                  <c:v>482</c:v>
                </c:pt>
                <c:pt idx="41">
                  <c:v>489</c:v>
                </c:pt>
                <c:pt idx="42">
                  <c:v>497</c:v>
                </c:pt>
                <c:pt idx="43">
                  <c:v>504</c:v>
                </c:pt>
                <c:pt idx="44">
                  <c:v>511</c:v>
                </c:pt>
                <c:pt idx="45">
                  <c:v>512.64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03-453D-928E-88F0410E4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26624"/>
        <c:axId val="131751936"/>
      </c:scatterChart>
      <c:valAx>
        <c:axId val="13462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Densidade (mol/m³)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751936"/>
        <c:crosses val="autoZero"/>
        <c:crossBetween val="midCat"/>
      </c:valAx>
      <c:valAx>
        <c:axId val="1317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62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 P-T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Metanol!$I$1</c:f>
              <c:strCache>
                <c:ptCount val="1"/>
                <c:pt idx="0">
                  <c:v>Pvap (MPa)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Metanol!$H$2:$H$47</c:f>
              <c:numCache>
                <c:formatCode>General</c:formatCode>
                <c:ptCount val="46"/>
                <c:pt idx="0">
                  <c:v>183</c:v>
                </c:pt>
                <c:pt idx="1">
                  <c:v>190</c:v>
                </c:pt>
                <c:pt idx="2">
                  <c:v>197</c:v>
                </c:pt>
                <c:pt idx="3">
                  <c:v>205</c:v>
                </c:pt>
                <c:pt idx="4">
                  <c:v>212</c:v>
                </c:pt>
                <c:pt idx="5">
                  <c:v>220</c:v>
                </c:pt>
                <c:pt idx="6">
                  <c:v>227</c:v>
                </c:pt>
                <c:pt idx="7">
                  <c:v>235</c:v>
                </c:pt>
                <c:pt idx="8">
                  <c:v>242</c:v>
                </c:pt>
                <c:pt idx="9">
                  <c:v>250</c:v>
                </c:pt>
                <c:pt idx="10">
                  <c:v>257</c:v>
                </c:pt>
                <c:pt idx="11">
                  <c:v>265</c:v>
                </c:pt>
                <c:pt idx="12">
                  <c:v>272</c:v>
                </c:pt>
                <c:pt idx="13">
                  <c:v>280</c:v>
                </c:pt>
                <c:pt idx="14">
                  <c:v>287</c:v>
                </c:pt>
                <c:pt idx="15">
                  <c:v>295</c:v>
                </c:pt>
                <c:pt idx="16">
                  <c:v>302</c:v>
                </c:pt>
                <c:pt idx="17">
                  <c:v>310</c:v>
                </c:pt>
                <c:pt idx="18">
                  <c:v>317</c:v>
                </c:pt>
                <c:pt idx="19">
                  <c:v>325</c:v>
                </c:pt>
                <c:pt idx="20">
                  <c:v>332</c:v>
                </c:pt>
                <c:pt idx="21">
                  <c:v>340</c:v>
                </c:pt>
                <c:pt idx="22">
                  <c:v>347</c:v>
                </c:pt>
                <c:pt idx="23">
                  <c:v>354</c:v>
                </c:pt>
                <c:pt idx="24">
                  <c:v>362</c:v>
                </c:pt>
                <c:pt idx="25">
                  <c:v>369</c:v>
                </c:pt>
                <c:pt idx="26">
                  <c:v>377</c:v>
                </c:pt>
                <c:pt idx="27">
                  <c:v>384</c:v>
                </c:pt>
                <c:pt idx="28">
                  <c:v>392</c:v>
                </c:pt>
                <c:pt idx="29">
                  <c:v>399</c:v>
                </c:pt>
                <c:pt idx="30">
                  <c:v>407</c:v>
                </c:pt>
                <c:pt idx="31">
                  <c:v>414</c:v>
                </c:pt>
                <c:pt idx="32">
                  <c:v>422</c:v>
                </c:pt>
                <c:pt idx="33">
                  <c:v>429</c:v>
                </c:pt>
                <c:pt idx="34">
                  <c:v>437</c:v>
                </c:pt>
                <c:pt idx="35">
                  <c:v>444</c:v>
                </c:pt>
                <c:pt idx="36">
                  <c:v>452</c:v>
                </c:pt>
                <c:pt idx="37">
                  <c:v>459</c:v>
                </c:pt>
                <c:pt idx="38">
                  <c:v>467</c:v>
                </c:pt>
                <c:pt idx="39">
                  <c:v>474</c:v>
                </c:pt>
                <c:pt idx="40">
                  <c:v>482</c:v>
                </c:pt>
                <c:pt idx="41">
                  <c:v>489</c:v>
                </c:pt>
                <c:pt idx="42">
                  <c:v>497</c:v>
                </c:pt>
                <c:pt idx="43">
                  <c:v>504</c:v>
                </c:pt>
                <c:pt idx="44">
                  <c:v>511</c:v>
                </c:pt>
                <c:pt idx="45">
                  <c:v>512.64</c:v>
                </c:pt>
              </c:numCache>
            </c:numRef>
          </c:xVal>
          <c:yVal>
            <c:numRef>
              <c:f>Metanol!$I$2:$I$47</c:f>
              <c:numCache>
                <c:formatCode>General</c:formatCode>
                <c:ptCount val="46"/>
                <c:pt idx="4">
                  <c:v>2.5909999999999998E-5</c:v>
                </c:pt>
                <c:pt idx="5">
                  <c:v>5.9499999999999996E-5</c:v>
                </c:pt>
                <c:pt idx="6">
                  <c:v>1.171E-4</c:v>
                </c:pt>
                <c:pt idx="7">
                  <c:v>2.409E-4</c:v>
                </c:pt>
                <c:pt idx="8">
                  <c:v>4.3459999999999999E-4</c:v>
                </c:pt>
                <c:pt idx="9">
                  <c:v>8.1680000000000001E-4</c:v>
                </c:pt>
                <c:pt idx="10">
                  <c:v>1.371E-3</c:v>
                </c:pt>
                <c:pt idx="11">
                  <c:v>2.3889999999999996E-3</c:v>
                </c:pt>
                <c:pt idx="12">
                  <c:v>3.7730000000000003E-3</c:v>
                </c:pt>
                <c:pt idx="13">
                  <c:v>6.1719999999999995E-3</c:v>
                </c:pt>
                <c:pt idx="14">
                  <c:v>9.2639999999999997E-3</c:v>
                </c:pt>
                <c:pt idx="15">
                  <c:v>1.436E-2</c:v>
                </c:pt>
                <c:pt idx="16">
                  <c:v>2.0629999999999999E-2</c:v>
                </c:pt>
                <c:pt idx="17">
                  <c:v>3.0539999999999998E-2</c:v>
                </c:pt>
                <c:pt idx="18">
                  <c:v>4.2279999999999998E-2</c:v>
                </c:pt>
                <c:pt idx="19">
                  <c:v>6.0159999999999998E-2</c:v>
                </c:pt>
                <c:pt idx="20">
                  <c:v>8.0649999999999999E-2</c:v>
                </c:pt>
                <c:pt idx="21">
                  <c:v>0.11090000000000001</c:v>
                </c:pt>
                <c:pt idx="22">
                  <c:v>0.14460000000000001</c:v>
                </c:pt>
                <c:pt idx="23">
                  <c:v>0.18630000000000002</c:v>
                </c:pt>
                <c:pt idx="24">
                  <c:v>0.2457</c:v>
                </c:pt>
                <c:pt idx="25">
                  <c:v>0.3095</c:v>
                </c:pt>
                <c:pt idx="26">
                  <c:v>0.39829999999999999</c:v>
                </c:pt>
                <c:pt idx="27">
                  <c:v>0.49199999999999999</c:v>
                </c:pt>
                <c:pt idx="28">
                  <c:v>0.61990000000000001</c:v>
                </c:pt>
                <c:pt idx="29">
                  <c:v>0.75249999999999995</c:v>
                </c:pt>
                <c:pt idx="30">
                  <c:v>0.93070000000000008</c:v>
                </c:pt>
                <c:pt idx="31">
                  <c:v>1.113</c:v>
                </c:pt>
                <c:pt idx="32">
                  <c:v>1.3540000000000001</c:v>
                </c:pt>
                <c:pt idx="33">
                  <c:v>1.5980000000000001</c:v>
                </c:pt>
                <c:pt idx="34">
                  <c:v>1.917</c:v>
                </c:pt>
                <c:pt idx="35">
                  <c:v>2.2349999999999999</c:v>
                </c:pt>
                <c:pt idx="36">
                  <c:v>2.6480000000000001</c:v>
                </c:pt>
                <c:pt idx="37">
                  <c:v>3.056</c:v>
                </c:pt>
                <c:pt idx="38">
                  <c:v>3.581</c:v>
                </c:pt>
                <c:pt idx="39">
                  <c:v>4.0960000000000001</c:v>
                </c:pt>
                <c:pt idx="40">
                  <c:v>4.7539999999999996</c:v>
                </c:pt>
                <c:pt idx="41">
                  <c:v>5.3949999999999996</c:v>
                </c:pt>
                <c:pt idx="42">
                  <c:v>6.21</c:v>
                </c:pt>
                <c:pt idx="43">
                  <c:v>7.0019999999999998</c:v>
                </c:pt>
                <c:pt idx="44">
                  <c:v>7.8739999999999997</c:v>
                </c:pt>
                <c:pt idx="45">
                  <c:v>8.0920000000000005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1-4EB8-A626-1CCC258DE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53664"/>
        <c:axId val="131754240"/>
      </c:scatterChart>
      <c:valAx>
        <c:axId val="13175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754240"/>
        <c:crosses val="autoZero"/>
        <c:crossBetween val="midCat"/>
      </c:valAx>
      <c:valAx>
        <c:axId val="1317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Pressão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75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Envelope</a:t>
            </a:r>
            <a:r>
              <a:rPr lang="pt-BR" baseline="0"/>
              <a:t> L-V (T-</a:t>
            </a:r>
            <a:r>
              <a:rPr lang="el-GR" baseline="0"/>
              <a:t>ρ</a:t>
            </a:r>
            <a:r>
              <a:rPr lang="pt-BR" baseline="0"/>
              <a:t>)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992323448007751"/>
          <c:y val="0.12004274031151112"/>
          <c:w val="0.8338879443899665"/>
          <c:h val="0.7675770990799559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Etanol!$M$2:$M$47</c:f>
              <c:numCache>
                <c:formatCode>General</c:formatCode>
                <c:ptCount val="46"/>
                <c:pt idx="9">
                  <c:v>2.3132084200786492E-2</c:v>
                </c:pt>
                <c:pt idx="10">
                  <c:v>4.8947626040137054E-2</c:v>
                </c:pt>
                <c:pt idx="11">
                  <c:v>9.8231827111984277E-2</c:v>
                </c:pt>
                <c:pt idx="12">
                  <c:v>0.18798738078310279</c:v>
                </c:pt>
                <c:pt idx="13">
                  <c:v>0.34439637818992841</c:v>
                </c:pt>
                <c:pt idx="14">
                  <c:v>0.6063082738039659</c:v>
                </c:pt>
                <c:pt idx="15">
                  <c:v>1.0291877650158494</c:v>
                </c:pt>
                <c:pt idx="16">
                  <c:v>1.689565916724675</c:v>
                </c:pt>
                <c:pt idx="17">
                  <c:v>2.6898061725672044</c:v>
                </c:pt>
                <c:pt idx="18">
                  <c:v>4.1630066899517502</c:v>
                </c:pt>
                <c:pt idx="19">
                  <c:v>6.2778974066005819</c:v>
                </c:pt>
                <c:pt idx="20">
                  <c:v>9.2434256135323754</c:v>
                </c:pt>
                <c:pt idx="21">
                  <c:v>13.313274666169638</c:v>
                </c:pt>
                <c:pt idx="22">
                  <c:v>18.789928598271324</c:v>
                </c:pt>
                <c:pt idx="23">
                  <c:v>26.028110359187924</c:v>
                </c:pt>
                <c:pt idx="24">
                  <c:v>35.440884604479727</c:v>
                </c:pt>
                <c:pt idx="25">
                  <c:v>47.499168764546624</c:v>
                </c:pt>
                <c:pt idx="26">
                  <c:v>62.743129627305819</c:v>
                </c:pt>
                <c:pt idx="27">
                  <c:v>81.786210844851553</c:v>
                </c:pt>
                <c:pt idx="28">
                  <c:v>105.31858873091102</c:v>
                </c:pt>
                <c:pt idx="29">
                  <c:v>134.1381623071764</c:v>
                </c:pt>
                <c:pt idx="30">
                  <c:v>169.14749661705008</c:v>
                </c:pt>
                <c:pt idx="31">
                  <c:v>211.41649048625791</c:v>
                </c:pt>
                <c:pt idx="32">
                  <c:v>262.19192448872576</c:v>
                </c:pt>
                <c:pt idx="33">
                  <c:v>322.89312237649335</c:v>
                </c:pt>
                <c:pt idx="34">
                  <c:v>395.56962025316454</c:v>
                </c:pt>
                <c:pt idx="35">
                  <c:v>482.39266763145201</c:v>
                </c:pt>
                <c:pt idx="36">
                  <c:v>586.85446009389671</c:v>
                </c:pt>
                <c:pt idx="37">
                  <c:v>705.21861777150912</c:v>
                </c:pt>
                <c:pt idx="38">
                  <c:v>855.43199315654397</c:v>
                </c:pt>
                <c:pt idx="39">
                  <c:v>1038.637307852098</c:v>
                </c:pt>
                <c:pt idx="40">
                  <c:v>1265.9830358273198</c:v>
                </c:pt>
                <c:pt idx="41">
                  <c:v>1554.4846883258201</c:v>
                </c:pt>
                <c:pt idx="42">
                  <c:v>1936.1084220716361</c:v>
                </c:pt>
                <c:pt idx="43">
                  <c:v>2481.3895781637716</c:v>
                </c:pt>
                <c:pt idx="44">
                  <c:v>3461.4053305642096</c:v>
                </c:pt>
                <c:pt idx="45">
                  <c:v>5990.8938413611313</c:v>
                </c:pt>
              </c:numCache>
            </c:numRef>
          </c:xVal>
          <c:yVal>
            <c:numRef>
              <c:f>Etanol!$H$2:$H$47</c:f>
              <c:numCache>
                <c:formatCode>General</c:formatCode>
                <c:ptCount val="46"/>
                <c:pt idx="0">
                  <c:v>159</c:v>
                </c:pt>
                <c:pt idx="1">
                  <c:v>167</c:v>
                </c:pt>
                <c:pt idx="2">
                  <c:v>175</c:v>
                </c:pt>
                <c:pt idx="3">
                  <c:v>183</c:v>
                </c:pt>
                <c:pt idx="4">
                  <c:v>191</c:v>
                </c:pt>
                <c:pt idx="5">
                  <c:v>199</c:v>
                </c:pt>
                <c:pt idx="6">
                  <c:v>207</c:v>
                </c:pt>
                <c:pt idx="7">
                  <c:v>215</c:v>
                </c:pt>
                <c:pt idx="8">
                  <c:v>223</c:v>
                </c:pt>
                <c:pt idx="9">
                  <c:v>231</c:v>
                </c:pt>
                <c:pt idx="10">
                  <c:v>239</c:v>
                </c:pt>
                <c:pt idx="11">
                  <c:v>247</c:v>
                </c:pt>
                <c:pt idx="12">
                  <c:v>255</c:v>
                </c:pt>
                <c:pt idx="13">
                  <c:v>263</c:v>
                </c:pt>
                <c:pt idx="14">
                  <c:v>271</c:v>
                </c:pt>
                <c:pt idx="15">
                  <c:v>279</c:v>
                </c:pt>
                <c:pt idx="16">
                  <c:v>287</c:v>
                </c:pt>
                <c:pt idx="17">
                  <c:v>295</c:v>
                </c:pt>
                <c:pt idx="18">
                  <c:v>303</c:v>
                </c:pt>
                <c:pt idx="19">
                  <c:v>311</c:v>
                </c:pt>
                <c:pt idx="20">
                  <c:v>319</c:v>
                </c:pt>
                <c:pt idx="21">
                  <c:v>327</c:v>
                </c:pt>
                <c:pt idx="22">
                  <c:v>335</c:v>
                </c:pt>
                <c:pt idx="23">
                  <c:v>343</c:v>
                </c:pt>
                <c:pt idx="24">
                  <c:v>351</c:v>
                </c:pt>
                <c:pt idx="25">
                  <c:v>359</c:v>
                </c:pt>
                <c:pt idx="26">
                  <c:v>367</c:v>
                </c:pt>
                <c:pt idx="27">
                  <c:v>375</c:v>
                </c:pt>
                <c:pt idx="28">
                  <c:v>383</c:v>
                </c:pt>
                <c:pt idx="29">
                  <c:v>391</c:v>
                </c:pt>
                <c:pt idx="30">
                  <c:v>399</c:v>
                </c:pt>
                <c:pt idx="31">
                  <c:v>407</c:v>
                </c:pt>
                <c:pt idx="32">
                  <c:v>415</c:v>
                </c:pt>
                <c:pt idx="33">
                  <c:v>423</c:v>
                </c:pt>
                <c:pt idx="34">
                  <c:v>431</c:v>
                </c:pt>
                <c:pt idx="35">
                  <c:v>439</c:v>
                </c:pt>
                <c:pt idx="36">
                  <c:v>447</c:v>
                </c:pt>
                <c:pt idx="37">
                  <c:v>455</c:v>
                </c:pt>
                <c:pt idx="38">
                  <c:v>463</c:v>
                </c:pt>
                <c:pt idx="39">
                  <c:v>471</c:v>
                </c:pt>
                <c:pt idx="40">
                  <c:v>479</c:v>
                </c:pt>
                <c:pt idx="41">
                  <c:v>487</c:v>
                </c:pt>
                <c:pt idx="42">
                  <c:v>495</c:v>
                </c:pt>
                <c:pt idx="43">
                  <c:v>503</c:v>
                </c:pt>
                <c:pt idx="44">
                  <c:v>511</c:v>
                </c:pt>
                <c:pt idx="45">
                  <c:v>513.91999999999996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8-41EB-96B5-96CD3982CEFC}"/>
            </c:ext>
          </c:extLst>
        </c:ser>
        <c:ser>
          <c:idx val="1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Etanol!$J$2:$J$47</c:f>
              <c:numCache>
                <c:formatCode>General</c:formatCode>
                <c:ptCount val="46"/>
                <c:pt idx="0">
                  <c:v>19607.843137254902</c:v>
                </c:pt>
                <c:pt idx="1">
                  <c:v>19470.404984423676</c:v>
                </c:pt>
                <c:pt idx="2">
                  <c:v>19327.406262079629</c:v>
                </c:pt>
                <c:pt idx="3">
                  <c:v>19186.492709132774</c:v>
                </c:pt>
                <c:pt idx="4">
                  <c:v>19043.99162064369</c:v>
                </c:pt>
                <c:pt idx="5">
                  <c:v>18900.018900018902</c:v>
                </c:pt>
                <c:pt idx="6">
                  <c:v>18754.688672168042</c:v>
                </c:pt>
                <c:pt idx="7">
                  <c:v>18611.576400521124</c:v>
                </c:pt>
                <c:pt idx="8">
                  <c:v>18463.81093057607</c:v>
                </c:pt>
                <c:pt idx="9">
                  <c:v>18318.373328448433</c:v>
                </c:pt>
                <c:pt idx="10">
                  <c:v>18171.906232963836</c:v>
                </c:pt>
                <c:pt idx="11">
                  <c:v>18021.265092809514</c:v>
                </c:pt>
                <c:pt idx="12">
                  <c:v>17873.100983020555</c:v>
                </c:pt>
                <c:pt idx="13">
                  <c:v>17721.070352649302</c:v>
                </c:pt>
                <c:pt idx="14">
                  <c:v>17568.517217146873</c:v>
                </c:pt>
                <c:pt idx="15">
                  <c:v>17415.534656913969</c:v>
                </c:pt>
                <c:pt idx="16">
                  <c:v>17259.233690024164</c:v>
                </c:pt>
                <c:pt idx="17">
                  <c:v>17102.787754403969</c:v>
                </c:pt>
                <c:pt idx="18">
                  <c:v>16940.538709130949</c:v>
                </c:pt>
                <c:pt idx="19">
                  <c:v>16781.339150864238</c:v>
                </c:pt>
                <c:pt idx="20">
                  <c:v>16616.816218012627</c:v>
                </c:pt>
                <c:pt idx="21">
                  <c:v>16450.074025333113</c:v>
                </c:pt>
                <c:pt idx="22">
                  <c:v>16281.341582546402</c:v>
                </c:pt>
                <c:pt idx="23">
                  <c:v>16108.247422680413</c:v>
                </c:pt>
                <c:pt idx="24">
                  <c:v>15931.177314003506</c:v>
                </c:pt>
                <c:pt idx="25">
                  <c:v>15750.511891636479</c:v>
                </c:pt>
                <c:pt idx="26">
                  <c:v>15566.625155666254</c:v>
                </c:pt>
                <c:pt idx="27">
                  <c:v>15377.518068583731</c:v>
                </c:pt>
                <c:pt idx="28">
                  <c:v>15181.417944436009</c:v>
                </c:pt>
                <c:pt idx="29">
                  <c:v>14979.029358897542</c:v>
                </c:pt>
                <c:pt idx="30">
                  <c:v>14768.867227883624</c:v>
                </c:pt>
                <c:pt idx="31">
                  <c:v>14551.804423748545</c:v>
                </c:pt>
                <c:pt idx="32">
                  <c:v>14322.543683758238</c:v>
                </c:pt>
                <c:pt idx="33">
                  <c:v>14082.52358822701</c:v>
                </c:pt>
                <c:pt idx="34">
                  <c:v>13827.433628318584</c:v>
                </c:pt>
                <c:pt idx="35">
                  <c:v>13553.808620222282</c:v>
                </c:pt>
                <c:pt idx="36">
                  <c:v>13260.840737302746</c:v>
                </c:pt>
                <c:pt idx="37">
                  <c:v>12941.633234114146</c:v>
                </c:pt>
                <c:pt idx="38">
                  <c:v>12591.286829513976</c:v>
                </c:pt>
                <c:pt idx="39">
                  <c:v>12199.585214102721</c:v>
                </c:pt>
                <c:pt idx="40">
                  <c:v>11753.643629525153</c:v>
                </c:pt>
                <c:pt idx="41">
                  <c:v>11238.480557428635</c:v>
                </c:pt>
                <c:pt idx="42">
                  <c:v>10624.734381640459</c:v>
                </c:pt>
                <c:pt idx="43">
                  <c:v>9871.6683119447189</c:v>
                </c:pt>
                <c:pt idx="45">
                  <c:v>5990.8938413611313</c:v>
                </c:pt>
              </c:numCache>
            </c:numRef>
          </c:xVal>
          <c:yVal>
            <c:numRef>
              <c:f>Etanol!$H$2:$H$47</c:f>
              <c:numCache>
                <c:formatCode>General</c:formatCode>
                <c:ptCount val="46"/>
                <c:pt idx="0">
                  <c:v>159</c:v>
                </c:pt>
                <c:pt idx="1">
                  <c:v>167</c:v>
                </c:pt>
                <c:pt idx="2">
                  <c:v>175</c:v>
                </c:pt>
                <c:pt idx="3">
                  <c:v>183</c:v>
                </c:pt>
                <c:pt idx="4">
                  <c:v>191</c:v>
                </c:pt>
                <c:pt idx="5">
                  <c:v>199</c:v>
                </c:pt>
                <c:pt idx="6">
                  <c:v>207</c:v>
                </c:pt>
                <c:pt idx="7">
                  <c:v>215</c:v>
                </c:pt>
                <c:pt idx="8">
                  <c:v>223</c:v>
                </c:pt>
                <c:pt idx="9">
                  <c:v>231</c:v>
                </c:pt>
                <c:pt idx="10">
                  <c:v>239</c:v>
                </c:pt>
                <c:pt idx="11">
                  <c:v>247</c:v>
                </c:pt>
                <c:pt idx="12">
                  <c:v>255</c:v>
                </c:pt>
                <c:pt idx="13">
                  <c:v>263</c:v>
                </c:pt>
                <c:pt idx="14">
                  <c:v>271</c:v>
                </c:pt>
                <c:pt idx="15">
                  <c:v>279</c:v>
                </c:pt>
                <c:pt idx="16">
                  <c:v>287</c:v>
                </c:pt>
                <c:pt idx="17">
                  <c:v>295</c:v>
                </c:pt>
                <c:pt idx="18">
                  <c:v>303</c:v>
                </c:pt>
                <c:pt idx="19">
                  <c:v>311</c:v>
                </c:pt>
                <c:pt idx="20">
                  <c:v>319</c:v>
                </c:pt>
                <c:pt idx="21">
                  <c:v>327</c:v>
                </c:pt>
                <c:pt idx="22">
                  <c:v>335</c:v>
                </c:pt>
                <c:pt idx="23">
                  <c:v>343</c:v>
                </c:pt>
                <c:pt idx="24">
                  <c:v>351</c:v>
                </c:pt>
                <c:pt idx="25">
                  <c:v>359</c:v>
                </c:pt>
                <c:pt idx="26">
                  <c:v>367</c:v>
                </c:pt>
                <c:pt idx="27">
                  <c:v>375</c:v>
                </c:pt>
                <c:pt idx="28">
                  <c:v>383</c:v>
                </c:pt>
                <c:pt idx="29">
                  <c:v>391</c:v>
                </c:pt>
                <c:pt idx="30">
                  <c:v>399</c:v>
                </c:pt>
                <c:pt idx="31">
                  <c:v>407</c:v>
                </c:pt>
                <c:pt idx="32">
                  <c:v>415</c:v>
                </c:pt>
                <c:pt idx="33">
                  <c:v>423</c:v>
                </c:pt>
                <c:pt idx="34">
                  <c:v>431</c:v>
                </c:pt>
                <c:pt idx="35">
                  <c:v>439</c:v>
                </c:pt>
                <c:pt idx="36">
                  <c:v>447</c:v>
                </c:pt>
                <c:pt idx="37">
                  <c:v>455</c:v>
                </c:pt>
                <c:pt idx="38">
                  <c:v>463</c:v>
                </c:pt>
                <c:pt idx="39">
                  <c:v>471</c:v>
                </c:pt>
                <c:pt idx="40">
                  <c:v>479</c:v>
                </c:pt>
                <c:pt idx="41">
                  <c:v>487</c:v>
                </c:pt>
                <c:pt idx="42">
                  <c:v>495</c:v>
                </c:pt>
                <c:pt idx="43">
                  <c:v>503</c:v>
                </c:pt>
                <c:pt idx="44">
                  <c:v>511</c:v>
                </c:pt>
                <c:pt idx="45">
                  <c:v>513.91999999999996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08-41EB-96B5-96CD3982C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55968"/>
        <c:axId val="131756544"/>
      </c:scatterChart>
      <c:valAx>
        <c:axId val="13175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Densidade (mol/m³)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756544"/>
        <c:crosses val="autoZero"/>
        <c:crossBetween val="midCat"/>
      </c:valAx>
      <c:valAx>
        <c:axId val="13175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75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 P-T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Metano!$I$1</c:f>
              <c:strCache>
                <c:ptCount val="1"/>
                <c:pt idx="0">
                  <c:v>Pvap (MPa)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Metano!$H$2:$H$47</c:f>
              <c:numCache>
                <c:formatCode>General</c:formatCode>
                <c:ptCount val="46"/>
                <c:pt idx="0">
                  <c:v>91</c:v>
                </c:pt>
                <c:pt idx="1">
                  <c:v>93</c:v>
                </c:pt>
                <c:pt idx="2">
                  <c:v>95</c:v>
                </c:pt>
                <c:pt idx="3">
                  <c:v>97</c:v>
                </c:pt>
                <c:pt idx="4">
                  <c:v>100</c:v>
                </c:pt>
                <c:pt idx="5">
                  <c:v>102</c:v>
                </c:pt>
                <c:pt idx="6">
                  <c:v>104</c:v>
                </c:pt>
                <c:pt idx="7">
                  <c:v>106</c:v>
                </c:pt>
                <c:pt idx="8">
                  <c:v>109</c:v>
                </c:pt>
                <c:pt idx="9">
                  <c:v>111</c:v>
                </c:pt>
                <c:pt idx="10">
                  <c:v>113</c:v>
                </c:pt>
                <c:pt idx="11">
                  <c:v>115</c:v>
                </c:pt>
                <c:pt idx="12">
                  <c:v>118</c:v>
                </c:pt>
                <c:pt idx="13">
                  <c:v>120</c:v>
                </c:pt>
                <c:pt idx="14">
                  <c:v>122</c:v>
                </c:pt>
                <c:pt idx="15">
                  <c:v>124</c:v>
                </c:pt>
                <c:pt idx="16">
                  <c:v>127</c:v>
                </c:pt>
                <c:pt idx="17">
                  <c:v>129</c:v>
                </c:pt>
                <c:pt idx="18">
                  <c:v>131</c:v>
                </c:pt>
                <c:pt idx="19">
                  <c:v>133</c:v>
                </c:pt>
                <c:pt idx="20">
                  <c:v>136</c:v>
                </c:pt>
                <c:pt idx="21">
                  <c:v>138</c:v>
                </c:pt>
                <c:pt idx="22">
                  <c:v>140</c:v>
                </c:pt>
                <c:pt idx="23">
                  <c:v>142</c:v>
                </c:pt>
                <c:pt idx="24">
                  <c:v>145</c:v>
                </c:pt>
                <c:pt idx="25">
                  <c:v>147</c:v>
                </c:pt>
                <c:pt idx="26">
                  <c:v>149</c:v>
                </c:pt>
                <c:pt idx="27">
                  <c:v>151</c:v>
                </c:pt>
                <c:pt idx="28">
                  <c:v>154</c:v>
                </c:pt>
                <c:pt idx="29">
                  <c:v>156</c:v>
                </c:pt>
                <c:pt idx="30">
                  <c:v>158</c:v>
                </c:pt>
                <c:pt idx="31">
                  <c:v>160</c:v>
                </c:pt>
                <c:pt idx="32">
                  <c:v>163</c:v>
                </c:pt>
                <c:pt idx="33">
                  <c:v>165</c:v>
                </c:pt>
                <c:pt idx="34">
                  <c:v>167</c:v>
                </c:pt>
                <c:pt idx="35">
                  <c:v>169</c:v>
                </c:pt>
                <c:pt idx="36">
                  <c:v>172</c:v>
                </c:pt>
                <c:pt idx="37">
                  <c:v>174</c:v>
                </c:pt>
                <c:pt idx="38">
                  <c:v>176</c:v>
                </c:pt>
                <c:pt idx="39">
                  <c:v>178</c:v>
                </c:pt>
                <c:pt idx="40">
                  <c:v>181</c:v>
                </c:pt>
                <c:pt idx="41">
                  <c:v>183</c:v>
                </c:pt>
                <c:pt idx="42">
                  <c:v>185</c:v>
                </c:pt>
                <c:pt idx="43">
                  <c:v>187</c:v>
                </c:pt>
                <c:pt idx="44">
                  <c:v>190</c:v>
                </c:pt>
                <c:pt idx="45">
                  <c:v>190.55500000000001</c:v>
                </c:pt>
              </c:numCache>
            </c:numRef>
          </c:xVal>
          <c:yVal>
            <c:numRef>
              <c:f>Metano!$I$2:$I$47</c:f>
              <c:numCache>
                <c:formatCode>General</c:formatCode>
                <c:ptCount val="46"/>
                <c:pt idx="0">
                  <c:v>1.221E-2</c:v>
                </c:pt>
                <c:pt idx="1">
                  <c:v>1.567E-2</c:v>
                </c:pt>
                <c:pt idx="2">
                  <c:v>1.9890000000000001E-2</c:v>
                </c:pt>
                <c:pt idx="3">
                  <c:v>2.4969999999999999E-2</c:v>
                </c:pt>
                <c:pt idx="4">
                  <c:v>3.449E-2</c:v>
                </c:pt>
                <c:pt idx="5">
                  <c:v>4.2299999999999997E-2</c:v>
                </c:pt>
                <c:pt idx="6">
                  <c:v>5.144E-2</c:v>
                </c:pt>
                <c:pt idx="7">
                  <c:v>6.2060000000000004E-2</c:v>
                </c:pt>
                <c:pt idx="8">
                  <c:v>8.1119999999999998E-2</c:v>
                </c:pt>
                <c:pt idx="9">
                  <c:v>9.6149999999999999E-2</c:v>
                </c:pt>
                <c:pt idx="10">
                  <c:v>0.11320000000000001</c:v>
                </c:pt>
                <c:pt idx="11">
                  <c:v>0.1326</c:v>
                </c:pt>
                <c:pt idx="12">
                  <c:v>0.16619999999999999</c:v>
                </c:pt>
                <c:pt idx="13">
                  <c:v>0.19190000000000002</c:v>
                </c:pt>
                <c:pt idx="14">
                  <c:v>0.2205</c:v>
                </c:pt>
                <c:pt idx="15">
                  <c:v>0.25219999999999998</c:v>
                </c:pt>
                <c:pt idx="16">
                  <c:v>0.30610000000000004</c:v>
                </c:pt>
                <c:pt idx="17">
                  <c:v>0.34639999999999999</c:v>
                </c:pt>
                <c:pt idx="18">
                  <c:v>0.3906</c:v>
                </c:pt>
                <c:pt idx="19">
                  <c:v>0.43869999999999998</c:v>
                </c:pt>
                <c:pt idx="20">
                  <c:v>0.51890000000000003</c:v>
                </c:pt>
                <c:pt idx="21">
                  <c:v>0.57810000000000006</c:v>
                </c:pt>
                <c:pt idx="22">
                  <c:v>0.64200000000000002</c:v>
                </c:pt>
                <c:pt idx="23">
                  <c:v>0.71079999999999999</c:v>
                </c:pt>
                <c:pt idx="24">
                  <c:v>0.82389999999999997</c:v>
                </c:pt>
                <c:pt idx="25">
                  <c:v>0.90620000000000001</c:v>
                </c:pt>
                <c:pt idx="26">
                  <c:v>0.99420000000000008</c:v>
                </c:pt>
                <c:pt idx="27">
                  <c:v>1.0880000000000001</c:v>
                </c:pt>
                <c:pt idx="28">
                  <c:v>1.2410000000000001</c:v>
                </c:pt>
                <c:pt idx="29">
                  <c:v>1.351</c:v>
                </c:pt>
                <c:pt idx="30">
                  <c:v>1.468</c:v>
                </c:pt>
                <c:pt idx="31">
                  <c:v>1.5920000000000001</c:v>
                </c:pt>
                <c:pt idx="32">
                  <c:v>1.7909999999999999</c:v>
                </c:pt>
                <c:pt idx="33">
                  <c:v>1.9339999999999999</c:v>
                </c:pt>
                <c:pt idx="34">
                  <c:v>2.085</c:v>
                </c:pt>
                <c:pt idx="35">
                  <c:v>2.2440000000000002</c:v>
                </c:pt>
                <c:pt idx="36">
                  <c:v>2.4990000000000001</c:v>
                </c:pt>
                <c:pt idx="37">
                  <c:v>2.68</c:v>
                </c:pt>
                <c:pt idx="38">
                  <c:v>2.871</c:v>
                </c:pt>
                <c:pt idx="39">
                  <c:v>3.0710000000000002</c:v>
                </c:pt>
                <c:pt idx="40">
                  <c:v>3.391</c:v>
                </c:pt>
                <c:pt idx="41">
                  <c:v>3.6190000000000002</c:v>
                </c:pt>
                <c:pt idx="42">
                  <c:v>3.8580000000000001</c:v>
                </c:pt>
                <c:pt idx="43">
                  <c:v>4.1100000000000003</c:v>
                </c:pt>
                <c:pt idx="44">
                  <c:v>4.516</c:v>
                </c:pt>
                <c:pt idx="45">
                  <c:v>4.5949999999999998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C1-4993-A675-F82E9E94C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5200"/>
        <c:axId val="131675776"/>
      </c:scatterChart>
      <c:valAx>
        <c:axId val="13167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675776"/>
        <c:crosses val="autoZero"/>
        <c:crossBetween val="midCat"/>
      </c:valAx>
      <c:valAx>
        <c:axId val="13167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Pressão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67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 P-T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Etanol!$I$1</c:f>
              <c:strCache>
                <c:ptCount val="1"/>
                <c:pt idx="0">
                  <c:v>Pvap (MPa)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Etanol!$H$2:$H$47</c:f>
              <c:numCache>
                <c:formatCode>General</c:formatCode>
                <c:ptCount val="46"/>
                <c:pt idx="0">
                  <c:v>159</c:v>
                </c:pt>
                <c:pt idx="1">
                  <c:v>167</c:v>
                </c:pt>
                <c:pt idx="2">
                  <c:v>175</c:v>
                </c:pt>
                <c:pt idx="3">
                  <c:v>183</c:v>
                </c:pt>
                <c:pt idx="4">
                  <c:v>191</c:v>
                </c:pt>
                <c:pt idx="5">
                  <c:v>199</c:v>
                </c:pt>
                <c:pt idx="6">
                  <c:v>207</c:v>
                </c:pt>
                <c:pt idx="7">
                  <c:v>215</c:v>
                </c:pt>
                <c:pt idx="8">
                  <c:v>223</c:v>
                </c:pt>
                <c:pt idx="9">
                  <c:v>231</c:v>
                </c:pt>
                <c:pt idx="10">
                  <c:v>239</c:v>
                </c:pt>
                <c:pt idx="11">
                  <c:v>247</c:v>
                </c:pt>
                <c:pt idx="12">
                  <c:v>255</c:v>
                </c:pt>
                <c:pt idx="13">
                  <c:v>263</c:v>
                </c:pt>
                <c:pt idx="14">
                  <c:v>271</c:v>
                </c:pt>
                <c:pt idx="15">
                  <c:v>279</c:v>
                </c:pt>
                <c:pt idx="16">
                  <c:v>287</c:v>
                </c:pt>
                <c:pt idx="17">
                  <c:v>295</c:v>
                </c:pt>
                <c:pt idx="18">
                  <c:v>303</c:v>
                </c:pt>
                <c:pt idx="19">
                  <c:v>311</c:v>
                </c:pt>
                <c:pt idx="20">
                  <c:v>319</c:v>
                </c:pt>
                <c:pt idx="21">
                  <c:v>327</c:v>
                </c:pt>
                <c:pt idx="22">
                  <c:v>335</c:v>
                </c:pt>
                <c:pt idx="23">
                  <c:v>343</c:v>
                </c:pt>
                <c:pt idx="24">
                  <c:v>351</c:v>
                </c:pt>
                <c:pt idx="25">
                  <c:v>359</c:v>
                </c:pt>
                <c:pt idx="26">
                  <c:v>367</c:v>
                </c:pt>
                <c:pt idx="27">
                  <c:v>375</c:v>
                </c:pt>
                <c:pt idx="28">
                  <c:v>383</c:v>
                </c:pt>
                <c:pt idx="29">
                  <c:v>391</c:v>
                </c:pt>
                <c:pt idx="30">
                  <c:v>399</c:v>
                </c:pt>
                <c:pt idx="31">
                  <c:v>407</c:v>
                </c:pt>
                <c:pt idx="32">
                  <c:v>415</c:v>
                </c:pt>
                <c:pt idx="33">
                  <c:v>423</c:v>
                </c:pt>
                <c:pt idx="34">
                  <c:v>431</c:v>
                </c:pt>
                <c:pt idx="35">
                  <c:v>439</c:v>
                </c:pt>
                <c:pt idx="36">
                  <c:v>447</c:v>
                </c:pt>
                <c:pt idx="37">
                  <c:v>455</c:v>
                </c:pt>
                <c:pt idx="38">
                  <c:v>463</c:v>
                </c:pt>
                <c:pt idx="39">
                  <c:v>471</c:v>
                </c:pt>
                <c:pt idx="40">
                  <c:v>479</c:v>
                </c:pt>
                <c:pt idx="41">
                  <c:v>487</c:v>
                </c:pt>
                <c:pt idx="42">
                  <c:v>495</c:v>
                </c:pt>
                <c:pt idx="43">
                  <c:v>503</c:v>
                </c:pt>
                <c:pt idx="44">
                  <c:v>511</c:v>
                </c:pt>
                <c:pt idx="45">
                  <c:v>513.91999999999996</c:v>
                </c:pt>
              </c:numCache>
            </c:numRef>
          </c:xVal>
          <c:yVal>
            <c:numRef>
              <c:f>Etanol!$I$2:$I$47</c:f>
              <c:numCache>
                <c:formatCode>General</c:formatCode>
                <c:ptCount val="46"/>
                <c:pt idx="9">
                  <c:v>4.4409999999999997E-5</c:v>
                </c:pt>
                <c:pt idx="10">
                  <c:v>9.7180000000000001E-5</c:v>
                </c:pt>
                <c:pt idx="11">
                  <c:v>2.0150000000000002E-4</c:v>
                </c:pt>
                <c:pt idx="12">
                  <c:v>3.9779999999999997E-4</c:v>
                </c:pt>
                <c:pt idx="13">
                  <c:v>7.5109999999999999E-4</c:v>
                </c:pt>
                <c:pt idx="14">
                  <c:v>1.361E-3</c:v>
                </c:pt>
                <c:pt idx="15">
                  <c:v>2.3760000000000001E-3</c:v>
                </c:pt>
                <c:pt idx="16">
                  <c:v>4.0049999999999999E-3</c:v>
                </c:pt>
                <c:pt idx="17">
                  <c:v>6.5409999999999999E-3</c:v>
                </c:pt>
                <c:pt idx="18">
                  <c:v>1.0369999999999999E-2</c:v>
                </c:pt>
                <c:pt idx="19">
                  <c:v>1.601E-2</c:v>
                </c:pt>
                <c:pt idx="20">
                  <c:v>2.41E-2</c:v>
                </c:pt>
                <c:pt idx="21">
                  <c:v>3.5430000000000003E-2</c:v>
                </c:pt>
                <c:pt idx="22">
                  <c:v>5.0990000000000001E-2</c:v>
                </c:pt>
                <c:pt idx="23">
                  <c:v>7.1940000000000004E-2</c:v>
                </c:pt>
                <c:pt idx="24">
                  <c:v>9.9610000000000004E-2</c:v>
                </c:pt>
                <c:pt idx="25">
                  <c:v>0.1356</c:v>
                </c:pt>
                <c:pt idx="26">
                  <c:v>0.18159999999999998</c:v>
                </c:pt>
                <c:pt idx="27">
                  <c:v>0.23960000000000001</c:v>
                </c:pt>
                <c:pt idx="28">
                  <c:v>0.31180000000000002</c:v>
                </c:pt>
                <c:pt idx="29">
                  <c:v>0.40050000000000002</c:v>
                </c:pt>
                <c:pt idx="30">
                  <c:v>0.50829999999999997</c:v>
                </c:pt>
                <c:pt idx="31">
                  <c:v>0.63790000000000002</c:v>
                </c:pt>
                <c:pt idx="32">
                  <c:v>0.7923</c:v>
                </c:pt>
                <c:pt idx="33">
                  <c:v>0.97439999999999993</c:v>
                </c:pt>
                <c:pt idx="34">
                  <c:v>1.1870000000000001</c:v>
                </c:pt>
                <c:pt idx="35">
                  <c:v>1.4350000000000001</c:v>
                </c:pt>
                <c:pt idx="36">
                  <c:v>1.72</c:v>
                </c:pt>
                <c:pt idx="37">
                  <c:v>2.0470000000000002</c:v>
                </c:pt>
                <c:pt idx="38">
                  <c:v>2.42</c:v>
                </c:pt>
                <c:pt idx="39">
                  <c:v>2.8420000000000001</c:v>
                </c:pt>
                <c:pt idx="40">
                  <c:v>3.3170000000000002</c:v>
                </c:pt>
                <c:pt idx="41">
                  <c:v>3.851</c:v>
                </c:pt>
                <c:pt idx="42">
                  <c:v>4.4470000000000001</c:v>
                </c:pt>
                <c:pt idx="43">
                  <c:v>5.1109999999999998</c:v>
                </c:pt>
                <c:pt idx="44">
                  <c:v>5.8490000000000002</c:v>
                </c:pt>
                <c:pt idx="45">
                  <c:v>6.1369999999999996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E1-4A9A-87D1-26ED49EA6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58272"/>
        <c:axId val="131758848"/>
      </c:scatterChart>
      <c:valAx>
        <c:axId val="13175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758848"/>
        <c:crosses val="autoZero"/>
        <c:crossBetween val="midCat"/>
      </c:valAx>
      <c:valAx>
        <c:axId val="1317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Pressão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75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Envelope</a:t>
            </a:r>
            <a:r>
              <a:rPr lang="pt-BR" baseline="0"/>
              <a:t> L-V (T-</a:t>
            </a:r>
            <a:r>
              <a:rPr lang="el-GR" baseline="0"/>
              <a:t>ρ</a:t>
            </a:r>
            <a:r>
              <a:rPr lang="pt-BR" baseline="0"/>
              <a:t>)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992323448007751"/>
          <c:y val="0.12004274031151112"/>
          <c:w val="0.8338879443899665"/>
          <c:h val="0.7675770990799559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'1-Propanol'!$M$2:$M$47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xVal>
          <c:yVal>
            <c:numRef>
              <c:f>'1-Propanol'!$H$2:$H$47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1-48D3-937C-2498E0AF529A}"/>
            </c:ext>
          </c:extLst>
        </c:ser>
        <c:ser>
          <c:idx val="1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'1-Propanol'!$J$2:$J$47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xVal>
          <c:yVal>
            <c:numRef>
              <c:f>'1-Propanol'!$H$2:$H$47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F1-48D3-937C-2498E0AF5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86656"/>
        <c:axId val="135087232"/>
      </c:scatterChart>
      <c:valAx>
        <c:axId val="13508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Densidade (mol/m³)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087232"/>
        <c:crosses val="autoZero"/>
        <c:crossBetween val="midCat"/>
      </c:valAx>
      <c:valAx>
        <c:axId val="13508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08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 P-T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'1-Propanol'!$I$1</c:f>
              <c:strCache>
                <c:ptCount val="1"/>
                <c:pt idx="0">
                  <c:v>Pvap (MPa)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'1-Propanol'!$H$2:$H$47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xVal>
          <c:yVal>
            <c:numRef>
              <c:f>'1-Propanol'!$I$2:$I$47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BE-4092-9FD4-2B462FC3E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88960"/>
        <c:axId val="135089536"/>
      </c:scatterChart>
      <c:valAx>
        <c:axId val="13508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089536"/>
        <c:crosses val="autoZero"/>
        <c:crossBetween val="midCat"/>
      </c:valAx>
      <c:valAx>
        <c:axId val="13508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Pressão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08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Envelope</a:t>
            </a:r>
            <a:r>
              <a:rPr lang="pt-BR" baseline="0"/>
              <a:t> L-V (T-</a:t>
            </a:r>
            <a:r>
              <a:rPr lang="el-GR" baseline="0"/>
              <a:t>ρ</a:t>
            </a:r>
            <a:r>
              <a:rPr lang="pt-BR" baseline="0"/>
              <a:t>)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992323448007751"/>
          <c:y val="0.12004274031151112"/>
          <c:w val="0.8338879443899665"/>
          <c:h val="0.7675770990799559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'1-Butanol'!$M$2:$M$47</c:f>
              <c:numCache>
                <c:formatCode>General</c:formatCode>
                <c:ptCount val="46"/>
                <c:pt idx="13">
                  <c:v>0.29222377912557879</c:v>
                </c:pt>
                <c:pt idx="14">
                  <c:v>0.53746392273418653</c:v>
                </c:pt>
                <c:pt idx="15">
                  <c:v>0.89026504080529811</c:v>
                </c:pt>
                <c:pt idx="16">
                  <c:v>1.4281939773059977</c:v>
                </c:pt>
                <c:pt idx="17">
                  <c:v>2.3464704391654072</c:v>
                </c:pt>
                <c:pt idx="18">
                  <c:v>3.5445155710569036</c:v>
                </c:pt>
                <c:pt idx="19">
                  <c:v>5.4800826396462066</c:v>
                </c:pt>
                <c:pt idx="20">
                  <c:v>7.8553361298329962</c:v>
                </c:pt>
                <c:pt idx="21">
                  <c:v>11.503905575943033</c:v>
                </c:pt>
                <c:pt idx="22">
                  <c:v>18.788869473723768</c:v>
                </c:pt>
                <c:pt idx="23">
                  <c:v>21.360218728639783</c:v>
                </c:pt>
                <c:pt idx="24">
                  <c:v>29.362539272396276</c:v>
                </c:pt>
                <c:pt idx="25">
                  <c:v>38.336208548974504</c:v>
                </c:pt>
                <c:pt idx="26">
                  <c:v>50.890585241730278</c:v>
                </c:pt>
                <c:pt idx="27">
                  <c:v>64.574454345860772</c:v>
                </c:pt>
                <c:pt idx="28">
                  <c:v>83.236224404861005</c:v>
                </c:pt>
                <c:pt idx="29">
                  <c:v>103.11404413281089</c:v>
                </c:pt>
                <c:pt idx="30">
                  <c:v>126.50221378874132</c:v>
                </c:pt>
                <c:pt idx="31">
                  <c:v>157.48031496062993</c:v>
                </c:pt>
                <c:pt idx="32">
                  <c:v>189.71732119142479</c:v>
                </c:pt>
                <c:pt idx="33">
                  <c:v>231.32084200786491</c:v>
                </c:pt>
                <c:pt idx="34">
                  <c:v>275.25461051472615</c:v>
                </c:pt>
                <c:pt idx="35">
                  <c:v>331.45508783559825</c:v>
                </c:pt>
                <c:pt idx="36">
                  <c:v>414.59369817578772</c:v>
                </c:pt>
                <c:pt idx="37">
                  <c:v>491.40049140049138</c:v>
                </c:pt>
                <c:pt idx="38">
                  <c:v>611.99510403916759</c:v>
                </c:pt>
                <c:pt idx="39">
                  <c:v>679.3478260869565</c:v>
                </c:pt>
                <c:pt idx="40">
                  <c:v>852.51491901108272</c:v>
                </c:pt>
                <c:pt idx="41">
                  <c:v>1017.0870626525631</c:v>
                </c:pt>
                <c:pt idx="42">
                  <c:v>1254.862592546116</c:v>
                </c:pt>
                <c:pt idx="43">
                  <c:v>1542.2578655151142</c:v>
                </c:pt>
                <c:pt idx="44">
                  <c:v>1901.1406844106464</c:v>
                </c:pt>
                <c:pt idx="45">
                  <c:v>3642.5891523695045</c:v>
                </c:pt>
              </c:numCache>
            </c:numRef>
          </c:xVal>
          <c:yVal>
            <c:numRef>
              <c:f>'1-Butanol'!$H$2:$H$47</c:f>
              <c:numCache>
                <c:formatCode>General</c:formatCode>
                <c:ptCount val="46"/>
                <c:pt idx="0">
                  <c:v>186</c:v>
                </c:pt>
                <c:pt idx="1">
                  <c:v>194</c:v>
                </c:pt>
                <c:pt idx="2">
                  <c:v>202</c:v>
                </c:pt>
                <c:pt idx="3">
                  <c:v>211</c:v>
                </c:pt>
                <c:pt idx="4">
                  <c:v>219</c:v>
                </c:pt>
                <c:pt idx="5">
                  <c:v>228</c:v>
                </c:pt>
                <c:pt idx="6">
                  <c:v>236</c:v>
                </c:pt>
                <c:pt idx="7">
                  <c:v>245</c:v>
                </c:pt>
                <c:pt idx="8">
                  <c:v>253</c:v>
                </c:pt>
                <c:pt idx="9">
                  <c:v>261</c:v>
                </c:pt>
                <c:pt idx="10">
                  <c:v>270</c:v>
                </c:pt>
                <c:pt idx="11">
                  <c:v>278</c:v>
                </c:pt>
                <c:pt idx="12">
                  <c:v>287</c:v>
                </c:pt>
                <c:pt idx="13">
                  <c:v>295</c:v>
                </c:pt>
                <c:pt idx="14">
                  <c:v>304</c:v>
                </c:pt>
                <c:pt idx="15">
                  <c:v>312</c:v>
                </c:pt>
                <c:pt idx="16">
                  <c:v>320</c:v>
                </c:pt>
                <c:pt idx="17">
                  <c:v>329</c:v>
                </c:pt>
                <c:pt idx="18">
                  <c:v>337</c:v>
                </c:pt>
                <c:pt idx="19">
                  <c:v>346</c:v>
                </c:pt>
                <c:pt idx="20">
                  <c:v>354</c:v>
                </c:pt>
                <c:pt idx="21">
                  <c:v>363</c:v>
                </c:pt>
                <c:pt idx="22">
                  <c:v>371</c:v>
                </c:pt>
                <c:pt idx="23">
                  <c:v>379</c:v>
                </c:pt>
                <c:pt idx="24">
                  <c:v>388</c:v>
                </c:pt>
                <c:pt idx="25">
                  <c:v>396</c:v>
                </c:pt>
                <c:pt idx="26">
                  <c:v>405</c:v>
                </c:pt>
                <c:pt idx="27">
                  <c:v>413</c:v>
                </c:pt>
                <c:pt idx="28">
                  <c:v>422</c:v>
                </c:pt>
                <c:pt idx="29">
                  <c:v>430</c:v>
                </c:pt>
                <c:pt idx="30">
                  <c:v>438</c:v>
                </c:pt>
                <c:pt idx="31">
                  <c:v>447</c:v>
                </c:pt>
                <c:pt idx="32">
                  <c:v>455</c:v>
                </c:pt>
                <c:pt idx="33">
                  <c:v>464</c:v>
                </c:pt>
                <c:pt idx="34">
                  <c:v>472</c:v>
                </c:pt>
                <c:pt idx="35">
                  <c:v>481</c:v>
                </c:pt>
                <c:pt idx="36">
                  <c:v>489</c:v>
                </c:pt>
                <c:pt idx="37">
                  <c:v>497</c:v>
                </c:pt>
                <c:pt idx="38">
                  <c:v>506</c:v>
                </c:pt>
                <c:pt idx="39">
                  <c:v>514</c:v>
                </c:pt>
                <c:pt idx="40">
                  <c:v>523</c:v>
                </c:pt>
                <c:pt idx="41">
                  <c:v>531</c:v>
                </c:pt>
                <c:pt idx="42">
                  <c:v>540</c:v>
                </c:pt>
                <c:pt idx="43">
                  <c:v>548</c:v>
                </c:pt>
                <c:pt idx="44">
                  <c:v>556</c:v>
                </c:pt>
                <c:pt idx="45">
                  <c:v>563.04999999999995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16-4638-9A35-BDEE3579FE5F}"/>
            </c:ext>
          </c:extLst>
        </c:ser>
        <c:ser>
          <c:idx val="1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'1-Butanol'!$J$2:$J$47</c:f>
              <c:numCache>
                <c:formatCode>General</c:formatCode>
                <c:ptCount val="46"/>
                <c:pt idx="0">
                  <c:v>11999.040076793857</c:v>
                </c:pt>
                <c:pt idx="1">
                  <c:v>11923.214498628829</c:v>
                </c:pt>
                <c:pt idx="2">
                  <c:v>11846.937566639024</c:v>
                </c:pt>
                <c:pt idx="3">
                  <c:v>11760.555098200633</c:v>
                </c:pt>
                <c:pt idx="4">
                  <c:v>11682.242990654207</c:v>
                </c:pt>
                <c:pt idx="5">
                  <c:v>11594.202898550724</c:v>
                </c:pt>
                <c:pt idx="6">
                  <c:v>11515.430677107324</c:v>
                </c:pt>
                <c:pt idx="7">
                  <c:v>11425.959780621572</c:v>
                </c:pt>
                <c:pt idx="8">
                  <c:v>11345.586566825505</c:v>
                </c:pt>
                <c:pt idx="9">
                  <c:v>11263.798152737103</c:v>
                </c:pt>
                <c:pt idx="10">
                  <c:v>11171.936096525527</c:v>
                </c:pt>
                <c:pt idx="11">
                  <c:v>11087.703736556159</c:v>
                </c:pt>
                <c:pt idx="12">
                  <c:v>10992.634934593822</c:v>
                </c:pt>
                <c:pt idx="13">
                  <c:v>10907.504363001744</c:v>
                </c:pt>
                <c:pt idx="14">
                  <c:v>10809.642200843151</c:v>
                </c:pt>
                <c:pt idx="15">
                  <c:v>10721.561059290234</c:v>
                </c:pt>
                <c:pt idx="16">
                  <c:v>10631.5118009781</c:v>
                </c:pt>
                <c:pt idx="17">
                  <c:v>10528.532322594228</c:v>
                </c:pt>
                <c:pt idx="18">
                  <c:v>10436.234606553955</c:v>
                </c:pt>
                <c:pt idx="19">
                  <c:v>10329.511414110111</c:v>
                </c:pt>
                <c:pt idx="20">
                  <c:v>10232.272587741738</c:v>
                </c:pt>
                <c:pt idx="21">
                  <c:v>10120.433154539014</c:v>
                </c:pt>
                <c:pt idx="22">
                  <c:v>10019.03616872057</c:v>
                </c:pt>
                <c:pt idx="23">
                  <c:v>9915.7164105106604</c:v>
                </c:pt>
                <c:pt idx="24">
                  <c:v>9795.2786756783225</c:v>
                </c:pt>
                <c:pt idx="25">
                  <c:v>9685.230024213075</c:v>
                </c:pt>
                <c:pt idx="26">
                  <c:v>9558.4018352131516</c:v>
                </c:pt>
                <c:pt idx="27">
                  <c:v>9441.0876132930516</c:v>
                </c:pt>
                <c:pt idx="28">
                  <c:v>9304.0565686639366</c:v>
                </c:pt>
                <c:pt idx="29">
                  <c:v>9178.5222579164747</c:v>
                </c:pt>
                <c:pt idx="30">
                  <c:v>9047.3174703700352</c:v>
                </c:pt>
                <c:pt idx="31">
                  <c:v>8892.8412627834587</c:v>
                </c:pt>
                <c:pt idx="32">
                  <c:v>8748.906386701663</c:v>
                </c:pt>
                <c:pt idx="33">
                  <c:v>8578.5365016728156</c:v>
                </c:pt>
                <c:pt idx="34">
                  <c:v>8418.9257450749283</c:v>
                </c:pt>
                <c:pt idx="35">
                  <c:v>8227.0670505964626</c:v>
                </c:pt>
                <c:pt idx="36">
                  <c:v>8045.0522928399041</c:v>
                </c:pt>
                <c:pt idx="37">
                  <c:v>7850.5259852410109</c:v>
                </c:pt>
                <c:pt idx="38">
                  <c:v>7613.8267093040959</c:v>
                </c:pt>
                <c:pt idx="39">
                  <c:v>7384.4336139418119</c:v>
                </c:pt>
                <c:pt idx="40">
                  <c:v>7101.2640249964497</c:v>
                </c:pt>
                <c:pt idx="41">
                  <c:v>6822.213125938054</c:v>
                </c:pt>
                <c:pt idx="42">
                  <c:v>6470.3979294726623</c:v>
                </c:pt>
                <c:pt idx="43">
                  <c:v>6115.8338939514406</c:v>
                </c:pt>
                <c:pt idx="45">
                  <c:v>3642.5891523695045</c:v>
                </c:pt>
              </c:numCache>
            </c:numRef>
          </c:xVal>
          <c:yVal>
            <c:numRef>
              <c:f>'1-Butanol'!$H$2:$H$47</c:f>
              <c:numCache>
                <c:formatCode>General</c:formatCode>
                <c:ptCount val="46"/>
                <c:pt idx="0">
                  <c:v>186</c:v>
                </c:pt>
                <c:pt idx="1">
                  <c:v>194</c:v>
                </c:pt>
                <c:pt idx="2">
                  <c:v>202</c:v>
                </c:pt>
                <c:pt idx="3">
                  <c:v>211</c:v>
                </c:pt>
                <c:pt idx="4">
                  <c:v>219</c:v>
                </c:pt>
                <c:pt idx="5">
                  <c:v>228</c:v>
                </c:pt>
                <c:pt idx="6">
                  <c:v>236</c:v>
                </c:pt>
                <c:pt idx="7">
                  <c:v>245</c:v>
                </c:pt>
                <c:pt idx="8">
                  <c:v>253</c:v>
                </c:pt>
                <c:pt idx="9">
                  <c:v>261</c:v>
                </c:pt>
                <c:pt idx="10">
                  <c:v>270</c:v>
                </c:pt>
                <c:pt idx="11">
                  <c:v>278</c:v>
                </c:pt>
                <c:pt idx="12">
                  <c:v>287</c:v>
                </c:pt>
                <c:pt idx="13">
                  <c:v>295</c:v>
                </c:pt>
                <c:pt idx="14">
                  <c:v>304</c:v>
                </c:pt>
                <c:pt idx="15">
                  <c:v>312</c:v>
                </c:pt>
                <c:pt idx="16">
                  <c:v>320</c:v>
                </c:pt>
                <c:pt idx="17">
                  <c:v>329</c:v>
                </c:pt>
                <c:pt idx="18">
                  <c:v>337</c:v>
                </c:pt>
                <c:pt idx="19">
                  <c:v>346</c:v>
                </c:pt>
                <c:pt idx="20">
                  <c:v>354</c:v>
                </c:pt>
                <c:pt idx="21">
                  <c:v>363</c:v>
                </c:pt>
                <c:pt idx="22">
                  <c:v>371</c:v>
                </c:pt>
                <c:pt idx="23">
                  <c:v>379</c:v>
                </c:pt>
                <c:pt idx="24">
                  <c:v>388</c:v>
                </c:pt>
                <c:pt idx="25">
                  <c:v>396</c:v>
                </c:pt>
                <c:pt idx="26">
                  <c:v>405</c:v>
                </c:pt>
                <c:pt idx="27">
                  <c:v>413</c:v>
                </c:pt>
                <c:pt idx="28">
                  <c:v>422</c:v>
                </c:pt>
                <c:pt idx="29">
                  <c:v>430</c:v>
                </c:pt>
                <c:pt idx="30">
                  <c:v>438</c:v>
                </c:pt>
                <c:pt idx="31">
                  <c:v>447</c:v>
                </c:pt>
                <c:pt idx="32">
                  <c:v>455</c:v>
                </c:pt>
                <c:pt idx="33">
                  <c:v>464</c:v>
                </c:pt>
                <c:pt idx="34">
                  <c:v>472</c:v>
                </c:pt>
                <c:pt idx="35">
                  <c:v>481</c:v>
                </c:pt>
                <c:pt idx="36">
                  <c:v>489</c:v>
                </c:pt>
                <c:pt idx="37">
                  <c:v>497</c:v>
                </c:pt>
                <c:pt idx="38">
                  <c:v>506</c:v>
                </c:pt>
                <c:pt idx="39">
                  <c:v>514</c:v>
                </c:pt>
                <c:pt idx="40">
                  <c:v>523</c:v>
                </c:pt>
                <c:pt idx="41">
                  <c:v>531</c:v>
                </c:pt>
                <c:pt idx="42">
                  <c:v>540</c:v>
                </c:pt>
                <c:pt idx="43">
                  <c:v>548</c:v>
                </c:pt>
                <c:pt idx="44">
                  <c:v>556</c:v>
                </c:pt>
                <c:pt idx="45">
                  <c:v>563.04999999999995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16-4638-9A35-BDEE3579F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34208"/>
        <c:axId val="52734784"/>
      </c:scatterChart>
      <c:valAx>
        <c:axId val="5273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Densidade (mol/m³)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734784"/>
        <c:crosses val="autoZero"/>
        <c:crossBetween val="midCat"/>
      </c:valAx>
      <c:valAx>
        <c:axId val="527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73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 P-T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'1-Butanol'!$I$1</c:f>
              <c:strCache>
                <c:ptCount val="1"/>
                <c:pt idx="0">
                  <c:v>Pvap (MPa)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'1-Butanol'!$H$2:$H$47</c:f>
              <c:numCache>
                <c:formatCode>General</c:formatCode>
                <c:ptCount val="46"/>
                <c:pt idx="0">
                  <c:v>186</c:v>
                </c:pt>
                <c:pt idx="1">
                  <c:v>194</c:v>
                </c:pt>
                <c:pt idx="2">
                  <c:v>202</c:v>
                </c:pt>
                <c:pt idx="3">
                  <c:v>211</c:v>
                </c:pt>
                <c:pt idx="4">
                  <c:v>219</c:v>
                </c:pt>
                <c:pt idx="5">
                  <c:v>228</c:v>
                </c:pt>
                <c:pt idx="6">
                  <c:v>236</c:v>
                </c:pt>
                <c:pt idx="7">
                  <c:v>245</c:v>
                </c:pt>
                <c:pt idx="8">
                  <c:v>253</c:v>
                </c:pt>
                <c:pt idx="9">
                  <c:v>261</c:v>
                </c:pt>
                <c:pt idx="10">
                  <c:v>270</c:v>
                </c:pt>
                <c:pt idx="11">
                  <c:v>278</c:v>
                </c:pt>
                <c:pt idx="12">
                  <c:v>287</c:v>
                </c:pt>
                <c:pt idx="13">
                  <c:v>295</c:v>
                </c:pt>
                <c:pt idx="14">
                  <c:v>304</c:v>
                </c:pt>
                <c:pt idx="15">
                  <c:v>312</c:v>
                </c:pt>
                <c:pt idx="16">
                  <c:v>320</c:v>
                </c:pt>
                <c:pt idx="17">
                  <c:v>329</c:v>
                </c:pt>
                <c:pt idx="18">
                  <c:v>337</c:v>
                </c:pt>
                <c:pt idx="19">
                  <c:v>346</c:v>
                </c:pt>
                <c:pt idx="20">
                  <c:v>354</c:v>
                </c:pt>
                <c:pt idx="21">
                  <c:v>363</c:v>
                </c:pt>
                <c:pt idx="22">
                  <c:v>371</c:v>
                </c:pt>
                <c:pt idx="23">
                  <c:v>379</c:v>
                </c:pt>
                <c:pt idx="24">
                  <c:v>388</c:v>
                </c:pt>
                <c:pt idx="25">
                  <c:v>396</c:v>
                </c:pt>
                <c:pt idx="26">
                  <c:v>405</c:v>
                </c:pt>
                <c:pt idx="27">
                  <c:v>413</c:v>
                </c:pt>
                <c:pt idx="28">
                  <c:v>422</c:v>
                </c:pt>
                <c:pt idx="29">
                  <c:v>430</c:v>
                </c:pt>
                <c:pt idx="30">
                  <c:v>438</c:v>
                </c:pt>
                <c:pt idx="31">
                  <c:v>447</c:v>
                </c:pt>
                <c:pt idx="32">
                  <c:v>455</c:v>
                </c:pt>
                <c:pt idx="33">
                  <c:v>464</c:v>
                </c:pt>
                <c:pt idx="34">
                  <c:v>472</c:v>
                </c:pt>
                <c:pt idx="35">
                  <c:v>481</c:v>
                </c:pt>
                <c:pt idx="36">
                  <c:v>489</c:v>
                </c:pt>
                <c:pt idx="37">
                  <c:v>497</c:v>
                </c:pt>
                <c:pt idx="38">
                  <c:v>506</c:v>
                </c:pt>
                <c:pt idx="39">
                  <c:v>514</c:v>
                </c:pt>
                <c:pt idx="40">
                  <c:v>523</c:v>
                </c:pt>
                <c:pt idx="41">
                  <c:v>531</c:v>
                </c:pt>
                <c:pt idx="42">
                  <c:v>540</c:v>
                </c:pt>
                <c:pt idx="43">
                  <c:v>548</c:v>
                </c:pt>
                <c:pt idx="44">
                  <c:v>556</c:v>
                </c:pt>
                <c:pt idx="45">
                  <c:v>563.04999999999995</c:v>
                </c:pt>
              </c:numCache>
            </c:numRef>
          </c:xVal>
          <c:yVal>
            <c:numRef>
              <c:f>'1-Butanol'!$I$2:$I$47</c:f>
              <c:numCache>
                <c:formatCode>General</c:formatCode>
                <c:ptCount val="46"/>
                <c:pt idx="13">
                  <c:v>7.1480000000000003E-4</c:v>
                </c:pt>
                <c:pt idx="14">
                  <c:v>1.353E-3</c:v>
                </c:pt>
                <c:pt idx="15">
                  <c:v>2.2980000000000001E-3</c:v>
                </c:pt>
                <c:pt idx="16">
                  <c:v>3.777E-3</c:v>
                </c:pt>
                <c:pt idx="17">
                  <c:v>6.3670000000000003E-3</c:v>
                </c:pt>
                <c:pt idx="18">
                  <c:v>9.8329999999999997E-3</c:v>
                </c:pt>
                <c:pt idx="19">
                  <c:v>1.554E-2</c:v>
                </c:pt>
                <c:pt idx="20">
                  <c:v>2.2760000000000002E-2</c:v>
                </c:pt>
                <c:pt idx="21">
                  <c:v>3.4049999999999997E-2</c:v>
                </c:pt>
                <c:pt idx="22">
                  <c:v>4.7659999999999994E-2</c:v>
                </c:pt>
                <c:pt idx="23">
                  <c:v>6.5450000000000008E-2</c:v>
                </c:pt>
                <c:pt idx="24">
                  <c:v>9.1569999999999999E-2</c:v>
                </c:pt>
                <c:pt idx="25">
                  <c:v>0.12129999999999999</c:v>
                </c:pt>
                <c:pt idx="26">
                  <c:v>0.16340000000000002</c:v>
                </c:pt>
                <c:pt idx="27">
                  <c:v>0.20980000000000001</c:v>
                </c:pt>
                <c:pt idx="28">
                  <c:v>0.2737</c:v>
                </c:pt>
                <c:pt idx="29">
                  <c:v>0.3422</c:v>
                </c:pt>
                <c:pt idx="30">
                  <c:v>0.42310000000000003</c:v>
                </c:pt>
                <c:pt idx="31">
                  <c:v>0.53060000000000007</c:v>
                </c:pt>
                <c:pt idx="32">
                  <c:v>0.64219999999999999</c:v>
                </c:pt>
                <c:pt idx="33">
                  <c:v>0.78770000000000007</c:v>
                </c:pt>
                <c:pt idx="34">
                  <c:v>0.93629999999999991</c:v>
                </c:pt>
                <c:pt idx="35">
                  <c:v>1.127</c:v>
                </c:pt>
                <c:pt idx="36">
                  <c:v>1.319</c:v>
                </c:pt>
                <c:pt idx="37">
                  <c:v>1.534</c:v>
                </c:pt>
                <c:pt idx="38">
                  <c:v>1.8049999999999999</c:v>
                </c:pt>
                <c:pt idx="39">
                  <c:v>2.073</c:v>
                </c:pt>
                <c:pt idx="40">
                  <c:v>2.4089999999999998</c:v>
                </c:pt>
                <c:pt idx="41">
                  <c:v>2.74</c:v>
                </c:pt>
                <c:pt idx="42">
                  <c:v>3.1520000000000001</c:v>
                </c:pt>
                <c:pt idx="43">
                  <c:v>3.5550000000000002</c:v>
                </c:pt>
                <c:pt idx="44">
                  <c:v>3.9980000000000002</c:v>
                </c:pt>
                <c:pt idx="45">
                  <c:v>4.423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83-4E68-B920-C2F649F6A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37088"/>
        <c:axId val="52737664"/>
      </c:scatterChart>
      <c:valAx>
        <c:axId val="5273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737664"/>
        <c:crosses val="autoZero"/>
        <c:crossBetween val="midCat"/>
      </c:valAx>
      <c:valAx>
        <c:axId val="5273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Pressão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73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Envelope</a:t>
            </a:r>
            <a:r>
              <a:rPr lang="pt-BR" baseline="0"/>
              <a:t> L-V (T-</a:t>
            </a:r>
            <a:r>
              <a:rPr lang="el-GR" baseline="0"/>
              <a:t>ρ</a:t>
            </a:r>
            <a:r>
              <a:rPr lang="pt-BR" baseline="0"/>
              <a:t>)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992323448007751"/>
          <c:y val="0.12004274031151112"/>
          <c:w val="0.8338879443899665"/>
          <c:h val="0.7675770990799559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'1-Pentanol'!$M$2:$M$47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xVal>
          <c:yVal>
            <c:numRef>
              <c:f>'1-Pentanol'!$H$2:$H$47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21-49A9-AB8D-DEFF17EF8823}"/>
            </c:ext>
          </c:extLst>
        </c:ser>
        <c:ser>
          <c:idx val="1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'1-Pentanol'!$J$2:$J$47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xVal>
          <c:yVal>
            <c:numRef>
              <c:f>'1-Pentanol'!$H$2:$H$47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21-49A9-AB8D-DEFF17EF8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4608"/>
        <c:axId val="53205184"/>
      </c:scatterChart>
      <c:valAx>
        <c:axId val="5320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Densidade (mol/m³)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205184"/>
        <c:crosses val="autoZero"/>
        <c:crossBetween val="midCat"/>
      </c:valAx>
      <c:valAx>
        <c:axId val="5320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20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 P-T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'1-Pentanol'!$I$1</c:f>
              <c:strCache>
                <c:ptCount val="1"/>
                <c:pt idx="0">
                  <c:v>Pvap (MPa)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'1-Pentanol'!$H$2:$H$47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xVal>
          <c:yVal>
            <c:numRef>
              <c:f>'1-Pentanol'!$I$2:$I$47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B2-44F8-937A-BAB006048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76768"/>
        <c:axId val="142177344"/>
      </c:scatterChart>
      <c:valAx>
        <c:axId val="14217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177344"/>
        <c:crosses val="autoZero"/>
        <c:crossBetween val="midCat"/>
      </c:valAx>
      <c:valAx>
        <c:axId val="1421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Pressão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17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Envelope</a:t>
            </a:r>
            <a:r>
              <a:rPr lang="pt-BR" baseline="0"/>
              <a:t> L-V (T-</a:t>
            </a:r>
            <a:r>
              <a:rPr lang="el-GR" baseline="0"/>
              <a:t>ρ</a:t>
            </a:r>
            <a:r>
              <a:rPr lang="pt-BR" baseline="0"/>
              <a:t>)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992323448007751"/>
          <c:y val="0.12004274031151112"/>
          <c:w val="0.8338879443899665"/>
          <c:h val="0.7675770990799559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'1-Hexanol'!$M$2:$M$47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xVal>
          <c:yVal>
            <c:numRef>
              <c:f>'1-Hexanol'!$H$2:$H$47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D7-43A9-83DA-DCF4CC13BBB8}"/>
            </c:ext>
          </c:extLst>
        </c:ser>
        <c:ser>
          <c:idx val="1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'1-Hexanol'!$J$2:$J$47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xVal>
          <c:yVal>
            <c:numRef>
              <c:f>'1-Hexanol'!$H$2:$H$47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D7-43A9-83DA-DCF4CC13B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75264"/>
        <c:axId val="144475840"/>
      </c:scatterChart>
      <c:valAx>
        <c:axId val="14447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Densidade (mol/m³)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475840"/>
        <c:crosses val="autoZero"/>
        <c:crossBetween val="midCat"/>
      </c:valAx>
      <c:valAx>
        <c:axId val="14447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47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 P-T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'1-Hexanol'!$I$1</c:f>
              <c:strCache>
                <c:ptCount val="1"/>
                <c:pt idx="0">
                  <c:v>Pvap (MPa)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'1-Hexanol'!$H$2:$H$47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xVal>
          <c:yVal>
            <c:numRef>
              <c:f>'1-Hexanol'!$I$2:$I$47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2-4827-82DB-2781361E8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78720"/>
        <c:axId val="144479296"/>
      </c:scatterChart>
      <c:valAx>
        <c:axId val="1444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479296"/>
        <c:crosses val="autoZero"/>
        <c:crossBetween val="midCat"/>
      </c:valAx>
      <c:valAx>
        <c:axId val="1444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Pressão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47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Envelope</a:t>
            </a:r>
            <a:r>
              <a:rPr lang="pt-BR" baseline="0"/>
              <a:t> L-V (T-</a:t>
            </a:r>
            <a:r>
              <a:rPr lang="el-GR" baseline="0"/>
              <a:t>ρ</a:t>
            </a:r>
            <a:r>
              <a:rPr lang="pt-BR" baseline="0"/>
              <a:t>)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992323448007751"/>
          <c:y val="0.12004274031151112"/>
          <c:w val="0.8338879443899665"/>
          <c:h val="0.7675770990799559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'1-Heptanol'!$M$2:$M$47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xVal>
          <c:yVal>
            <c:numRef>
              <c:f>'1-Heptanol'!$H$2:$H$47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82-43E8-9936-C4A3C4ADFF8F}"/>
            </c:ext>
          </c:extLst>
        </c:ser>
        <c:ser>
          <c:idx val="1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'1-Heptanol'!$J$2:$J$47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xVal>
          <c:yVal>
            <c:numRef>
              <c:f>'1-Heptanol'!$H$2:$H$47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82-43E8-9936-C4A3C4ADF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05472"/>
        <c:axId val="146106048"/>
      </c:scatterChart>
      <c:valAx>
        <c:axId val="14610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Densidade (mol/m³)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106048"/>
        <c:crosses val="autoZero"/>
        <c:crossBetween val="midCat"/>
      </c:valAx>
      <c:valAx>
        <c:axId val="1461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10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Envelope</a:t>
            </a:r>
            <a:r>
              <a:rPr lang="pt-BR" baseline="0"/>
              <a:t> L-V (T-</a:t>
            </a:r>
            <a:r>
              <a:rPr lang="el-GR" baseline="0"/>
              <a:t>ρ</a:t>
            </a:r>
            <a:r>
              <a:rPr lang="pt-BR" baseline="0"/>
              <a:t>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Etano!$M$2:$M$47</c:f>
              <c:numCache>
                <c:formatCode>General</c:formatCode>
                <c:ptCount val="46"/>
                <c:pt idx="0">
                  <c:v>1.786033220217896E-3</c:v>
                </c:pt>
                <c:pt idx="1">
                  <c:v>4.5998160073597054E-3</c:v>
                </c:pt>
                <c:pt idx="2">
                  <c:v>1.3356484573260318E-2</c:v>
                </c:pt>
                <c:pt idx="3">
                  <c:v>3.4650034650034647E-2</c:v>
                </c:pt>
                <c:pt idx="4">
                  <c:v>8.1566068515497553E-2</c:v>
                </c:pt>
                <c:pt idx="5">
                  <c:v>0.17663076116553694</c:v>
                </c:pt>
                <c:pt idx="6">
                  <c:v>0.35533546866260968</c:v>
                </c:pt>
                <c:pt idx="7">
                  <c:v>0.55821919146415866</c:v>
                </c:pt>
                <c:pt idx="8">
                  <c:v>1.0697898825691647</c:v>
                </c:pt>
                <c:pt idx="9">
                  <c:v>1.8334191984657948</c:v>
                </c:pt>
                <c:pt idx="10">
                  <c:v>3.0045278234299091</c:v>
                </c:pt>
                <c:pt idx="11">
                  <c:v>4.7323165162578729</c:v>
                </c:pt>
                <c:pt idx="12">
                  <c:v>7.1959012146681252</c:v>
                </c:pt>
                <c:pt idx="13">
                  <c:v>10.604678784279624</c:v>
                </c:pt>
                <c:pt idx="14">
                  <c:v>15.197568389057752</c:v>
                </c:pt>
                <c:pt idx="15">
                  <c:v>19.903270107278626</c:v>
                </c:pt>
                <c:pt idx="16">
                  <c:v>27.32165787820005</c:v>
                </c:pt>
                <c:pt idx="17">
                  <c:v>36.743092298647852</c:v>
                </c:pt>
                <c:pt idx="18">
                  <c:v>48.513074273516715</c:v>
                </c:pt>
                <c:pt idx="19">
                  <c:v>63.000063000063001</c:v>
                </c:pt>
                <c:pt idx="20">
                  <c:v>80.606158310494919</c:v>
                </c:pt>
                <c:pt idx="21">
                  <c:v>101.75010175010175</c:v>
                </c:pt>
                <c:pt idx="22">
                  <c:v>121.52144853566654</c:v>
                </c:pt>
                <c:pt idx="23">
                  <c:v>150.24038461538461</c:v>
                </c:pt>
                <c:pt idx="24">
                  <c:v>183.85732671446956</c:v>
                </c:pt>
                <c:pt idx="25">
                  <c:v>223.01516503122212</c:v>
                </c:pt>
                <c:pt idx="26">
                  <c:v>268.24034334763951</c:v>
                </c:pt>
                <c:pt idx="27">
                  <c:v>320.41012495994875</c:v>
                </c:pt>
                <c:pt idx="28">
                  <c:v>380.08361839604714</c:v>
                </c:pt>
                <c:pt idx="29">
                  <c:v>448.4304932735426</c:v>
                </c:pt>
                <c:pt idx="30">
                  <c:v>509.94390617032127</c:v>
                </c:pt>
                <c:pt idx="31">
                  <c:v>596.30292188431724</c:v>
                </c:pt>
                <c:pt idx="32">
                  <c:v>694.92703266157048</c:v>
                </c:pt>
                <c:pt idx="33">
                  <c:v>807.10250201775625</c:v>
                </c:pt>
                <c:pt idx="34">
                  <c:v>934.57943925233644</c:v>
                </c:pt>
                <c:pt idx="35">
                  <c:v>1080.8473843493298</c:v>
                </c:pt>
                <c:pt idx="36">
                  <c:v>1248.9072061945797</c:v>
                </c:pt>
                <c:pt idx="37">
                  <c:v>1401.9346698443853</c:v>
                </c:pt>
                <c:pt idx="38">
                  <c:v>1621.796951021732</c:v>
                </c:pt>
                <c:pt idx="39">
                  <c:v>1881.8216033120061</c:v>
                </c:pt>
                <c:pt idx="40">
                  <c:v>2194.4261575597984</c:v>
                </c:pt>
                <c:pt idx="41">
                  <c:v>2583.311805734952</c:v>
                </c:pt>
                <c:pt idx="42">
                  <c:v>3094.0594059405944</c:v>
                </c:pt>
                <c:pt idx="43">
                  <c:v>3846.1538461538462</c:v>
                </c:pt>
                <c:pt idx="44">
                  <c:v>4982.5610363726955</c:v>
                </c:pt>
                <c:pt idx="45">
                  <c:v>6799.945600435196</c:v>
                </c:pt>
              </c:numCache>
            </c:numRef>
          </c:xVal>
          <c:yVal>
            <c:numRef>
              <c:f>Etano!$H$2:$H$47</c:f>
              <c:numCache>
                <c:formatCode>General</c:formatCode>
                <c:ptCount val="46"/>
                <c:pt idx="0">
                  <c:v>91</c:v>
                </c:pt>
                <c:pt idx="1">
                  <c:v>95</c:v>
                </c:pt>
                <c:pt idx="2">
                  <c:v>100</c:v>
                </c:pt>
                <c:pt idx="3">
                  <c:v>105</c:v>
                </c:pt>
                <c:pt idx="4">
                  <c:v>110</c:v>
                </c:pt>
                <c:pt idx="5">
                  <c:v>115</c:v>
                </c:pt>
                <c:pt idx="6">
                  <c:v>120</c:v>
                </c:pt>
                <c:pt idx="7">
                  <c:v>125</c:v>
                </c:pt>
                <c:pt idx="8">
                  <c:v>129</c:v>
                </c:pt>
                <c:pt idx="9">
                  <c:v>134</c:v>
                </c:pt>
                <c:pt idx="10">
                  <c:v>139</c:v>
                </c:pt>
                <c:pt idx="11">
                  <c:v>144</c:v>
                </c:pt>
                <c:pt idx="12">
                  <c:v>149</c:v>
                </c:pt>
                <c:pt idx="13">
                  <c:v>154</c:v>
                </c:pt>
                <c:pt idx="14">
                  <c:v>159</c:v>
                </c:pt>
                <c:pt idx="15">
                  <c:v>163</c:v>
                </c:pt>
                <c:pt idx="16">
                  <c:v>168</c:v>
                </c:pt>
                <c:pt idx="17">
                  <c:v>173</c:v>
                </c:pt>
                <c:pt idx="18">
                  <c:v>178</c:v>
                </c:pt>
                <c:pt idx="19">
                  <c:v>183</c:v>
                </c:pt>
                <c:pt idx="20">
                  <c:v>188</c:v>
                </c:pt>
                <c:pt idx="21">
                  <c:v>193</c:v>
                </c:pt>
                <c:pt idx="22">
                  <c:v>197</c:v>
                </c:pt>
                <c:pt idx="23">
                  <c:v>202</c:v>
                </c:pt>
                <c:pt idx="24">
                  <c:v>207</c:v>
                </c:pt>
                <c:pt idx="25">
                  <c:v>212</c:v>
                </c:pt>
                <c:pt idx="26">
                  <c:v>217</c:v>
                </c:pt>
                <c:pt idx="27">
                  <c:v>222</c:v>
                </c:pt>
                <c:pt idx="28">
                  <c:v>227</c:v>
                </c:pt>
                <c:pt idx="29">
                  <c:v>232</c:v>
                </c:pt>
                <c:pt idx="30">
                  <c:v>236</c:v>
                </c:pt>
                <c:pt idx="31">
                  <c:v>241</c:v>
                </c:pt>
                <c:pt idx="32">
                  <c:v>246</c:v>
                </c:pt>
                <c:pt idx="33">
                  <c:v>251</c:v>
                </c:pt>
                <c:pt idx="34">
                  <c:v>256</c:v>
                </c:pt>
                <c:pt idx="35">
                  <c:v>261</c:v>
                </c:pt>
                <c:pt idx="36">
                  <c:v>266</c:v>
                </c:pt>
                <c:pt idx="37">
                  <c:v>270</c:v>
                </c:pt>
                <c:pt idx="38">
                  <c:v>275</c:v>
                </c:pt>
                <c:pt idx="39">
                  <c:v>280</c:v>
                </c:pt>
                <c:pt idx="40">
                  <c:v>285</c:v>
                </c:pt>
                <c:pt idx="41">
                  <c:v>290</c:v>
                </c:pt>
                <c:pt idx="42">
                  <c:v>295</c:v>
                </c:pt>
                <c:pt idx="43">
                  <c:v>300</c:v>
                </c:pt>
                <c:pt idx="44">
                  <c:v>304</c:v>
                </c:pt>
                <c:pt idx="45">
                  <c:v>305.33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DF-4174-975D-D0B2BD2F0BD2}"/>
            </c:ext>
          </c:extLst>
        </c:ser>
        <c:ser>
          <c:idx val="1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Etano!$J$2:$J$47</c:f>
              <c:numCache>
                <c:formatCode>General</c:formatCode>
                <c:ptCount val="46"/>
                <c:pt idx="0">
                  <c:v>21654.395842355996</c:v>
                </c:pt>
                <c:pt idx="1">
                  <c:v>21510.002151000212</c:v>
                </c:pt>
                <c:pt idx="2">
                  <c:v>21326.508850501174</c:v>
                </c:pt>
                <c:pt idx="3">
                  <c:v>21146.11968703743</c:v>
                </c:pt>
                <c:pt idx="4">
                  <c:v>20964.360587002095</c:v>
                </c:pt>
                <c:pt idx="5">
                  <c:v>20777.062123415748</c:v>
                </c:pt>
                <c:pt idx="6">
                  <c:v>20593.080724876439</c:v>
                </c:pt>
                <c:pt idx="7">
                  <c:v>20408.163265306121</c:v>
                </c:pt>
                <c:pt idx="8">
                  <c:v>20259.31928687196</c:v>
                </c:pt>
                <c:pt idx="9">
                  <c:v>20076.289901626176</c:v>
                </c:pt>
                <c:pt idx="10">
                  <c:v>19884.66892026248</c:v>
                </c:pt>
                <c:pt idx="11">
                  <c:v>19696.671262556629</c:v>
                </c:pt>
                <c:pt idx="12">
                  <c:v>19508.388607101057</c:v>
                </c:pt>
                <c:pt idx="13">
                  <c:v>19316.206297083252</c:v>
                </c:pt>
                <c:pt idx="14">
                  <c:v>19120.458891013386</c:v>
                </c:pt>
                <c:pt idx="15">
                  <c:v>18964.536317087048</c:v>
                </c:pt>
                <c:pt idx="16">
                  <c:v>18765.246762994935</c:v>
                </c:pt>
                <c:pt idx="17">
                  <c:v>18566.654288897142</c:v>
                </c:pt>
                <c:pt idx="18">
                  <c:v>18362.100624311421</c:v>
                </c:pt>
                <c:pt idx="19">
                  <c:v>18158.707100054475</c:v>
                </c:pt>
                <c:pt idx="20">
                  <c:v>17950.09872554299</c:v>
                </c:pt>
                <c:pt idx="21">
                  <c:v>17736.786094359701</c:v>
                </c:pt>
                <c:pt idx="22">
                  <c:v>17565.43123133673</c:v>
                </c:pt>
                <c:pt idx="23">
                  <c:v>17346.053772766696</c:v>
                </c:pt>
                <c:pt idx="24">
                  <c:v>17120.356103406953</c:v>
                </c:pt>
                <c:pt idx="25">
                  <c:v>16891.89189189189</c:v>
                </c:pt>
                <c:pt idx="26">
                  <c:v>16655.562958027982</c:v>
                </c:pt>
                <c:pt idx="27">
                  <c:v>16414.970453053182</c:v>
                </c:pt>
                <c:pt idx="28">
                  <c:v>16168.148746968473</c:v>
                </c:pt>
                <c:pt idx="29">
                  <c:v>15885.623510722795</c:v>
                </c:pt>
                <c:pt idx="30">
                  <c:v>15701.051970482022</c:v>
                </c:pt>
                <c:pt idx="31">
                  <c:v>15427.337241592104</c:v>
                </c:pt>
                <c:pt idx="32">
                  <c:v>15144.631228229591</c:v>
                </c:pt>
                <c:pt idx="33">
                  <c:v>14847.809948032665</c:v>
                </c:pt>
                <c:pt idx="34">
                  <c:v>14536.996656490768</c:v>
                </c:pt>
                <c:pt idx="35">
                  <c:v>14208.581983518046</c:v>
                </c:pt>
                <c:pt idx="36">
                  <c:v>13858.093126385809</c:v>
                </c:pt>
                <c:pt idx="37">
                  <c:v>13561.160835367509</c:v>
                </c:pt>
                <c:pt idx="38">
                  <c:v>13163.09069369488</c:v>
                </c:pt>
                <c:pt idx="39">
                  <c:v>12727.504136438845</c:v>
                </c:pt>
                <c:pt idx="40">
                  <c:v>12239.902080783353</c:v>
                </c:pt>
                <c:pt idx="41">
                  <c:v>11680.878402055836</c:v>
                </c:pt>
                <c:pt idx="42">
                  <c:v>11003.521126760565</c:v>
                </c:pt>
                <c:pt idx="43">
                  <c:v>10092.854259184496</c:v>
                </c:pt>
                <c:pt idx="44">
                  <c:v>8812.1254846669017</c:v>
                </c:pt>
                <c:pt idx="45">
                  <c:v>6799.945600435196</c:v>
                </c:pt>
              </c:numCache>
            </c:numRef>
          </c:xVal>
          <c:yVal>
            <c:numRef>
              <c:f>Etano!$H$2:$H$47</c:f>
              <c:numCache>
                <c:formatCode>General</c:formatCode>
                <c:ptCount val="46"/>
                <c:pt idx="0">
                  <c:v>91</c:v>
                </c:pt>
                <c:pt idx="1">
                  <c:v>95</c:v>
                </c:pt>
                <c:pt idx="2">
                  <c:v>100</c:v>
                </c:pt>
                <c:pt idx="3">
                  <c:v>105</c:v>
                </c:pt>
                <c:pt idx="4">
                  <c:v>110</c:v>
                </c:pt>
                <c:pt idx="5">
                  <c:v>115</c:v>
                </c:pt>
                <c:pt idx="6">
                  <c:v>120</c:v>
                </c:pt>
                <c:pt idx="7">
                  <c:v>125</c:v>
                </c:pt>
                <c:pt idx="8">
                  <c:v>129</c:v>
                </c:pt>
                <c:pt idx="9">
                  <c:v>134</c:v>
                </c:pt>
                <c:pt idx="10">
                  <c:v>139</c:v>
                </c:pt>
                <c:pt idx="11">
                  <c:v>144</c:v>
                </c:pt>
                <c:pt idx="12">
                  <c:v>149</c:v>
                </c:pt>
                <c:pt idx="13">
                  <c:v>154</c:v>
                </c:pt>
                <c:pt idx="14">
                  <c:v>159</c:v>
                </c:pt>
                <c:pt idx="15">
                  <c:v>163</c:v>
                </c:pt>
                <c:pt idx="16">
                  <c:v>168</c:v>
                </c:pt>
                <c:pt idx="17">
                  <c:v>173</c:v>
                </c:pt>
                <c:pt idx="18">
                  <c:v>178</c:v>
                </c:pt>
                <c:pt idx="19">
                  <c:v>183</c:v>
                </c:pt>
                <c:pt idx="20">
                  <c:v>188</c:v>
                </c:pt>
                <c:pt idx="21">
                  <c:v>193</c:v>
                </c:pt>
                <c:pt idx="22">
                  <c:v>197</c:v>
                </c:pt>
                <c:pt idx="23">
                  <c:v>202</c:v>
                </c:pt>
                <c:pt idx="24">
                  <c:v>207</c:v>
                </c:pt>
                <c:pt idx="25">
                  <c:v>212</c:v>
                </c:pt>
                <c:pt idx="26">
                  <c:v>217</c:v>
                </c:pt>
                <c:pt idx="27">
                  <c:v>222</c:v>
                </c:pt>
                <c:pt idx="28">
                  <c:v>227</c:v>
                </c:pt>
                <c:pt idx="29">
                  <c:v>232</c:v>
                </c:pt>
                <c:pt idx="30">
                  <c:v>236</c:v>
                </c:pt>
                <c:pt idx="31">
                  <c:v>241</c:v>
                </c:pt>
                <c:pt idx="32">
                  <c:v>246</c:v>
                </c:pt>
                <c:pt idx="33">
                  <c:v>251</c:v>
                </c:pt>
                <c:pt idx="34">
                  <c:v>256</c:v>
                </c:pt>
                <c:pt idx="35">
                  <c:v>261</c:v>
                </c:pt>
                <c:pt idx="36">
                  <c:v>266</c:v>
                </c:pt>
                <c:pt idx="37">
                  <c:v>270</c:v>
                </c:pt>
                <c:pt idx="38">
                  <c:v>275</c:v>
                </c:pt>
                <c:pt idx="39">
                  <c:v>280</c:v>
                </c:pt>
                <c:pt idx="40">
                  <c:v>285</c:v>
                </c:pt>
                <c:pt idx="41">
                  <c:v>290</c:v>
                </c:pt>
                <c:pt idx="42">
                  <c:v>295</c:v>
                </c:pt>
                <c:pt idx="43">
                  <c:v>300</c:v>
                </c:pt>
                <c:pt idx="44">
                  <c:v>304</c:v>
                </c:pt>
                <c:pt idx="45">
                  <c:v>305.33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DF-4174-975D-D0B2BD2F0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7504"/>
        <c:axId val="133144576"/>
      </c:scatterChart>
      <c:valAx>
        <c:axId val="13167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Densidade (mol/m³)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144576"/>
        <c:crosses val="autoZero"/>
        <c:crossBetween val="midCat"/>
      </c:valAx>
      <c:valAx>
        <c:axId val="13314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67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 P-T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'1-Heptanol'!$I$1</c:f>
              <c:strCache>
                <c:ptCount val="1"/>
                <c:pt idx="0">
                  <c:v>Pvap (MPa)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'1-Heptanol'!$H$2:$H$47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xVal>
          <c:yVal>
            <c:numRef>
              <c:f>'1-Heptanol'!$I$2:$I$47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E2-485D-8646-224D817CD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08352"/>
        <c:axId val="146108928"/>
      </c:scatterChart>
      <c:valAx>
        <c:axId val="14610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108928"/>
        <c:crosses val="autoZero"/>
        <c:crossBetween val="midCat"/>
      </c:valAx>
      <c:valAx>
        <c:axId val="14610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Pressão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10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Envelope</a:t>
            </a:r>
            <a:r>
              <a:rPr lang="pt-BR" baseline="0"/>
              <a:t> L-V (T-</a:t>
            </a:r>
            <a:r>
              <a:rPr lang="el-GR" baseline="0"/>
              <a:t>ρ</a:t>
            </a:r>
            <a:r>
              <a:rPr lang="pt-BR" baseline="0"/>
              <a:t>)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992323448007751"/>
          <c:y val="0.12004274031151112"/>
          <c:w val="0.8338879443899665"/>
          <c:h val="0.7675770990799559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'1-Octanol'!$M$2:$M$47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xVal>
          <c:yVal>
            <c:numRef>
              <c:f>'1-Octanol'!$H$2:$H$47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8-4F9F-B81A-F8E54B4D2ADE}"/>
            </c:ext>
          </c:extLst>
        </c:ser>
        <c:ser>
          <c:idx val="1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'1-Octanol'!$J$2:$J$47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xVal>
          <c:yVal>
            <c:numRef>
              <c:f>'1-Octanol'!$H$2:$H$47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E8-4F9F-B81A-F8E54B4D2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04608"/>
        <c:axId val="146605184"/>
      </c:scatterChart>
      <c:valAx>
        <c:axId val="14660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Densidade (mol/m³)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605184"/>
        <c:crosses val="autoZero"/>
        <c:crossBetween val="midCat"/>
      </c:valAx>
      <c:valAx>
        <c:axId val="14660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60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 P-T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'1-Octanol'!$I$1</c:f>
              <c:strCache>
                <c:ptCount val="1"/>
                <c:pt idx="0">
                  <c:v>Pvap (MPa)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'1-Octanol'!$H$2:$H$47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xVal>
          <c:yVal>
            <c:numRef>
              <c:f>'1-Octanol'!$I$2:$I$47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B-4D62-8A23-28DE71BDC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08064"/>
        <c:axId val="146608640"/>
      </c:scatterChart>
      <c:valAx>
        <c:axId val="14660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608640"/>
        <c:crosses val="autoZero"/>
        <c:crossBetween val="midCat"/>
      </c:valAx>
      <c:valAx>
        <c:axId val="14660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Pressão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60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 P-T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Etano!$I$1</c:f>
              <c:strCache>
                <c:ptCount val="1"/>
                <c:pt idx="0">
                  <c:v>Pvap (MPa)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Etano!$H$2:$H$47</c:f>
              <c:numCache>
                <c:formatCode>General</c:formatCode>
                <c:ptCount val="46"/>
                <c:pt idx="0">
                  <c:v>91</c:v>
                </c:pt>
                <c:pt idx="1">
                  <c:v>95</c:v>
                </c:pt>
                <c:pt idx="2">
                  <c:v>100</c:v>
                </c:pt>
                <c:pt idx="3">
                  <c:v>105</c:v>
                </c:pt>
                <c:pt idx="4">
                  <c:v>110</c:v>
                </c:pt>
                <c:pt idx="5">
                  <c:v>115</c:v>
                </c:pt>
                <c:pt idx="6">
                  <c:v>120</c:v>
                </c:pt>
                <c:pt idx="7">
                  <c:v>125</c:v>
                </c:pt>
                <c:pt idx="8">
                  <c:v>129</c:v>
                </c:pt>
                <c:pt idx="9">
                  <c:v>134</c:v>
                </c:pt>
                <c:pt idx="10">
                  <c:v>139</c:v>
                </c:pt>
                <c:pt idx="11">
                  <c:v>144</c:v>
                </c:pt>
                <c:pt idx="12">
                  <c:v>149</c:v>
                </c:pt>
                <c:pt idx="13">
                  <c:v>154</c:v>
                </c:pt>
                <c:pt idx="14">
                  <c:v>159</c:v>
                </c:pt>
                <c:pt idx="15">
                  <c:v>163</c:v>
                </c:pt>
                <c:pt idx="16">
                  <c:v>168</c:v>
                </c:pt>
                <c:pt idx="17">
                  <c:v>173</c:v>
                </c:pt>
                <c:pt idx="18">
                  <c:v>178</c:v>
                </c:pt>
                <c:pt idx="19">
                  <c:v>183</c:v>
                </c:pt>
                <c:pt idx="20">
                  <c:v>188</c:v>
                </c:pt>
                <c:pt idx="21">
                  <c:v>193</c:v>
                </c:pt>
                <c:pt idx="22">
                  <c:v>197</c:v>
                </c:pt>
                <c:pt idx="23">
                  <c:v>202</c:v>
                </c:pt>
                <c:pt idx="24">
                  <c:v>207</c:v>
                </c:pt>
                <c:pt idx="25">
                  <c:v>212</c:v>
                </c:pt>
                <c:pt idx="26">
                  <c:v>217</c:v>
                </c:pt>
                <c:pt idx="27">
                  <c:v>222</c:v>
                </c:pt>
                <c:pt idx="28">
                  <c:v>227</c:v>
                </c:pt>
                <c:pt idx="29">
                  <c:v>232</c:v>
                </c:pt>
                <c:pt idx="30">
                  <c:v>236</c:v>
                </c:pt>
                <c:pt idx="31">
                  <c:v>241</c:v>
                </c:pt>
                <c:pt idx="32">
                  <c:v>246</c:v>
                </c:pt>
                <c:pt idx="33">
                  <c:v>251</c:v>
                </c:pt>
                <c:pt idx="34">
                  <c:v>256</c:v>
                </c:pt>
                <c:pt idx="35">
                  <c:v>261</c:v>
                </c:pt>
                <c:pt idx="36">
                  <c:v>266</c:v>
                </c:pt>
                <c:pt idx="37">
                  <c:v>270</c:v>
                </c:pt>
                <c:pt idx="38">
                  <c:v>275</c:v>
                </c:pt>
                <c:pt idx="39">
                  <c:v>280</c:v>
                </c:pt>
                <c:pt idx="40">
                  <c:v>285</c:v>
                </c:pt>
                <c:pt idx="41">
                  <c:v>290</c:v>
                </c:pt>
                <c:pt idx="42">
                  <c:v>295</c:v>
                </c:pt>
                <c:pt idx="43">
                  <c:v>300</c:v>
                </c:pt>
                <c:pt idx="44">
                  <c:v>304</c:v>
                </c:pt>
                <c:pt idx="45">
                  <c:v>305.33</c:v>
                </c:pt>
              </c:numCache>
            </c:numRef>
          </c:xVal>
          <c:yVal>
            <c:numRef>
              <c:f>Etano!$I$2:$I$47</c:f>
              <c:numCache>
                <c:formatCode>General</c:formatCode>
                <c:ptCount val="46"/>
                <c:pt idx="0">
                  <c:v>1.3510000000000001E-6</c:v>
                </c:pt>
                <c:pt idx="1">
                  <c:v>3.6340000000000003E-6</c:v>
                </c:pt>
                <c:pt idx="2">
                  <c:v>1.111E-5</c:v>
                </c:pt>
                <c:pt idx="3">
                  <c:v>3.025E-5</c:v>
                </c:pt>
                <c:pt idx="4">
                  <c:v>7.462E-5</c:v>
                </c:pt>
                <c:pt idx="5">
                  <c:v>1.6889999999999999E-4</c:v>
                </c:pt>
                <c:pt idx="6">
                  <c:v>3.5439999999999999E-4</c:v>
                </c:pt>
                <c:pt idx="7">
                  <c:v>6.9649999999999996E-4</c:v>
                </c:pt>
                <c:pt idx="8">
                  <c:v>1.1459999999999999E-3</c:v>
                </c:pt>
                <c:pt idx="9">
                  <c:v>2.0400000000000001E-3</c:v>
                </c:pt>
                <c:pt idx="10">
                  <c:v>3.4649999999999998E-3</c:v>
                </c:pt>
                <c:pt idx="11">
                  <c:v>5.6479999999999994E-3</c:v>
                </c:pt>
                <c:pt idx="12">
                  <c:v>8.8749999999999992E-3</c:v>
                </c:pt>
                <c:pt idx="13">
                  <c:v>1.349E-2</c:v>
                </c:pt>
                <c:pt idx="14">
                  <c:v>1.992E-2</c:v>
                </c:pt>
                <c:pt idx="15">
                  <c:v>2.6679999999999999E-2</c:v>
                </c:pt>
                <c:pt idx="16">
                  <c:v>3.7620000000000001E-2</c:v>
                </c:pt>
                <c:pt idx="17">
                  <c:v>5.1889999999999999E-2</c:v>
                </c:pt>
                <c:pt idx="18">
                  <c:v>7.0150000000000004E-2</c:v>
                </c:pt>
                <c:pt idx="19">
                  <c:v>9.3120000000000008E-2</c:v>
                </c:pt>
                <c:pt idx="20">
                  <c:v>0.1216</c:v>
                </c:pt>
                <c:pt idx="21">
                  <c:v>0.15640000000000001</c:v>
                </c:pt>
                <c:pt idx="22">
                  <c:v>0.18930000000000002</c:v>
                </c:pt>
                <c:pt idx="23">
                  <c:v>0.23769999999999999</c:v>
                </c:pt>
                <c:pt idx="24">
                  <c:v>0.29499999999999998</c:v>
                </c:pt>
                <c:pt idx="25">
                  <c:v>0.36199999999999999</c:v>
                </c:pt>
                <c:pt idx="26">
                  <c:v>0.43989999999999996</c:v>
                </c:pt>
                <c:pt idx="27">
                  <c:v>0.52970000000000006</c:v>
                </c:pt>
                <c:pt idx="28">
                  <c:v>0.63229999999999997</c:v>
                </c:pt>
                <c:pt idx="29">
                  <c:v>0.74879999999999991</c:v>
                </c:pt>
                <c:pt idx="30">
                  <c:v>0.85289999999999999</c:v>
                </c:pt>
                <c:pt idx="31">
                  <c:v>0.99729999999999996</c:v>
                </c:pt>
                <c:pt idx="32">
                  <c:v>1.159</c:v>
                </c:pt>
                <c:pt idx="33">
                  <c:v>1.339</c:v>
                </c:pt>
                <c:pt idx="34">
                  <c:v>1.538</c:v>
                </c:pt>
                <c:pt idx="35">
                  <c:v>1.758</c:v>
                </c:pt>
                <c:pt idx="36">
                  <c:v>2</c:v>
                </c:pt>
                <c:pt idx="37">
                  <c:v>2.21</c:v>
                </c:pt>
                <c:pt idx="38">
                  <c:v>2.4950000000000001</c:v>
                </c:pt>
                <c:pt idx="39">
                  <c:v>2.806</c:v>
                </c:pt>
                <c:pt idx="40">
                  <c:v>3.145</c:v>
                </c:pt>
                <c:pt idx="41">
                  <c:v>3.5150000000000001</c:v>
                </c:pt>
                <c:pt idx="42">
                  <c:v>3.9169999999999998</c:v>
                </c:pt>
                <c:pt idx="43">
                  <c:v>4.3550000000000004</c:v>
                </c:pt>
                <c:pt idx="44">
                  <c:v>4.7359999999999998</c:v>
                </c:pt>
                <c:pt idx="45">
                  <c:v>4.8710000000000004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94-49A7-8144-A813B7801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46304"/>
        <c:axId val="133146880"/>
      </c:scatterChart>
      <c:valAx>
        <c:axId val="13314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146880"/>
        <c:crosses val="autoZero"/>
        <c:crossBetween val="midCat"/>
      </c:valAx>
      <c:valAx>
        <c:axId val="13314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Pressão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14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Envelope</a:t>
            </a:r>
            <a:r>
              <a:rPr lang="pt-BR" baseline="0"/>
              <a:t> L-V (T-</a:t>
            </a:r>
            <a:r>
              <a:rPr lang="el-GR" baseline="0"/>
              <a:t>ρ</a:t>
            </a:r>
            <a:r>
              <a:rPr lang="pt-BR" baseline="0"/>
              <a:t>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Propano!$M$2:$M$47</c:f>
              <c:numCache>
                <c:formatCode>General</c:formatCode>
                <c:ptCount val="46"/>
                <c:pt idx="0">
                  <c:v>0</c:v>
                </c:pt>
                <c:pt idx="1">
                  <c:v>1.5698587127158555E-5</c:v>
                </c:pt>
                <c:pt idx="2">
                  <c:v>7.9936051159072735E-5</c:v>
                </c:pt>
                <c:pt idx="3">
                  <c:v>4.1893590280687055E-4</c:v>
                </c:pt>
                <c:pt idx="4">
                  <c:v>1.4581510644502771E-3</c:v>
                </c:pt>
                <c:pt idx="5">
                  <c:v>4.4404973357015983E-3</c:v>
                </c:pt>
                <c:pt idx="6">
                  <c:v>1.4096419509444602E-2</c:v>
                </c:pt>
                <c:pt idx="7">
                  <c:v>3.4153005464480871E-2</c:v>
                </c:pt>
                <c:pt idx="8">
                  <c:v>7.6103500761035003E-2</c:v>
                </c:pt>
                <c:pt idx="9">
                  <c:v>0.17687372507208046</c:v>
                </c:pt>
                <c:pt idx="10">
                  <c:v>0.34023615791721035</c:v>
                </c:pt>
                <c:pt idx="11">
                  <c:v>0.61917165977012634</c:v>
                </c:pt>
                <c:pt idx="12">
                  <c:v>1.1728224206116504</c:v>
                </c:pt>
                <c:pt idx="13">
                  <c:v>1.9335067044344978</c:v>
                </c:pt>
                <c:pt idx="14">
                  <c:v>3.0683882370268543</c:v>
                </c:pt>
                <c:pt idx="15">
                  <c:v>5.038443322551065</c:v>
                </c:pt>
                <c:pt idx="16">
                  <c:v>7.459068362361541</c:v>
                </c:pt>
                <c:pt idx="17">
                  <c:v>10.748180870387687</c:v>
                </c:pt>
                <c:pt idx="18">
                  <c:v>15.963220739416386</c:v>
                </c:pt>
                <c:pt idx="19">
                  <c:v>21.884232410548201</c:v>
                </c:pt>
                <c:pt idx="20">
                  <c:v>29.418686749823486</c:v>
                </c:pt>
                <c:pt idx="21">
                  <c:v>40.632237617325586</c:v>
                </c:pt>
                <c:pt idx="22">
                  <c:v>52.673163023439557</c:v>
                </c:pt>
                <c:pt idx="23">
                  <c:v>67.303809395611793</c:v>
                </c:pt>
                <c:pt idx="24">
                  <c:v>88.129020886577948</c:v>
                </c:pt>
                <c:pt idx="25">
                  <c:v>109.63710119504441</c:v>
                </c:pt>
                <c:pt idx="26">
                  <c:v>134.95276653171391</c:v>
                </c:pt>
                <c:pt idx="27">
                  <c:v>169.89466530750937</c:v>
                </c:pt>
                <c:pt idx="28">
                  <c:v>205.0440844781628</c:v>
                </c:pt>
                <c:pt idx="29">
                  <c:v>245.51927326295115</c:v>
                </c:pt>
                <c:pt idx="30">
                  <c:v>300.39050765995796</c:v>
                </c:pt>
                <c:pt idx="31">
                  <c:v>354.73572188719402</c:v>
                </c:pt>
                <c:pt idx="32">
                  <c:v>416.66666666666669</c:v>
                </c:pt>
                <c:pt idx="33">
                  <c:v>499.75012493753121</c:v>
                </c:pt>
                <c:pt idx="34">
                  <c:v>581.73356602675972</c:v>
                </c:pt>
                <c:pt idx="35">
                  <c:v>674.76383265856953</c:v>
                </c:pt>
                <c:pt idx="36">
                  <c:v>800.64051240992785</c:v>
                </c:pt>
                <c:pt idx="37">
                  <c:v>925.92592592592598</c:v>
                </c:pt>
                <c:pt idx="38">
                  <c:v>1071.0078183570738</c:v>
                </c:pt>
                <c:pt idx="39">
                  <c:v>1272.1027859051012</c:v>
                </c:pt>
                <c:pt idx="40">
                  <c:v>1480.6040864672786</c:v>
                </c:pt>
                <c:pt idx="41">
                  <c:v>1737.015806843842</c:v>
                </c:pt>
                <c:pt idx="42">
                  <c:v>2132.6508850501173</c:v>
                </c:pt>
                <c:pt idx="43">
                  <c:v>2635.046113306983</c:v>
                </c:pt>
                <c:pt idx="44">
                  <c:v>3821.1692777990065</c:v>
                </c:pt>
                <c:pt idx="45">
                  <c:v>5063.8039295118497</c:v>
                </c:pt>
              </c:numCache>
            </c:numRef>
          </c:xVal>
          <c:yVal>
            <c:numRef>
              <c:f>Propano!$H$2:$H$47</c:f>
              <c:numCache>
                <c:formatCode>General</c:formatCode>
                <c:ptCount val="46"/>
                <c:pt idx="0">
                  <c:v>91</c:v>
                </c:pt>
                <c:pt idx="1">
                  <c:v>97</c:v>
                </c:pt>
                <c:pt idx="2">
                  <c:v>103</c:v>
                </c:pt>
                <c:pt idx="3">
                  <c:v>110</c:v>
                </c:pt>
                <c:pt idx="4">
                  <c:v>116</c:v>
                </c:pt>
                <c:pt idx="5">
                  <c:v>122</c:v>
                </c:pt>
                <c:pt idx="6">
                  <c:v>129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154</c:v>
                </c:pt>
                <c:pt idx="11">
                  <c:v>160</c:v>
                </c:pt>
                <c:pt idx="12">
                  <c:v>167</c:v>
                </c:pt>
                <c:pt idx="13">
                  <c:v>173</c:v>
                </c:pt>
                <c:pt idx="14">
                  <c:v>179</c:v>
                </c:pt>
                <c:pt idx="15">
                  <c:v>186</c:v>
                </c:pt>
                <c:pt idx="16">
                  <c:v>192</c:v>
                </c:pt>
                <c:pt idx="17">
                  <c:v>198</c:v>
                </c:pt>
                <c:pt idx="18">
                  <c:v>205</c:v>
                </c:pt>
                <c:pt idx="19">
                  <c:v>211</c:v>
                </c:pt>
                <c:pt idx="20">
                  <c:v>217</c:v>
                </c:pt>
                <c:pt idx="21">
                  <c:v>224</c:v>
                </c:pt>
                <c:pt idx="22">
                  <c:v>230</c:v>
                </c:pt>
                <c:pt idx="23">
                  <c:v>236</c:v>
                </c:pt>
                <c:pt idx="24">
                  <c:v>243</c:v>
                </c:pt>
                <c:pt idx="25">
                  <c:v>249</c:v>
                </c:pt>
                <c:pt idx="26">
                  <c:v>255</c:v>
                </c:pt>
                <c:pt idx="27">
                  <c:v>262</c:v>
                </c:pt>
                <c:pt idx="28">
                  <c:v>268</c:v>
                </c:pt>
                <c:pt idx="29">
                  <c:v>274</c:v>
                </c:pt>
                <c:pt idx="30">
                  <c:v>281</c:v>
                </c:pt>
                <c:pt idx="31">
                  <c:v>287</c:v>
                </c:pt>
                <c:pt idx="32">
                  <c:v>293</c:v>
                </c:pt>
                <c:pt idx="33">
                  <c:v>300</c:v>
                </c:pt>
                <c:pt idx="34">
                  <c:v>306</c:v>
                </c:pt>
                <c:pt idx="35">
                  <c:v>312</c:v>
                </c:pt>
                <c:pt idx="36">
                  <c:v>319</c:v>
                </c:pt>
                <c:pt idx="37">
                  <c:v>325</c:v>
                </c:pt>
                <c:pt idx="38">
                  <c:v>331</c:v>
                </c:pt>
                <c:pt idx="39">
                  <c:v>338</c:v>
                </c:pt>
                <c:pt idx="40">
                  <c:v>344</c:v>
                </c:pt>
                <c:pt idx="41">
                  <c:v>350</c:v>
                </c:pt>
                <c:pt idx="42">
                  <c:v>357</c:v>
                </c:pt>
                <c:pt idx="43">
                  <c:v>363</c:v>
                </c:pt>
                <c:pt idx="44">
                  <c:v>369</c:v>
                </c:pt>
                <c:pt idx="45">
                  <c:v>370.02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56-4BF0-AF58-122CC83C3B16}"/>
            </c:ext>
          </c:extLst>
        </c:ser>
        <c:ser>
          <c:idx val="1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Propano!$J$2:$J$47</c:f>
              <c:numCache>
                <c:formatCode>General</c:formatCode>
                <c:ptCount val="46"/>
                <c:pt idx="0">
                  <c:v>16363.933889707087</c:v>
                </c:pt>
                <c:pt idx="1">
                  <c:v>16244.314489928523</c:v>
                </c:pt>
                <c:pt idx="2">
                  <c:v>16123.831022250886</c:v>
                </c:pt>
                <c:pt idx="3">
                  <c:v>15982.100047946298</c:v>
                </c:pt>
                <c:pt idx="4">
                  <c:v>15860.428231562251</c:v>
                </c:pt>
                <c:pt idx="5">
                  <c:v>15735.641227380016</c:v>
                </c:pt>
                <c:pt idx="6">
                  <c:v>15588.464536243178</c:v>
                </c:pt>
                <c:pt idx="7">
                  <c:v>15463.120457708364</c:v>
                </c:pt>
                <c:pt idx="8">
                  <c:v>15335.071308081584</c:v>
                </c:pt>
                <c:pt idx="9">
                  <c:v>15183.723048891588</c:v>
                </c:pt>
                <c:pt idx="10">
                  <c:v>15053.439710973957</c:v>
                </c:pt>
                <c:pt idx="11">
                  <c:v>14920.919128618323</c:v>
                </c:pt>
                <c:pt idx="12">
                  <c:v>14764.506127270042</c:v>
                </c:pt>
                <c:pt idx="13">
                  <c:v>14628.43768285547</c:v>
                </c:pt>
                <c:pt idx="14">
                  <c:v>14490.653528474133</c:v>
                </c:pt>
                <c:pt idx="15">
                  <c:v>14328.700386874909</c:v>
                </c:pt>
                <c:pt idx="16">
                  <c:v>14186.409419775855</c:v>
                </c:pt>
                <c:pt idx="17">
                  <c:v>14044.943820224718</c:v>
                </c:pt>
                <c:pt idx="18">
                  <c:v>13873.473917869034</c:v>
                </c:pt>
                <c:pt idx="19">
                  <c:v>13724.95196266813</c:v>
                </c:pt>
                <c:pt idx="20">
                  <c:v>13575.889220743959</c:v>
                </c:pt>
                <c:pt idx="21">
                  <c:v>13395.847287340923</c:v>
                </c:pt>
                <c:pt idx="22">
                  <c:v>13239.772275916854</c:v>
                </c:pt>
                <c:pt idx="23">
                  <c:v>13080.444735120993</c:v>
                </c:pt>
                <c:pt idx="24">
                  <c:v>12891.581797086503</c:v>
                </c:pt>
                <c:pt idx="25">
                  <c:v>12724.265173686219</c:v>
                </c:pt>
                <c:pt idx="26">
                  <c:v>12554.927809165096</c:v>
                </c:pt>
                <c:pt idx="27">
                  <c:v>12350.253180190195</c:v>
                </c:pt>
                <c:pt idx="28">
                  <c:v>12171.372930866602</c:v>
                </c:pt>
                <c:pt idx="29">
                  <c:v>11987.532965715656</c:v>
                </c:pt>
                <c:pt idx="30">
                  <c:v>11764.705882352941</c:v>
                </c:pt>
                <c:pt idx="31">
                  <c:v>11568.718186024989</c:v>
                </c:pt>
                <c:pt idx="32">
                  <c:v>11364.927832708263</c:v>
                </c:pt>
                <c:pt idx="33">
                  <c:v>11117.287381878821</c:v>
                </c:pt>
                <c:pt idx="34">
                  <c:v>10894.432944765224</c:v>
                </c:pt>
                <c:pt idx="35">
                  <c:v>10665.529010238906</c:v>
                </c:pt>
                <c:pt idx="36">
                  <c:v>10375.596596804317</c:v>
                </c:pt>
                <c:pt idx="37">
                  <c:v>10113.268608414241</c:v>
                </c:pt>
                <c:pt idx="38">
                  <c:v>9831.8749385507836</c:v>
                </c:pt>
                <c:pt idx="39">
                  <c:v>9474.1828517290396</c:v>
                </c:pt>
                <c:pt idx="40">
                  <c:v>9132.4200913242003</c:v>
                </c:pt>
                <c:pt idx="41">
                  <c:v>8744.3161944735912</c:v>
                </c:pt>
                <c:pt idx="42">
                  <c:v>8197.3932289531931</c:v>
                </c:pt>
                <c:pt idx="43">
                  <c:v>7568.3039430863546</c:v>
                </c:pt>
                <c:pt idx="45">
                  <c:v>5063.8039295118497</c:v>
                </c:pt>
              </c:numCache>
            </c:numRef>
          </c:xVal>
          <c:yVal>
            <c:numRef>
              <c:f>Propano!$H$2:$H$47</c:f>
              <c:numCache>
                <c:formatCode>General</c:formatCode>
                <c:ptCount val="46"/>
                <c:pt idx="0">
                  <c:v>91</c:v>
                </c:pt>
                <c:pt idx="1">
                  <c:v>97</c:v>
                </c:pt>
                <c:pt idx="2">
                  <c:v>103</c:v>
                </c:pt>
                <c:pt idx="3">
                  <c:v>110</c:v>
                </c:pt>
                <c:pt idx="4">
                  <c:v>116</c:v>
                </c:pt>
                <c:pt idx="5">
                  <c:v>122</c:v>
                </c:pt>
                <c:pt idx="6">
                  <c:v>129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154</c:v>
                </c:pt>
                <c:pt idx="11">
                  <c:v>160</c:v>
                </c:pt>
                <c:pt idx="12">
                  <c:v>167</c:v>
                </c:pt>
                <c:pt idx="13">
                  <c:v>173</c:v>
                </c:pt>
                <c:pt idx="14">
                  <c:v>179</c:v>
                </c:pt>
                <c:pt idx="15">
                  <c:v>186</c:v>
                </c:pt>
                <c:pt idx="16">
                  <c:v>192</c:v>
                </c:pt>
                <c:pt idx="17">
                  <c:v>198</c:v>
                </c:pt>
                <c:pt idx="18">
                  <c:v>205</c:v>
                </c:pt>
                <c:pt idx="19">
                  <c:v>211</c:v>
                </c:pt>
                <c:pt idx="20">
                  <c:v>217</c:v>
                </c:pt>
                <c:pt idx="21">
                  <c:v>224</c:v>
                </c:pt>
                <c:pt idx="22">
                  <c:v>230</c:v>
                </c:pt>
                <c:pt idx="23">
                  <c:v>236</c:v>
                </c:pt>
                <c:pt idx="24">
                  <c:v>243</c:v>
                </c:pt>
                <c:pt idx="25">
                  <c:v>249</c:v>
                </c:pt>
                <c:pt idx="26">
                  <c:v>255</c:v>
                </c:pt>
                <c:pt idx="27">
                  <c:v>262</c:v>
                </c:pt>
                <c:pt idx="28">
                  <c:v>268</c:v>
                </c:pt>
                <c:pt idx="29">
                  <c:v>274</c:v>
                </c:pt>
                <c:pt idx="30">
                  <c:v>281</c:v>
                </c:pt>
                <c:pt idx="31">
                  <c:v>287</c:v>
                </c:pt>
                <c:pt idx="32">
                  <c:v>293</c:v>
                </c:pt>
                <c:pt idx="33">
                  <c:v>300</c:v>
                </c:pt>
                <c:pt idx="34">
                  <c:v>306</c:v>
                </c:pt>
                <c:pt idx="35">
                  <c:v>312</c:v>
                </c:pt>
                <c:pt idx="36">
                  <c:v>319</c:v>
                </c:pt>
                <c:pt idx="37">
                  <c:v>325</c:v>
                </c:pt>
                <c:pt idx="38">
                  <c:v>331</c:v>
                </c:pt>
                <c:pt idx="39">
                  <c:v>338</c:v>
                </c:pt>
                <c:pt idx="40">
                  <c:v>344</c:v>
                </c:pt>
                <c:pt idx="41">
                  <c:v>350</c:v>
                </c:pt>
                <c:pt idx="42">
                  <c:v>357</c:v>
                </c:pt>
                <c:pt idx="43">
                  <c:v>363</c:v>
                </c:pt>
                <c:pt idx="44">
                  <c:v>369</c:v>
                </c:pt>
                <c:pt idx="45">
                  <c:v>370.02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56-4BF0-AF58-122CC83C3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48608"/>
        <c:axId val="133149184"/>
      </c:scatterChart>
      <c:valAx>
        <c:axId val="1331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Densidade (mol/m³)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149184"/>
        <c:crosses val="autoZero"/>
        <c:crossBetween val="midCat"/>
      </c:valAx>
      <c:valAx>
        <c:axId val="1331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14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 P-T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Propano!$I$1</c:f>
              <c:strCache>
                <c:ptCount val="1"/>
                <c:pt idx="0">
                  <c:v>Pvap (MPa)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Propano!$H$2:$H$47</c:f>
              <c:numCache>
                <c:formatCode>General</c:formatCode>
                <c:ptCount val="46"/>
                <c:pt idx="0">
                  <c:v>91</c:v>
                </c:pt>
                <c:pt idx="1">
                  <c:v>97</c:v>
                </c:pt>
                <c:pt idx="2">
                  <c:v>103</c:v>
                </c:pt>
                <c:pt idx="3">
                  <c:v>110</c:v>
                </c:pt>
                <c:pt idx="4">
                  <c:v>116</c:v>
                </c:pt>
                <c:pt idx="5">
                  <c:v>122</c:v>
                </c:pt>
                <c:pt idx="6">
                  <c:v>129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154</c:v>
                </c:pt>
                <c:pt idx="11">
                  <c:v>160</c:v>
                </c:pt>
                <c:pt idx="12">
                  <c:v>167</c:v>
                </c:pt>
                <c:pt idx="13">
                  <c:v>173</c:v>
                </c:pt>
                <c:pt idx="14">
                  <c:v>179</c:v>
                </c:pt>
                <c:pt idx="15">
                  <c:v>186</c:v>
                </c:pt>
                <c:pt idx="16">
                  <c:v>192</c:v>
                </c:pt>
                <c:pt idx="17">
                  <c:v>198</c:v>
                </c:pt>
                <c:pt idx="18">
                  <c:v>205</c:v>
                </c:pt>
                <c:pt idx="19">
                  <c:v>211</c:v>
                </c:pt>
                <c:pt idx="20">
                  <c:v>217</c:v>
                </c:pt>
                <c:pt idx="21">
                  <c:v>224</c:v>
                </c:pt>
                <c:pt idx="22">
                  <c:v>230</c:v>
                </c:pt>
                <c:pt idx="23">
                  <c:v>236</c:v>
                </c:pt>
                <c:pt idx="24">
                  <c:v>243</c:v>
                </c:pt>
                <c:pt idx="25">
                  <c:v>249</c:v>
                </c:pt>
                <c:pt idx="26">
                  <c:v>255</c:v>
                </c:pt>
                <c:pt idx="27">
                  <c:v>262</c:v>
                </c:pt>
                <c:pt idx="28">
                  <c:v>268</c:v>
                </c:pt>
                <c:pt idx="29">
                  <c:v>274</c:v>
                </c:pt>
                <c:pt idx="30">
                  <c:v>281</c:v>
                </c:pt>
                <c:pt idx="31">
                  <c:v>287</c:v>
                </c:pt>
                <c:pt idx="32">
                  <c:v>293</c:v>
                </c:pt>
                <c:pt idx="33">
                  <c:v>300</c:v>
                </c:pt>
                <c:pt idx="34">
                  <c:v>306</c:v>
                </c:pt>
                <c:pt idx="35">
                  <c:v>312</c:v>
                </c:pt>
                <c:pt idx="36">
                  <c:v>319</c:v>
                </c:pt>
                <c:pt idx="37">
                  <c:v>325</c:v>
                </c:pt>
                <c:pt idx="38">
                  <c:v>331</c:v>
                </c:pt>
                <c:pt idx="39">
                  <c:v>338</c:v>
                </c:pt>
                <c:pt idx="40">
                  <c:v>344</c:v>
                </c:pt>
                <c:pt idx="41">
                  <c:v>350</c:v>
                </c:pt>
                <c:pt idx="42">
                  <c:v>357</c:v>
                </c:pt>
                <c:pt idx="43">
                  <c:v>363</c:v>
                </c:pt>
                <c:pt idx="44">
                  <c:v>369</c:v>
                </c:pt>
                <c:pt idx="45">
                  <c:v>370.02</c:v>
                </c:pt>
              </c:numCache>
            </c:numRef>
          </c:xVal>
          <c:yVal>
            <c:numRef>
              <c:f>Propano!$I$2:$I$47</c:f>
              <c:numCache>
                <c:formatCode>General</c:formatCode>
                <c:ptCount val="46"/>
                <c:pt idx="0">
                  <c:v>0</c:v>
                </c:pt>
                <c:pt idx="1">
                  <c:v>1.27E-8</c:v>
                </c:pt>
                <c:pt idx="2">
                  <c:v>6.839999999999999E-8</c:v>
                </c:pt>
                <c:pt idx="3">
                  <c:v>3.8309999999999998E-7</c:v>
                </c:pt>
                <c:pt idx="4">
                  <c:v>1.406E-6</c:v>
                </c:pt>
                <c:pt idx="5">
                  <c:v>4.5040000000000004E-6</c:v>
                </c:pt>
                <c:pt idx="6">
                  <c:v>1.5119999999999999E-5</c:v>
                </c:pt>
                <c:pt idx="7">
                  <c:v>3.8340000000000002E-5</c:v>
                </c:pt>
                <c:pt idx="8">
                  <c:v>8.9229999999999998E-5</c:v>
                </c:pt>
                <c:pt idx="9">
                  <c:v>2.1759999999999998E-4</c:v>
                </c:pt>
                <c:pt idx="10">
                  <c:v>4.3559999999999996E-4</c:v>
                </c:pt>
                <c:pt idx="11">
                  <c:v>8.2370000000000002E-4</c:v>
                </c:pt>
                <c:pt idx="12">
                  <c:v>1.6249999999999999E-3</c:v>
                </c:pt>
                <c:pt idx="13">
                  <c:v>2.7730000000000003E-3</c:v>
                </c:pt>
                <c:pt idx="14">
                  <c:v>4.5460000000000006E-3</c:v>
                </c:pt>
                <c:pt idx="15">
                  <c:v>7.7400000000000004E-3</c:v>
                </c:pt>
                <c:pt idx="16">
                  <c:v>1.1800000000000001E-2</c:v>
                </c:pt>
                <c:pt idx="17">
                  <c:v>1.7479999999999999E-2</c:v>
                </c:pt>
                <c:pt idx="18">
                  <c:v>2.6760000000000003E-2</c:v>
                </c:pt>
                <c:pt idx="19">
                  <c:v>3.7590000000000005E-2</c:v>
                </c:pt>
                <c:pt idx="20">
                  <c:v>5.1679999999999997E-2</c:v>
                </c:pt>
                <c:pt idx="21">
                  <c:v>7.3139999999999997E-2</c:v>
                </c:pt>
                <c:pt idx="22">
                  <c:v>9.6629999999999994E-2</c:v>
                </c:pt>
                <c:pt idx="23">
                  <c:v>0.12559999999999999</c:v>
                </c:pt>
                <c:pt idx="24">
                  <c:v>0.16750000000000001</c:v>
                </c:pt>
                <c:pt idx="25">
                  <c:v>0.21130000000000002</c:v>
                </c:pt>
                <c:pt idx="26">
                  <c:v>0.26319999999999999</c:v>
                </c:pt>
                <c:pt idx="27">
                  <c:v>0.33529999999999999</c:v>
                </c:pt>
                <c:pt idx="28">
                  <c:v>0.40789999999999998</c:v>
                </c:pt>
                <c:pt idx="29">
                  <c:v>0.49160000000000004</c:v>
                </c:pt>
                <c:pt idx="30">
                  <c:v>0.60450000000000004</c:v>
                </c:pt>
                <c:pt idx="31">
                  <c:v>0.71529999999999994</c:v>
                </c:pt>
                <c:pt idx="32">
                  <c:v>0.84020000000000006</c:v>
                </c:pt>
                <c:pt idx="33">
                  <c:v>1.0049999999999999</c:v>
                </c:pt>
                <c:pt idx="34">
                  <c:v>1.1639999999999999</c:v>
                </c:pt>
                <c:pt idx="35">
                  <c:v>1.34</c:v>
                </c:pt>
                <c:pt idx="36">
                  <c:v>1.57</c:v>
                </c:pt>
                <c:pt idx="37">
                  <c:v>1.788</c:v>
                </c:pt>
                <c:pt idx="38">
                  <c:v>2.0289999999999999</c:v>
                </c:pt>
                <c:pt idx="39">
                  <c:v>2.3380000000000001</c:v>
                </c:pt>
                <c:pt idx="40">
                  <c:v>2.6309999999999998</c:v>
                </c:pt>
                <c:pt idx="41">
                  <c:v>2.9510000000000001</c:v>
                </c:pt>
                <c:pt idx="42">
                  <c:v>3.363</c:v>
                </c:pt>
                <c:pt idx="43">
                  <c:v>3.7519999999999998</c:v>
                </c:pt>
                <c:pt idx="44">
                  <c:v>4.1760000000000002</c:v>
                </c:pt>
                <c:pt idx="45">
                  <c:v>4.2610000000000001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2-427B-AD71-E6150BA1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50912"/>
        <c:axId val="133151488"/>
      </c:scatterChart>
      <c:valAx>
        <c:axId val="13315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151488"/>
        <c:crosses val="autoZero"/>
        <c:crossBetween val="midCat"/>
      </c:valAx>
      <c:valAx>
        <c:axId val="1331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Pressão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15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Envelope</a:t>
            </a:r>
            <a:r>
              <a:rPr lang="pt-BR" baseline="0"/>
              <a:t> L-V (T-</a:t>
            </a:r>
            <a:r>
              <a:rPr lang="el-GR" baseline="0"/>
              <a:t>ρ</a:t>
            </a:r>
            <a:r>
              <a:rPr lang="pt-BR" baseline="0"/>
              <a:t>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'n-Butano'!$M$2:$M$47</c:f>
              <c:numCache>
                <c:formatCode>General</c:formatCode>
                <c:ptCount val="46"/>
                <c:pt idx="0">
                  <c:v>1.2278978388998037E-3</c:v>
                </c:pt>
                <c:pt idx="1">
                  <c:v>3.2278889606197547E-3</c:v>
                </c:pt>
                <c:pt idx="2">
                  <c:v>8.9525514771709933E-3</c:v>
                </c:pt>
                <c:pt idx="3">
                  <c:v>1.9786307874950535E-2</c:v>
                </c:pt>
                <c:pt idx="4">
                  <c:v>4.5977011494252873E-2</c:v>
                </c:pt>
                <c:pt idx="5">
                  <c:v>8.8967971530249101E-2</c:v>
                </c:pt>
                <c:pt idx="6">
                  <c:v>0.18005021960725284</c:v>
                </c:pt>
                <c:pt idx="7">
                  <c:v>0.31368661765836076</c:v>
                </c:pt>
                <c:pt idx="8">
                  <c:v>0.56951240625825794</c:v>
                </c:pt>
                <c:pt idx="9">
                  <c:v>0.91451230430579833</c:v>
                </c:pt>
                <c:pt idx="10">
                  <c:v>1.5229137604395739</c:v>
                </c:pt>
                <c:pt idx="11">
                  <c:v>2.2842784535434868</c:v>
                </c:pt>
                <c:pt idx="12">
                  <c:v>3.5459232520371331</c:v>
                </c:pt>
                <c:pt idx="13">
                  <c:v>5.0376057267501908</c:v>
                </c:pt>
                <c:pt idx="14">
                  <c:v>7.384978952809985</c:v>
                </c:pt>
                <c:pt idx="15">
                  <c:v>10.03623079316332</c:v>
                </c:pt>
                <c:pt idx="16">
                  <c:v>14.038240166212763</c:v>
                </c:pt>
                <c:pt idx="17">
                  <c:v>18.394187436769979</c:v>
                </c:pt>
                <c:pt idx="18">
                  <c:v>24.753087947721479</c:v>
                </c:pt>
                <c:pt idx="19">
                  <c:v>31.472272927550826</c:v>
                </c:pt>
                <c:pt idx="20">
                  <c:v>41.018909717379714</c:v>
                </c:pt>
                <c:pt idx="21">
                  <c:v>50.867287247571085</c:v>
                </c:pt>
                <c:pt idx="22">
                  <c:v>64.566115702479337</c:v>
                </c:pt>
                <c:pt idx="23">
                  <c:v>78.431372549019613</c:v>
                </c:pt>
                <c:pt idx="24">
                  <c:v>97.399435083276515</c:v>
                </c:pt>
                <c:pt idx="25">
                  <c:v>116.30611770179111</c:v>
                </c:pt>
                <c:pt idx="26">
                  <c:v>141.84397163120568</c:v>
                </c:pt>
                <c:pt idx="27">
                  <c:v>167.02856188408217</c:v>
                </c:pt>
                <c:pt idx="28">
                  <c:v>200.80321285140562</c:v>
                </c:pt>
                <c:pt idx="29">
                  <c:v>233.69946249123629</c:v>
                </c:pt>
                <c:pt idx="30">
                  <c:v>277.54648903691373</c:v>
                </c:pt>
                <c:pt idx="31">
                  <c:v>320.30749519538756</c:v>
                </c:pt>
                <c:pt idx="32">
                  <c:v>377.07390648567122</c:v>
                </c:pt>
                <c:pt idx="33">
                  <c:v>432.33895373973195</c:v>
                </c:pt>
                <c:pt idx="34">
                  <c:v>505.8168942842691</c:v>
                </c:pt>
                <c:pt idx="35">
                  <c:v>578.03468208092488</c:v>
                </c:pt>
                <c:pt idx="36">
                  <c:v>674.30883344571816</c:v>
                </c:pt>
                <c:pt idx="37">
                  <c:v>769.82294072363356</c:v>
                </c:pt>
                <c:pt idx="38">
                  <c:v>899.28057553956842</c:v>
                </c:pt>
                <c:pt idx="39">
                  <c:v>1031.2467773538206</c:v>
                </c:pt>
                <c:pt idx="40">
                  <c:v>1216.8410805548797</c:v>
                </c:pt>
                <c:pt idx="41">
                  <c:v>1415.2278516841211</c:v>
                </c:pt>
                <c:pt idx="42">
                  <c:v>1722.0595832615807</c:v>
                </c:pt>
                <c:pt idx="43">
                  <c:v>2115.0592216582063</c:v>
                </c:pt>
                <c:pt idx="44">
                  <c:v>3419.9726402188785</c:v>
                </c:pt>
                <c:pt idx="45">
                  <c:v>3921.5686274509803</c:v>
                </c:pt>
              </c:numCache>
            </c:numRef>
          </c:xVal>
          <c:yVal>
            <c:numRef>
              <c:f>'n-Butano'!$H$2:$H$47</c:f>
              <c:numCache>
                <c:formatCode>General</c:formatCode>
                <c:ptCount val="46"/>
                <c:pt idx="0">
                  <c:v>139</c:v>
                </c:pt>
                <c:pt idx="1">
                  <c:v>145</c:v>
                </c:pt>
                <c:pt idx="2">
                  <c:v>152</c:v>
                </c:pt>
                <c:pt idx="3">
                  <c:v>158</c:v>
                </c:pt>
                <c:pt idx="4">
                  <c:v>165</c:v>
                </c:pt>
                <c:pt idx="5">
                  <c:v>171</c:v>
                </c:pt>
                <c:pt idx="6">
                  <c:v>178</c:v>
                </c:pt>
                <c:pt idx="7">
                  <c:v>184</c:v>
                </c:pt>
                <c:pt idx="8">
                  <c:v>191</c:v>
                </c:pt>
                <c:pt idx="9">
                  <c:v>197</c:v>
                </c:pt>
                <c:pt idx="10">
                  <c:v>204</c:v>
                </c:pt>
                <c:pt idx="11">
                  <c:v>210</c:v>
                </c:pt>
                <c:pt idx="12">
                  <c:v>217</c:v>
                </c:pt>
                <c:pt idx="13">
                  <c:v>223</c:v>
                </c:pt>
                <c:pt idx="14">
                  <c:v>230</c:v>
                </c:pt>
                <c:pt idx="15">
                  <c:v>236</c:v>
                </c:pt>
                <c:pt idx="16">
                  <c:v>243</c:v>
                </c:pt>
                <c:pt idx="17">
                  <c:v>249</c:v>
                </c:pt>
                <c:pt idx="18">
                  <c:v>256</c:v>
                </c:pt>
                <c:pt idx="19">
                  <c:v>262</c:v>
                </c:pt>
                <c:pt idx="20">
                  <c:v>269</c:v>
                </c:pt>
                <c:pt idx="21">
                  <c:v>275</c:v>
                </c:pt>
                <c:pt idx="22">
                  <c:v>282</c:v>
                </c:pt>
                <c:pt idx="23">
                  <c:v>288</c:v>
                </c:pt>
                <c:pt idx="24">
                  <c:v>295</c:v>
                </c:pt>
                <c:pt idx="25">
                  <c:v>301</c:v>
                </c:pt>
                <c:pt idx="26">
                  <c:v>308</c:v>
                </c:pt>
                <c:pt idx="27">
                  <c:v>314</c:v>
                </c:pt>
                <c:pt idx="28">
                  <c:v>321</c:v>
                </c:pt>
                <c:pt idx="29">
                  <c:v>327</c:v>
                </c:pt>
                <c:pt idx="30">
                  <c:v>334</c:v>
                </c:pt>
                <c:pt idx="31">
                  <c:v>340</c:v>
                </c:pt>
                <c:pt idx="32">
                  <c:v>347</c:v>
                </c:pt>
                <c:pt idx="33">
                  <c:v>353</c:v>
                </c:pt>
                <c:pt idx="34">
                  <c:v>360</c:v>
                </c:pt>
                <c:pt idx="35">
                  <c:v>366</c:v>
                </c:pt>
                <c:pt idx="36">
                  <c:v>373</c:v>
                </c:pt>
                <c:pt idx="37">
                  <c:v>379</c:v>
                </c:pt>
                <c:pt idx="38">
                  <c:v>386</c:v>
                </c:pt>
                <c:pt idx="39">
                  <c:v>392</c:v>
                </c:pt>
                <c:pt idx="40">
                  <c:v>399</c:v>
                </c:pt>
                <c:pt idx="41">
                  <c:v>405</c:v>
                </c:pt>
                <c:pt idx="42">
                  <c:v>412</c:v>
                </c:pt>
                <c:pt idx="43">
                  <c:v>418</c:v>
                </c:pt>
                <c:pt idx="44">
                  <c:v>425</c:v>
                </c:pt>
                <c:pt idx="45">
                  <c:v>425.18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F7-4793-B449-83F6D6A46ADF}"/>
            </c:ext>
          </c:extLst>
        </c:ser>
        <c:ser>
          <c:idx val="1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'n-Butano'!$J$2:$J$47</c:f>
              <c:numCache>
                <c:formatCode>General</c:formatCode>
                <c:ptCount val="46"/>
                <c:pt idx="12">
                  <c:v>11317.338162064281</c:v>
                </c:pt>
                <c:pt idx="13">
                  <c:v>11217.049915872125</c:v>
                </c:pt>
                <c:pt idx="14">
                  <c:v>11098.77913429523</c:v>
                </c:pt>
                <c:pt idx="15">
                  <c:v>10996.261271167803</c:v>
                </c:pt>
                <c:pt idx="16">
                  <c:v>10875.475802066339</c:v>
                </c:pt>
                <c:pt idx="17">
                  <c:v>10771.219302024989</c:v>
                </c:pt>
                <c:pt idx="18">
                  <c:v>10647.359454855196</c:v>
                </c:pt>
                <c:pt idx="19">
                  <c:v>10540.739959945187</c:v>
                </c:pt>
                <c:pt idx="20">
                  <c:v>10413.412475268145</c:v>
                </c:pt>
                <c:pt idx="21">
                  <c:v>10302.90541932825</c:v>
                </c:pt>
                <c:pt idx="22">
                  <c:v>10171.905197843556</c:v>
                </c:pt>
                <c:pt idx="23">
                  <c:v>10057.326762546514</c:v>
                </c:pt>
                <c:pt idx="24">
                  <c:v>9921.6192082547859</c:v>
                </c:pt>
                <c:pt idx="25">
                  <c:v>9802.9604940692079</c:v>
                </c:pt>
                <c:pt idx="26">
                  <c:v>9659.9690880989183</c:v>
                </c:pt>
                <c:pt idx="27">
                  <c:v>9535.6155239820728</c:v>
                </c:pt>
                <c:pt idx="28">
                  <c:v>9385.2651337400275</c:v>
                </c:pt>
                <c:pt idx="29">
                  <c:v>9253.2617747756085</c:v>
                </c:pt>
                <c:pt idx="30">
                  <c:v>9094.2160785740271</c:v>
                </c:pt>
                <c:pt idx="31">
                  <c:v>8952.5514771709932</c:v>
                </c:pt>
                <c:pt idx="32">
                  <c:v>8780.4021424181228</c:v>
                </c:pt>
                <c:pt idx="33">
                  <c:v>8625.8949365996705</c:v>
                </c:pt>
                <c:pt idx="34">
                  <c:v>8437.3945325683435</c:v>
                </c:pt>
                <c:pt idx="35">
                  <c:v>8267.195767195768</c:v>
                </c:pt>
                <c:pt idx="36">
                  <c:v>8056.0702489325713</c:v>
                </c:pt>
                <c:pt idx="37">
                  <c:v>7862.2533218020289</c:v>
                </c:pt>
                <c:pt idx="38">
                  <c:v>7619.0476190476193</c:v>
                </c:pt>
                <c:pt idx="39">
                  <c:v>7392.0756948551152</c:v>
                </c:pt>
                <c:pt idx="45">
                  <c:v>3921.5686274509803</c:v>
                </c:pt>
              </c:numCache>
            </c:numRef>
          </c:xVal>
          <c:yVal>
            <c:numRef>
              <c:f>'n-Butano'!$H$2:$H$47</c:f>
              <c:numCache>
                <c:formatCode>General</c:formatCode>
                <c:ptCount val="46"/>
                <c:pt idx="0">
                  <c:v>139</c:v>
                </c:pt>
                <c:pt idx="1">
                  <c:v>145</c:v>
                </c:pt>
                <c:pt idx="2">
                  <c:v>152</c:v>
                </c:pt>
                <c:pt idx="3">
                  <c:v>158</c:v>
                </c:pt>
                <c:pt idx="4">
                  <c:v>165</c:v>
                </c:pt>
                <c:pt idx="5">
                  <c:v>171</c:v>
                </c:pt>
                <c:pt idx="6">
                  <c:v>178</c:v>
                </c:pt>
                <c:pt idx="7">
                  <c:v>184</c:v>
                </c:pt>
                <c:pt idx="8">
                  <c:v>191</c:v>
                </c:pt>
                <c:pt idx="9">
                  <c:v>197</c:v>
                </c:pt>
                <c:pt idx="10">
                  <c:v>204</c:v>
                </c:pt>
                <c:pt idx="11">
                  <c:v>210</c:v>
                </c:pt>
                <c:pt idx="12">
                  <c:v>217</c:v>
                </c:pt>
                <c:pt idx="13">
                  <c:v>223</c:v>
                </c:pt>
                <c:pt idx="14">
                  <c:v>230</c:v>
                </c:pt>
                <c:pt idx="15">
                  <c:v>236</c:v>
                </c:pt>
                <c:pt idx="16">
                  <c:v>243</c:v>
                </c:pt>
                <c:pt idx="17">
                  <c:v>249</c:v>
                </c:pt>
                <c:pt idx="18">
                  <c:v>256</c:v>
                </c:pt>
                <c:pt idx="19">
                  <c:v>262</c:v>
                </c:pt>
                <c:pt idx="20">
                  <c:v>269</c:v>
                </c:pt>
                <c:pt idx="21">
                  <c:v>275</c:v>
                </c:pt>
                <c:pt idx="22">
                  <c:v>282</c:v>
                </c:pt>
                <c:pt idx="23">
                  <c:v>288</c:v>
                </c:pt>
                <c:pt idx="24">
                  <c:v>295</c:v>
                </c:pt>
                <c:pt idx="25">
                  <c:v>301</c:v>
                </c:pt>
                <c:pt idx="26">
                  <c:v>308</c:v>
                </c:pt>
                <c:pt idx="27">
                  <c:v>314</c:v>
                </c:pt>
                <c:pt idx="28">
                  <c:v>321</c:v>
                </c:pt>
                <c:pt idx="29">
                  <c:v>327</c:v>
                </c:pt>
                <c:pt idx="30">
                  <c:v>334</c:v>
                </c:pt>
                <c:pt idx="31">
                  <c:v>340</c:v>
                </c:pt>
                <c:pt idx="32">
                  <c:v>347</c:v>
                </c:pt>
                <c:pt idx="33">
                  <c:v>353</c:v>
                </c:pt>
                <c:pt idx="34">
                  <c:v>360</c:v>
                </c:pt>
                <c:pt idx="35">
                  <c:v>366</c:v>
                </c:pt>
                <c:pt idx="36">
                  <c:v>373</c:v>
                </c:pt>
                <c:pt idx="37">
                  <c:v>379</c:v>
                </c:pt>
                <c:pt idx="38">
                  <c:v>386</c:v>
                </c:pt>
                <c:pt idx="39">
                  <c:v>392</c:v>
                </c:pt>
                <c:pt idx="40">
                  <c:v>399</c:v>
                </c:pt>
                <c:pt idx="41">
                  <c:v>405</c:v>
                </c:pt>
                <c:pt idx="42">
                  <c:v>412</c:v>
                </c:pt>
                <c:pt idx="43">
                  <c:v>418</c:v>
                </c:pt>
                <c:pt idx="44">
                  <c:v>425</c:v>
                </c:pt>
                <c:pt idx="45">
                  <c:v>425.18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F7-4793-B449-83F6D6A46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92320"/>
        <c:axId val="133792896"/>
      </c:scatterChart>
      <c:valAx>
        <c:axId val="13379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Densidade (mol/m³)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792896"/>
        <c:crosses val="autoZero"/>
        <c:crossBetween val="midCat"/>
      </c:valAx>
      <c:valAx>
        <c:axId val="13379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79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 P-T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'n-Butano'!$I$1</c:f>
              <c:strCache>
                <c:ptCount val="1"/>
                <c:pt idx="0">
                  <c:v>Pvap (MPa)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'n-Butano'!$H$2:$H$47</c:f>
              <c:numCache>
                <c:formatCode>General</c:formatCode>
                <c:ptCount val="46"/>
                <c:pt idx="0">
                  <c:v>139</c:v>
                </c:pt>
                <c:pt idx="1">
                  <c:v>145</c:v>
                </c:pt>
                <c:pt idx="2">
                  <c:v>152</c:v>
                </c:pt>
                <c:pt idx="3">
                  <c:v>158</c:v>
                </c:pt>
                <c:pt idx="4">
                  <c:v>165</c:v>
                </c:pt>
                <c:pt idx="5">
                  <c:v>171</c:v>
                </c:pt>
                <c:pt idx="6">
                  <c:v>178</c:v>
                </c:pt>
                <c:pt idx="7">
                  <c:v>184</c:v>
                </c:pt>
                <c:pt idx="8">
                  <c:v>191</c:v>
                </c:pt>
                <c:pt idx="9">
                  <c:v>197</c:v>
                </c:pt>
                <c:pt idx="10">
                  <c:v>204</c:v>
                </c:pt>
                <c:pt idx="11">
                  <c:v>210</c:v>
                </c:pt>
                <c:pt idx="12">
                  <c:v>217</c:v>
                </c:pt>
                <c:pt idx="13">
                  <c:v>223</c:v>
                </c:pt>
                <c:pt idx="14">
                  <c:v>230</c:v>
                </c:pt>
                <c:pt idx="15">
                  <c:v>236</c:v>
                </c:pt>
                <c:pt idx="16">
                  <c:v>243</c:v>
                </c:pt>
                <c:pt idx="17">
                  <c:v>249</c:v>
                </c:pt>
                <c:pt idx="18">
                  <c:v>256</c:v>
                </c:pt>
                <c:pt idx="19">
                  <c:v>262</c:v>
                </c:pt>
                <c:pt idx="20">
                  <c:v>269</c:v>
                </c:pt>
                <c:pt idx="21">
                  <c:v>275</c:v>
                </c:pt>
                <c:pt idx="22">
                  <c:v>282</c:v>
                </c:pt>
                <c:pt idx="23">
                  <c:v>288</c:v>
                </c:pt>
                <c:pt idx="24">
                  <c:v>295</c:v>
                </c:pt>
                <c:pt idx="25">
                  <c:v>301</c:v>
                </c:pt>
                <c:pt idx="26">
                  <c:v>308</c:v>
                </c:pt>
                <c:pt idx="27">
                  <c:v>314</c:v>
                </c:pt>
                <c:pt idx="28">
                  <c:v>321</c:v>
                </c:pt>
                <c:pt idx="29">
                  <c:v>327</c:v>
                </c:pt>
                <c:pt idx="30">
                  <c:v>334</c:v>
                </c:pt>
                <c:pt idx="31">
                  <c:v>340</c:v>
                </c:pt>
                <c:pt idx="32">
                  <c:v>347</c:v>
                </c:pt>
                <c:pt idx="33">
                  <c:v>353</c:v>
                </c:pt>
                <c:pt idx="34">
                  <c:v>360</c:v>
                </c:pt>
                <c:pt idx="35">
                  <c:v>366</c:v>
                </c:pt>
                <c:pt idx="36">
                  <c:v>373</c:v>
                </c:pt>
                <c:pt idx="37">
                  <c:v>379</c:v>
                </c:pt>
                <c:pt idx="38">
                  <c:v>386</c:v>
                </c:pt>
                <c:pt idx="39">
                  <c:v>392</c:v>
                </c:pt>
                <c:pt idx="40">
                  <c:v>399</c:v>
                </c:pt>
                <c:pt idx="41">
                  <c:v>405</c:v>
                </c:pt>
                <c:pt idx="42">
                  <c:v>412</c:v>
                </c:pt>
                <c:pt idx="43">
                  <c:v>418</c:v>
                </c:pt>
                <c:pt idx="44">
                  <c:v>425</c:v>
                </c:pt>
                <c:pt idx="45">
                  <c:v>425.18</c:v>
                </c:pt>
              </c:numCache>
            </c:numRef>
          </c:xVal>
          <c:yVal>
            <c:numRef>
              <c:f>'n-Butano'!$I$2:$I$47</c:f>
              <c:numCache>
                <c:formatCode>General</c:formatCode>
                <c:ptCount val="46"/>
                <c:pt idx="0">
                  <c:v>1.4189999999999999E-6</c:v>
                </c:pt>
                <c:pt idx="1">
                  <c:v>3.8909999999999997E-6</c:v>
                </c:pt>
                <c:pt idx="2">
                  <c:v>1.131E-5</c:v>
                </c:pt>
                <c:pt idx="3">
                  <c:v>2.5999999999999998E-5</c:v>
                </c:pt>
                <c:pt idx="4">
                  <c:v>6.3070000000000004E-5</c:v>
                </c:pt>
                <c:pt idx="5">
                  <c:v>1.2640000000000001E-4</c:v>
                </c:pt>
                <c:pt idx="6">
                  <c:v>2.6650000000000003E-4</c:v>
                </c:pt>
                <c:pt idx="7">
                  <c:v>4.7990000000000001E-4</c:v>
                </c:pt>
                <c:pt idx="8">
                  <c:v>9.0439999999999997E-4</c:v>
                </c:pt>
                <c:pt idx="9">
                  <c:v>1.495E-3</c:v>
                </c:pt>
                <c:pt idx="10">
                  <c:v>2.575E-3</c:v>
                </c:pt>
                <c:pt idx="11">
                  <c:v>3.9719999999999998E-3</c:v>
                </c:pt>
                <c:pt idx="12">
                  <c:v>6.3600000000000002E-3</c:v>
                </c:pt>
                <c:pt idx="13">
                  <c:v>9.2680000000000002E-3</c:v>
                </c:pt>
                <c:pt idx="14">
                  <c:v>1.397E-2</c:v>
                </c:pt>
                <c:pt idx="15">
                  <c:v>1.9429999999999999E-2</c:v>
                </c:pt>
                <c:pt idx="16">
                  <c:v>2.7870000000000002E-2</c:v>
                </c:pt>
                <c:pt idx="17">
                  <c:v>3.7270000000000005E-2</c:v>
                </c:pt>
                <c:pt idx="18">
                  <c:v>5.1270000000000003E-2</c:v>
                </c:pt>
                <c:pt idx="19">
                  <c:v>6.6349999999999992E-2</c:v>
                </c:pt>
                <c:pt idx="20">
                  <c:v>8.8139999999999996E-2</c:v>
                </c:pt>
                <c:pt idx="21">
                  <c:v>0.111</c:v>
                </c:pt>
                <c:pt idx="22">
                  <c:v>0.1431</c:v>
                </c:pt>
                <c:pt idx="23">
                  <c:v>0.1759</c:v>
                </c:pt>
                <c:pt idx="24">
                  <c:v>0.22130000000000002</c:v>
                </c:pt>
                <c:pt idx="25">
                  <c:v>0.26669999999999999</c:v>
                </c:pt>
                <c:pt idx="26">
                  <c:v>0.32819999999999999</c:v>
                </c:pt>
                <c:pt idx="27">
                  <c:v>0.38900000000000001</c:v>
                </c:pt>
                <c:pt idx="28">
                  <c:v>0.47010000000000002</c:v>
                </c:pt>
                <c:pt idx="29">
                  <c:v>0.54900000000000004</c:v>
                </c:pt>
                <c:pt idx="30">
                  <c:v>0.65310000000000001</c:v>
                </c:pt>
                <c:pt idx="31">
                  <c:v>0.75339999999999996</c:v>
                </c:pt>
                <c:pt idx="32">
                  <c:v>0.88429999999999997</c:v>
                </c:pt>
                <c:pt idx="33">
                  <c:v>1.0089999999999999</c:v>
                </c:pt>
                <c:pt idx="34">
                  <c:v>1.171</c:v>
                </c:pt>
                <c:pt idx="35">
                  <c:v>1.3240000000000001</c:v>
                </c:pt>
                <c:pt idx="36">
                  <c:v>1.5209999999999999</c:v>
                </c:pt>
                <c:pt idx="37">
                  <c:v>1.7070000000000001</c:v>
                </c:pt>
                <c:pt idx="38">
                  <c:v>1.9450000000000001</c:v>
                </c:pt>
                <c:pt idx="39">
                  <c:v>2.1680000000000001</c:v>
                </c:pt>
                <c:pt idx="40">
                  <c:v>2.452</c:v>
                </c:pt>
                <c:pt idx="41">
                  <c:v>2.718</c:v>
                </c:pt>
                <c:pt idx="42">
                  <c:v>3.056</c:v>
                </c:pt>
                <c:pt idx="43">
                  <c:v>3.371</c:v>
                </c:pt>
                <c:pt idx="44">
                  <c:v>3.7709999999999999</c:v>
                </c:pt>
                <c:pt idx="45">
                  <c:v>3.7970000000000002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B-4EEF-BCF4-9B2B02138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94624"/>
        <c:axId val="133795200"/>
      </c:scatterChart>
      <c:valAx>
        <c:axId val="13379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795200"/>
        <c:crosses val="autoZero"/>
        <c:crossBetween val="midCat"/>
      </c:valAx>
      <c:valAx>
        <c:axId val="1337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Pressão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79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Envelope</a:t>
            </a:r>
            <a:r>
              <a:rPr lang="pt-BR" baseline="0"/>
              <a:t> L-V (T-</a:t>
            </a:r>
            <a:r>
              <a:rPr lang="el-GR" baseline="0"/>
              <a:t>ρ</a:t>
            </a:r>
            <a:r>
              <a:rPr lang="pt-BR" baseline="0"/>
              <a:t>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'n-Pentano'!$M$2:$M$47</c:f>
              <c:numCache>
                <c:formatCode>General</c:formatCode>
                <c:ptCount val="46"/>
                <c:pt idx="0">
                  <c:v>6.5189048239895696E-5</c:v>
                </c:pt>
                <c:pt idx="1">
                  <c:v>2.3883448770002389E-4</c:v>
                </c:pt>
                <c:pt idx="2">
                  <c:v>7.6569678407350681E-4</c:v>
                </c:pt>
                <c:pt idx="3">
                  <c:v>2.5233409033560434E-3</c:v>
                </c:pt>
                <c:pt idx="4">
                  <c:v>6.4432989690721646E-3</c:v>
                </c:pt>
                <c:pt idx="5">
                  <c:v>1.509433962264151E-2</c:v>
                </c:pt>
                <c:pt idx="6">
                  <c:v>3.6429872495446269E-2</c:v>
                </c:pt>
                <c:pt idx="7">
                  <c:v>7.3421439060205582E-2</c:v>
                </c:pt>
                <c:pt idx="8">
                  <c:v>0.15229726720829667</c:v>
                </c:pt>
                <c:pt idx="9">
                  <c:v>0.27303299521837315</c:v>
                </c:pt>
                <c:pt idx="10">
                  <c:v>0.46772422231493554</c:v>
                </c:pt>
                <c:pt idx="11">
                  <c:v>0.82495522555513301</c:v>
                </c:pt>
                <c:pt idx="12">
                  <c:v>1.302666819512907</c:v>
                </c:pt>
                <c:pt idx="13">
                  <c:v>2.1110719389984651</c:v>
                </c:pt>
                <c:pt idx="14">
                  <c:v>3.1229018003528877</c:v>
                </c:pt>
                <c:pt idx="15">
                  <c:v>4.5016048221190852</c:v>
                </c:pt>
                <c:pt idx="16">
                  <c:v>6.6444299743525006</c:v>
                </c:pt>
                <c:pt idx="17">
                  <c:v>9.1331707628937533</c:v>
                </c:pt>
                <c:pt idx="18">
                  <c:v>12.317698068584942</c:v>
                </c:pt>
                <c:pt idx="19">
                  <c:v>16.976775770745622</c:v>
                </c:pt>
                <c:pt idx="20">
                  <c:v>22.106287028030774</c:v>
                </c:pt>
                <c:pt idx="21">
                  <c:v>29.383245673317074</c:v>
                </c:pt>
                <c:pt idx="22">
                  <c:v>37.180249851279001</c:v>
                </c:pt>
                <c:pt idx="23">
                  <c:v>46.505138817839374</c:v>
                </c:pt>
                <c:pt idx="24">
                  <c:v>59.290881062492588</c:v>
                </c:pt>
                <c:pt idx="25">
                  <c:v>72.59001161440186</c:v>
                </c:pt>
                <c:pt idx="26">
                  <c:v>90.530508781459346</c:v>
                </c:pt>
                <c:pt idx="27">
                  <c:v>108.90873448050534</c:v>
                </c:pt>
                <c:pt idx="28">
                  <c:v>130.12361743656473</c:v>
                </c:pt>
                <c:pt idx="29">
                  <c:v>158.25288811520812</c:v>
                </c:pt>
                <c:pt idx="30">
                  <c:v>186.70649738610905</c:v>
                </c:pt>
                <c:pt idx="31">
                  <c:v>219.20210434020169</c:v>
                </c:pt>
                <c:pt idx="32">
                  <c:v>261.98585276395079</c:v>
                </c:pt>
                <c:pt idx="33">
                  <c:v>304.97102775236351</c:v>
                </c:pt>
                <c:pt idx="34">
                  <c:v>361.53289949385396</c:v>
                </c:pt>
                <c:pt idx="35">
                  <c:v>418.76046901172532</c:v>
                </c:pt>
                <c:pt idx="36">
                  <c:v>484.26150121065376</c:v>
                </c:pt>
                <c:pt idx="37">
                  <c:v>571.42857142857144</c:v>
                </c:pt>
                <c:pt idx="38">
                  <c:v>661.37566137566137</c:v>
                </c:pt>
                <c:pt idx="39">
                  <c:v>784.31372549019602</c:v>
                </c:pt>
                <c:pt idx="40">
                  <c:v>914.91308325709065</c:v>
                </c:pt>
                <c:pt idx="41">
                  <c:v>1077.5862068965516</c:v>
                </c:pt>
                <c:pt idx="42">
                  <c:v>1327.668613913967</c:v>
                </c:pt>
                <c:pt idx="43">
                  <c:v>1666.1112962345883</c:v>
                </c:pt>
                <c:pt idx="44">
                  <c:v>2844.141069397042</c:v>
                </c:pt>
                <c:pt idx="45">
                  <c:v>3215.4340836012861</c:v>
                </c:pt>
              </c:numCache>
            </c:numRef>
          </c:xVal>
          <c:yVal>
            <c:numRef>
              <c:f>'n-Pentano'!$H$2:$H$47</c:f>
              <c:numCache>
                <c:formatCode>General</c:formatCode>
                <c:ptCount val="46"/>
                <c:pt idx="0">
                  <c:v>144</c:v>
                </c:pt>
                <c:pt idx="1">
                  <c:v>151</c:v>
                </c:pt>
                <c:pt idx="2">
                  <c:v>158</c:v>
                </c:pt>
                <c:pt idx="3">
                  <c:v>166</c:v>
                </c:pt>
                <c:pt idx="4">
                  <c:v>173</c:v>
                </c:pt>
                <c:pt idx="5">
                  <c:v>180</c:v>
                </c:pt>
                <c:pt idx="6">
                  <c:v>188</c:v>
                </c:pt>
                <c:pt idx="7">
                  <c:v>195</c:v>
                </c:pt>
                <c:pt idx="8">
                  <c:v>203</c:v>
                </c:pt>
                <c:pt idx="9">
                  <c:v>210</c:v>
                </c:pt>
                <c:pt idx="10">
                  <c:v>217</c:v>
                </c:pt>
                <c:pt idx="11">
                  <c:v>225</c:v>
                </c:pt>
                <c:pt idx="12">
                  <c:v>232</c:v>
                </c:pt>
                <c:pt idx="13">
                  <c:v>240</c:v>
                </c:pt>
                <c:pt idx="14">
                  <c:v>247</c:v>
                </c:pt>
                <c:pt idx="15">
                  <c:v>254</c:v>
                </c:pt>
                <c:pt idx="16">
                  <c:v>262</c:v>
                </c:pt>
                <c:pt idx="17">
                  <c:v>269</c:v>
                </c:pt>
                <c:pt idx="18">
                  <c:v>276</c:v>
                </c:pt>
                <c:pt idx="19">
                  <c:v>284</c:v>
                </c:pt>
                <c:pt idx="20">
                  <c:v>291</c:v>
                </c:pt>
                <c:pt idx="21">
                  <c:v>299</c:v>
                </c:pt>
                <c:pt idx="22">
                  <c:v>306</c:v>
                </c:pt>
                <c:pt idx="23">
                  <c:v>313</c:v>
                </c:pt>
                <c:pt idx="24">
                  <c:v>321</c:v>
                </c:pt>
                <c:pt idx="25">
                  <c:v>328</c:v>
                </c:pt>
                <c:pt idx="26">
                  <c:v>336</c:v>
                </c:pt>
                <c:pt idx="27">
                  <c:v>343</c:v>
                </c:pt>
                <c:pt idx="28">
                  <c:v>350</c:v>
                </c:pt>
                <c:pt idx="29">
                  <c:v>358</c:v>
                </c:pt>
                <c:pt idx="30">
                  <c:v>365</c:v>
                </c:pt>
                <c:pt idx="31">
                  <c:v>372</c:v>
                </c:pt>
                <c:pt idx="32">
                  <c:v>380</c:v>
                </c:pt>
                <c:pt idx="33">
                  <c:v>387</c:v>
                </c:pt>
                <c:pt idx="34">
                  <c:v>395</c:v>
                </c:pt>
                <c:pt idx="35">
                  <c:v>402</c:v>
                </c:pt>
                <c:pt idx="36">
                  <c:v>409</c:v>
                </c:pt>
                <c:pt idx="37">
                  <c:v>417</c:v>
                </c:pt>
                <c:pt idx="38">
                  <c:v>424</c:v>
                </c:pt>
                <c:pt idx="39">
                  <c:v>432</c:v>
                </c:pt>
                <c:pt idx="40">
                  <c:v>439</c:v>
                </c:pt>
                <c:pt idx="41">
                  <c:v>446</c:v>
                </c:pt>
                <c:pt idx="42">
                  <c:v>454</c:v>
                </c:pt>
                <c:pt idx="43">
                  <c:v>461</c:v>
                </c:pt>
                <c:pt idx="44">
                  <c:v>468</c:v>
                </c:pt>
                <c:pt idx="45">
                  <c:v>469.81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9-4BD3-9148-E23B5B1848EA}"/>
            </c:ext>
          </c:extLst>
        </c:ser>
        <c:ser>
          <c:idx val="1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'n-Pentano'!$J$2:$J$47</c:f>
              <c:numCache>
                <c:formatCode>General</c:formatCode>
                <c:ptCount val="46"/>
                <c:pt idx="1">
                  <c:v>10455.876202425763</c:v>
                </c:pt>
                <c:pt idx="2">
                  <c:v>10372.368011617053</c:v>
                </c:pt>
                <c:pt idx="3">
                  <c:v>10277.492291880781</c:v>
                </c:pt>
                <c:pt idx="4">
                  <c:v>10193.679918450562</c:v>
                </c:pt>
                <c:pt idx="5">
                  <c:v>10110.201193003741</c:v>
                </c:pt>
                <c:pt idx="6">
                  <c:v>10014.019627478468</c:v>
                </c:pt>
                <c:pt idx="7">
                  <c:v>9929.5005461225301</c:v>
                </c:pt>
                <c:pt idx="8">
                  <c:v>9831.4882906974472</c:v>
                </c:pt>
                <c:pt idx="9">
                  <c:v>9745.6388266250851</c:v>
                </c:pt>
                <c:pt idx="10">
                  <c:v>9659.9690880989183</c:v>
                </c:pt>
                <c:pt idx="11">
                  <c:v>9560.2294455066931</c:v>
                </c:pt>
                <c:pt idx="12">
                  <c:v>9473.2853353543014</c:v>
                </c:pt>
                <c:pt idx="13">
                  <c:v>9372.9496672602872</c:v>
                </c:pt>
                <c:pt idx="14">
                  <c:v>9284.1890260885721</c:v>
                </c:pt>
                <c:pt idx="15">
                  <c:v>9194.5568223611608</c:v>
                </c:pt>
                <c:pt idx="16">
                  <c:v>9090.9090909090901</c:v>
                </c:pt>
                <c:pt idx="17">
                  <c:v>9000.0900009000106</c:v>
                </c:pt>
                <c:pt idx="18">
                  <c:v>8907.8923926598964</c:v>
                </c:pt>
                <c:pt idx="19">
                  <c:v>8801.2673825030797</c:v>
                </c:pt>
                <c:pt idx="20">
                  <c:v>8706.2510882813858</c:v>
                </c:pt>
                <c:pt idx="21">
                  <c:v>8596.9738651994503</c:v>
                </c:pt>
                <c:pt idx="22">
                  <c:v>8499.7875053123662</c:v>
                </c:pt>
                <c:pt idx="23">
                  <c:v>8400.5376344086017</c:v>
                </c:pt>
                <c:pt idx="24">
                  <c:v>8285.6906123125354</c:v>
                </c:pt>
                <c:pt idx="25">
                  <c:v>8182.6364454627292</c:v>
                </c:pt>
                <c:pt idx="26">
                  <c:v>8063.2156103854213</c:v>
                </c:pt>
                <c:pt idx="27">
                  <c:v>7955.4494828957841</c:v>
                </c:pt>
                <c:pt idx="28">
                  <c:v>7844.9831332862641</c:v>
                </c:pt>
                <c:pt idx="29">
                  <c:v>7715.4540544711044</c:v>
                </c:pt>
                <c:pt idx="30">
                  <c:v>7598.2068231897265</c:v>
                </c:pt>
                <c:pt idx="31">
                  <c:v>7476.6355140186915</c:v>
                </c:pt>
                <c:pt idx="32">
                  <c:v>7332.4534389206628</c:v>
                </c:pt>
                <c:pt idx="33">
                  <c:v>7199.9424004607972</c:v>
                </c:pt>
                <c:pt idx="34">
                  <c:v>7040.7660353446454</c:v>
                </c:pt>
                <c:pt idx="35">
                  <c:v>6893.2239608464879</c:v>
                </c:pt>
                <c:pt idx="36">
                  <c:v>6736.7286445701966</c:v>
                </c:pt>
                <c:pt idx="37">
                  <c:v>6543.2179545900672</c:v>
                </c:pt>
                <c:pt idx="38">
                  <c:v>6359.3004769475365</c:v>
                </c:pt>
                <c:pt idx="39">
                  <c:v>6127.4509803921574</c:v>
                </c:pt>
                <c:pt idx="40">
                  <c:v>5900.4012272834552</c:v>
                </c:pt>
                <c:pt idx="41">
                  <c:v>5643.6593487217106</c:v>
                </c:pt>
                <c:pt idx="42">
                  <c:v>5301.664722722935</c:v>
                </c:pt>
                <c:pt idx="45">
                  <c:v>3215.4340836012861</c:v>
                </c:pt>
              </c:numCache>
            </c:numRef>
          </c:xVal>
          <c:yVal>
            <c:numRef>
              <c:f>'n-Pentano'!$H$2:$H$47</c:f>
              <c:numCache>
                <c:formatCode>General</c:formatCode>
                <c:ptCount val="46"/>
                <c:pt idx="0">
                  <c:v>144</c:v>
                </c:pt>
                <c:pt idx="1">
                  <c:v>151</c:v>
                </c:pt>
                <c:pt idx="2">
                  <c:v>158</c:v>
                </c:pt>
                <c:pt idx="3">
                  <c:v>166</c:v>
                </c:pt>
                <c:pt idx="4">
                  <c:v>173</c:v>
                </c:pt>
                <c:pt idx="5">
                  <c:v>180</c:v>
                </c:pt>
                <c:pt idx="6">
                  <c:v>188</c:v>
                </c:pt>
                <c:pt idx="7">
                  <c:v>195</c:v>
                </c:pt>
                <c:pt idx="8">
                  <c:v>203</c:v>
                </c:pt>
                <c:pt idx="9">
                  <c:v>210</c:v>
                </c:pt>
                <c:pt idx="10">
                  <c:v>217</c:v>
                </c:pt>
                <c:pt idx="11">
                  <c:v>225</c:v>
                </c:pt>
                <c:pt idx="12">
                  <c:v>232</c:v>
                </c:pt>
                <c:pt idx="13">
                  <c:v>240</c:v>
                </c:pt>
                <c:pt idx="14">
                  <c:v>247</c:v>
                </c:pt>
                <c:pt idx="15">
                  <c:v>254</c:v>
                </c:pt>
                <c:pt idx="16">
                  <c:v>262</c:v>
                </c:pt>
                <c:pt idx="17">
                  <c:v>269</c:v>
                </c:pt>
                <c:pt idx="18">
                  <c:v>276</c:v>
                </c:pt>
                <c:pt idx="19">
                  <c:v>284</c:v>
                </c:pt>
                <c:pt idx="20">
                  <c:v>291</c:v>
                </c:pt>
                <c:pt idx="21">
                  <c:v>299</c:v>
                </c:pt>
                <c:pt idx="22">
                  <c:v>306</c:v>
                </c:pt>
                <c:pt idx="23">
                  <c:v>313</c:v>
                </c:pt>
                <c:pt idx="24">
                  <c:v>321</c:v>
                </c:pt>
                <c:pt idx="25">
                  <c:v>328</c:v>
                </c:pt>
                <c:pt idx="26">
                  <c:v>336</c:v>
                </c:pt>
                <c:pt idx="27">
                  <c:v>343</c:v>
                </c:pt>
                <c:pt idx="28">
                  <c:v>350</c:v>
                </c:pt>
                <c:pt idx="29">
                  <c:v>358</c:v>
                </c:pt>
                <c:pt idx="30">
                  <c:v>365</c:v>
                </c:pt>
                <c:pt idx="31">
                  <c:v>372</c:v>
                </c:pt>
                <c:pt idx="32">
                  <c:v>380</c:v>
                </c:pt>
                <c:pt idx="33">
                  <c:v>387</c:v>
                </c:pt>
                <c:pt idx="34">
                  <c:v>395</c:v>
                </c:pt>
                <c:pt idx="35">
                  <c:v>402</c:v>
                </c:pt>
                <c:pt idx="36">
                  <c:v>409</c:v>
                </c:pt>
                <c:pt idx="37">
                  <c:v>417</c:v>
                </c:pt>
                <c:pt idx="38">
                  <c:v>424</c:v>
                </c:pt>
                <c:pt idx="39">
                  <c:v>432</c:v>
                </c:pt>
                <c:pt idx="40">
                  <c:v>439</c:v>
                </c:pt>
                <c:pt idx="41">
                  <c:v>446</c:v>
                </c:pt>
                <c:pt idx="42">
                  <c:v>454</c:v>
                </c:pt>
                <c:pt idx="43">
                  <c:v>461</c:v>
                </c:pt>
                <c:pt idx="44">
                  <c:v>468</c:v>
                </c:pt>
                <c:pt idx="45">
                  <c:v>469.81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E9-4BD3-9148-E23B5B184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96928"/>
        <c:axId val="133797504"/>
      </c:scatterChart>
      <c:valAx>
        <c:axId val="13379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Densidade (mol/m³)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797504"/>
        <c:crosses val="autoZero"/>
        <c:crossBetween val="midCat"/>
      </c:valAx>
      <c:valAx>
        <c:axId val="13379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79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Lista!A1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#Lista!A1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hyperlink" Target="#Lista!A1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hyperlink" Target="#Lista!A1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hyperlink" Target="#Lista!A1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hyperlink" Target="#Lista!A1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hyperlink" Target="#Lista!A1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hyperlink" Target="#Lista!A1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Lista!A1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Lista!A1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Lista!A1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Lista!A1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Lista!A1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Lista!A1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Lista!A1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#Lista!A1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176211</xdr:rowOff>
    </xdr:from>
    <xdr:to>
      <xdr:col>6</xdr:col>
      <xdr:colOff>457201</xdr:colOff>
      <xdr:row>25</xdr:row>
      <xdr:rowOff>57150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114299</xdr:colOff>
      <xdr:row>25</xdr:row>
      <xdr:rowOff>147637</xdr:rowOff>
    </xdr:from>
    <xdr:to>
      <xdr:col>6</xdr:col>
      <xdr:colOff>447674</xdr:colOff>
      <xdr:row>42</xdr:row>
      <xdr:rowOff>28575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85725</xdr:colOff>
      <xdr:row>2</xdr:row>
      <xdr:rowOff>38100</xdr:rowOff>
    </xdr:from>
    <xdr:to>
      <xdr:col>2</xdr:col>
      <xdr:colOff>609600</xdr:colOff>
      <xdr:row>3</xdr:row>
      <xdr:rowOff>123825</xdr:rowOff>
    </xdr:to>
    <xdr:sp macro="" textlink="">
      <xdr:nvSpPr>
        <xdr:cNvPr id="4" name="Retângulo de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95325" y="419100"/>
          <a:ext cx="1209675" cy="276225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Lista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876300</xdr:colOff>
      <xdr:row>3</xdr:row>
      <xdr:rowOff>90486</xdr:rowOff>
    </xdr:from>
    <xdr:to>
      <xdr:col>12</xdr:col>
      <xdr:colOff>876301</xdr:colOff>
      <xdr:row>26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895349</xdr:colOff>
      <xdr:row>27</xdr:row>
      <xdr:rowOff>119062</xdr:rowOff>
    </xdr:from>
    <xdr:to>
      <xdr:col>12</xdr:col>
      <xdr:colOff>838199</xdr:colOff>
      <xdr:row>44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</xdr:row>
      <xdr:rowOff>0</xdr:rowOff>
    </xdr:from>
    <xdr:to>
      <xdr:col>4</xdr:col>
      <xdr:colOff>342900</xdr:colOff>
      <xdr:row>3</xdr:row>
      <xdr:rowOff>85725</xdr:rowOff>
    </xdr:to>
    <xdr:sp macro="" textlink="">
      <xdr:nvSpPr>
        <xdr:cNvPr id="4" name="Retângulo de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/>
      </xdr:nvSpPr>
      <xdr:spPr>
        <a:xfrm>
          <a:off x="2238375" y="381000"/>
          <a:ext cx="1209675" cy="276225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Lista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3</xdr:row>
      <xdr:rowOff>109536</xdr:rowOff>
    </xdr:from>
    <xdr:to>
      <xdr:col>14</xdr:col>
      <xdr:colOff>419101</xdr:colOff>
      <xdr:row>26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419099</xdr:colOff>
      <xdr:row>29</xdr:row>
      <xdr:rowOff>166687</xdr:rowOff>
    </xdr:from>
    <xdr:to>
      <xdr:col>15</xdr:col>
      <xdr:colOff>342899</xdr:colOff>
      <xdr:row>46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</xdr:row>
      <xdr:rowOff>0</xdr:rowOff>
    </xdr:from>
    <xdr:to>
      <xdr:col>4</xdr:col>
      <xdr:colOff>342900</xdr:colOff>
      <xdr:row>3</xdr:row>
      <xdr:rowOff>85725</xdr:rowOff>
    </xdr:to>
    <xdr:sp macro="" textlink="">
      <xdr:nvSpPr>
        <xdr:cNvPr id="4" name="Retângulo de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/>
      </xdr:nvSpPr>
      <xdr:spPr>
        <a:xfrm>
          <a:off x="2238375" y="381000"/>
          <a:ext cx="1209675" cy="276225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Lista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4</xdr:row>
      <xdr:rowOff>119061</xdr:rowOff>
    </xdr:from>
    <xdr:to>
      <xdr:col>19</xdr:col>
      <xdr:colOff>600076</xdr:colOff>
      <xdr:row>28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419099</xdr:colOff>
      <xdr:row>27</xdr:row>
      <xdr:rowOff>166687</xdr:rowOff>
    </xdr:from>
    <xdr:to>
      <xdr:col>8</xdr:col>
      <xdr:colOff>142874</xdr:colOff>
      <xdr:row>44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</xdr:row>
      <xdr:rowOff>0</xdr:rowOff>
    </xdr:from>
    <xdr:to>
      <xdr:col>4</xdr:col>
      <xdr:colOff>342900</xdr:colOff>
      <xdr:row>3</xdr:row>
      <xdr:rowOff>85725</xdr:rowOff>
    </xdr:to>
    <xdr:sp macro="" textlink="">
      <xdr:nvSpPr>
        <xdr:cNvPr id="4" name="Retângulo de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2238375" y="381000"/>
          <a:ext cx="1209675" cy="276225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Lista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3</xdr:row>
      <xdr:rowOff>109536</xdr:rowOff>
    </xdr:from>
    <xdr:to>
      <xdr:col>14</xdr:col>
      <xdr:colOff>419101</xdr:colOff>
      <xdr:row>26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419099</xdr:colOff>
      <xdr:row>29</xdr:row>
      <xdr:rowOff>166687</xdr:rowOff>
    </xdr:from>
    <xdr:to>
      <xdr:col>15</xdr:col>
      <xdr:colOff>342899</xdr:colOff>
      <xdr:row>46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</xdr:row>
      <xdr:rowOff>0</xdr:rowOff>
    </xdr:from>
    <xdr:to>
      <xdr:col>4</xdr:col>
      <xdr:colOff>342900</xdr:colOff>
      <xdr:row>3</xdr:row>
      <xdr:rowOff>85725</xdr:rowOff>
    </xdr:to>
    <xdr:sp macro="" textlink="">
      <xdr:nvSpPr>
        <xdr:cNvPr id="4" name="Retângulo de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/>
      </xdr:nvSpPr>
      <xdr:spPr>
        <a:xfrm>
          <a:off x="2238375" y="381000"/>
          <a:ext cx="1209675" cy="276225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Lista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3</xdr:row>
      <xdr:rowOff>109536</xdr:rowOff>
    </xdr:from>
    <xdr:to>
      <xdr:col>14</xdr:col>
      <xdr:colOff>419101</xdr:colOff>
      <xdr:row>26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419099</xdr:colOff>
      <xdr:row>29</xdr:row>
      <xdr:rowOff>166687</xdr:rowOff>
    </xdr:from>
    <xdr:to>
      <xdr:col>15</xdr:col>
      <xdr:colOff>342899</xdr:colOff>
      <xdr:row>46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</xdr:row>
      <xdr:rowOff>0</xdr:rowOff>
    </xdr:from>
    <xdr:to>
      <xdr:col>4</xdr:col>
      <xdr:colOff>342900</xdr:colOff>
      <xdr:row>3</xdr:row>
      <xdr:rowOff>85725</xdr:rowOff>
    </xdr:to>
    <xdr:sp macro="" textlink="">
      <xdr:nvSpPr>
        <xdr:cNvPr id="4" name="Retângulo de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/>
      </xdr:nvSpPr>
      <xdr:spPr>
        <a:xfrm>
          <a:off x="2238375" y="381000"/>
          <a:ext cx="1209675" cy="276225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Lista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3</xdr:row>
      <xdr:rowOff>109536</xdr:rowOff>
    </xdr:from>
    <xdr:to>
      <xdr:col>14</xdr:col>
      <xdr:colOff>419101</xdr:colOff>
      <xdr:row>26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419099</xdr:colOff>
      <xdr:row>29</xdr:row>
      <xdr:rowOff>166687</xdr:rowOff>
    </xdr:from>
    <xdr:to>
      <xdr:col>15</xdr:col>
      <xdr:colOff>342899</xdr:colOff>
      <xdr:row>46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</xdr:row>
      <xdr:rowOff>0</xdr:rowOff>
    </xdr:from>
    <xdr:to>
      <xdr:col>4</xdr:col>
      <xdr:colOff>342900</xdr:colOff>
      <xdr:row>3</xdr:row>
      <xdr:rowOff>85725</xdr:rowOff>
    </xdr:to>
    <xdr:sp macro="" textlink="">
      <xdr:nvSpPr>
        <xdr:cNvPr id="4" name="Retângulo de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/>
      </xdr:nvSpPr>
      <xdr:spPr>
        <a:xfrm>
          <a:off x="2238375" y="381000"/>
          <a:ext cx="1209675" cy="276225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Lista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3</xdr:row>
      <xdr:rowOff>109536</xdr:rowOff>
    </xdr:from>
    <xdr:to>
      <xdr:col>14</xdr:col>
      <xdr:colOff>419101</xdr:colOff>
      <xdr:row>26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419099</xdr:colOff>
      <xdr:row>29</xdr:row>
      <xdr:rowOff>166687</xdr:rowOff>
    </xdr:from>
    <xdr:to>
      <xdr:col>15</xdr:col>
      <xdr:colOff>342899</xdr:colOff>
      <xdr:row>46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</xdr:row>
      <xdr:rowOff>0</xdr:rowOff>
    </xdr:from>
    <xdr:to>
      <xdr:col>4</xdr:col>
      <xdr:colOff>342900</xdr:colOff>
      <xdr:row>3</xdr:row>
      <xdr:rowOff>85725</xdr:rowOff>
    </xdr:to>
    <xdr:sp macro="" textlink="">
      <xdr:nvSpPr>
        <xdr:cNvPr id="4" name="Retângulo de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SpPr/>
      </xdr:nvSpPr>
      <xdr:spPr>
        <a:xfrm>
          <a:off x="2238375" y="381000"/>
          <a:ext cx="1209675" cy="276225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Lista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1</xdr:row>
      <xdr:rowOff>147636</xdr:rowOff>
    </xdr:from>
    <xdr:to>
      <xdr:col>14</xdr:col>
      <xdr:colOff>285751</xdr:colOff>
      <xdr:row>25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561974</xdr:colOff>
      <xdr:row>26</xdr:row>
      <xdr:rowOff>71437</xdr:rowOff>
    </xdr:from>
    <xdr:to>
      <xdr:col>14</xdr:col>
      <xdr:colOff>95249</xdr:colOff>
      <xdr:row>42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</xdr:row>
      <xdr:rowOff>0</xdr:rowOff>
    </xdr:from>
    <xdr:to>
      <xdr:col>4</xdr:col>
      <xdr:colOff>342900</xdr:colOff>
      <xdr:row>3</xdr:row>
      <xdr:rowOff>85725</xdr:rowOff>
    </xdr:to>
    <xdr:sp macro="" textlink="">
      <xdr:nvSpPr>
        <xdr:cNvPr id="4" name="Retângulo de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2238375" y="381000"/>
          <a:ext cx="1209675" cy="276225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Lista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2</xdr:row>
      <xdr:rowOff>71436</xdr:rowOff>
    </xdr:from>
    <xdr:to>
      <xdr:col>14</xdr:col>
      <xdr:colOff>104776</xdr:colOff>
      <xdr:row>25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561974</xdr:colOff>
      <xdr:row>26</xdr:row>
      <xdr:rowOff>71437</xdr:rowOff>
    </xdr:from>
    <xdr:to>
      <xdr:col>14</xdr:col>
      <xdr:colOff>95249</xdr:colOff>
      <xdr:row>42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285750</xdr:colOff>
      <xdr:row>2</xdr:row>
      <xdr:rowOff>76200</xdr:rowOff>
    </xdr:from>
    <xdr:to>
      <xdr:col>4</xdr:col>
      <xdr:colOff>628650</xdr:colOff>
      <xdr:row>3</xdr:row>
      <xdr:rowOff>161925</xdr:rowOff>
    </xdr:to>
    <xdr:sp macro="" textlink="">
      <xdr:nvSpPr>
        <xdr:cNvPr id="4" name="Retângulo de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2524125" y="457200"/>
          <a:ext cx="1209675" cy="276225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Lista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3</xdr:row>
      <xdr:rowOff>71436</xdr:rowOff>
    </xdr:from>
    <xdr:to>
      <xdr:col>12</xdr:col>
      <xdr:colOff>133351</xdr:colOff>
      <xdr:row>26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142874</xdr:colOff>
      <xdr:row>27</xdr:row>
      <xdr:rowOff>90487</xdr:rowOff>
    </xdr:from>
    <xdr:to>
      <xdr:col>12</xdr:col>
      <xdr:colOff>85724</xdr:colOff>
      <xdr:row>43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</xdr:row>
      <xdr:rowOff>0</xdr:rowOff>
    </xdr:from>
    <xdr:to>
      <xdr:col>4</xdr:col>
      <xdr:colOff>342900</xdr:colOff>
      <xdr:row>4</xdr:row>
      <xdr:rowOff>85725</xdr:rowOff>
    </xdr:to>
    <xdr:sp macro="" textlink="">
      <xdr:nvSpPr>
        <xdr:cNvPr id="4" name="Retângulo de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2238375" y="571500"/>
          <a:ext cx="1209675" cy="276225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Lista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3</xdr:row>
      <xdr:rowOff>52386</xdr:rowOff>
    </xdr:from>
    <xdr:to>
      <xdr:col>13</xdr:col>
      <xdr:colOff>381001</xdr:colOff>
      <xdr:row>26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180974</xdr:colOff>
      <xdr:row>28</xdr:row>
      <xdr:rowOff>33337</xdr:rowOff>
    </xdr:from>
    <xdr:to>
      <xdr:col>13</xdr:col>
      <xdr:colOff>323849</xdr:colOff>
      <xdr:row>44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</xdr:row>
      <xdr:rowOff>0</xdr:rowOff>
    </xdr:from>
    <xdr:to>
      <xdr:col>4</xdr:col>
      <xdr:colOff>342900</xdr:colOff>
      <xdr:row>4</xdr:row>
      <xdr:rowOff>85725</xdr:rowOff>
    </xdr:to>
    <xdr:sp macro="" textlink="">
      <xdr:nvSpPr>
        <xdr:cNvPr id="4" name="Retângulo de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2238375" y="571500"/>
          <a:ext cx="1209675" cy="276225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Lista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</xdr:row>
      <xdr:rowOff>100011</xdr:rowOff>
    </xdr:from>
    <xdr:to>
      <xdr:col>14</xdr:col>
      <xdr:colOff>161926</xdr:colOff>
      <xdr:row>24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561974</xdr:colOff>
      <xdr:row>26</xdr:row>
      <xdr:rowOff>71437</xdr:rowOff>
    </xdr:from>
    <xdr:to>
      <xdr:col>14</xdr:col>
      <xdr:colOff>95249</xdr:colOff>
      <xdr:row>42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</xdr:row>
      <xdr:rowOff>0</xdr:rowOff>
    </xdr:from>
    <xdr:to>
      <xdr:col>4</xdr:col>
      <xdr:colOff>342900</xdr:colOff>
      <xdr:row>3</xdr:row>
      <xdr:rowOff>85725</xdr:rowOff>
    </xdr:to>
    <xdr:sp macro="" textlink="">
      <xdr:nvSpPr>
        <xdr:cNvPr id="4" name="Retângulo de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2238375" y="381000"/>
          <a:ext cx="1209675" cy="276225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Lista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2</xdr:row>
      <xdr:rowOff>71436</xdr:rowOff>
    </xdr:from>
    <xdr:to>
      <xdr:col>14</xdr:col>
      <xdr:colOff>104776</xdr:colOff>
      <xdr:row>25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561974</xdr:colOff>
      <xdr:row>26</xdr:row>
      <xdr:rowOff>71437</xdr:rowOff>
    </xdr:from>
    <xdr:to>
      <xdr:col>14</xdr:col>
      <xdr:colOff>95249</xdr:colOff>
      <xdr:row>42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</xdr:row>
      <xdr:rowOff>0</xdr:rowOff>
    </xdr:from>
    <xdr:to>
      <xdr:col>4</xdr:col>
      <xdr:colOff>342900</xdr:colOff>
      <xdr:row>3</xdr:row>
      <xdr:rowOff>85725</xdr:rowOff>
    </xdr:to>
    <xdr:sp macro="" textlink="">
      <xdr:nvSpPr>
        <xdr:cNvPr id="4" name="Retângulo de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2238375" y="381000"/>
          <a:ext cx="1209675" cy="276225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Lista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638175</xdr:colOff>
      <xdr:row>3</xdr:row>
      <xdr:rowOff>109536</xdr:rowOff>
    </xdr:from>
    <xdr:to>
      <xdr:col>12</xdr:col>
      <xdr:colOff>638176</xdr:colOff>
      <xdr:row>26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704849</xdr:colOff>
      <xdr:row>28</xdr:row>
      <xdr:rowOff>42862</xdr:rowOff>
    </xdr:from>
    <xdr:to>
      <xdr:col>12</xdr:col>
      <xdr:colOff>647699</xdr:colOff>
      <xdr:row>44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</xdr:row>
      <xdr:rowOff>0</xdr:rowOff>
    </xdr:from>
    <xdr:to>
      <xdr:col>4</xdr:col>
      <xdr:colOff>342900</xdr:colOff>
      <xdr:row>3</xdr:row>
      <xdr:rowOff>85725</xdr:rowOff>
    </xdr:to>
    <xdr:sp macro="" textlink="">
      <xdr:nvSpPr>
        <xdr:cNvPr id="4" name="Retângulo de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2238375" y="381000"/>
          <a:ext cx="1209675" cy="276225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Lista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0</xdr:row>
      <xdr:rowOff>138111</xdr:rowOff>
    </xdr:from>
    <xdr:to>
      <xdr:col>11</xdr:col>
      <xdr:colOff>447676</xdr:colOff>
      <xdr:row>24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95249</xdr:colOff>
      <xdr:row>26</xdr:row>
      <xdr:rowOff>176212</xdr:rowOff>
    </xdr:from>
    <xdr:to>
      <xdr:col>11</xdr:col>
      <xdr:colOff>38099</xdr:colOff>
      <xdr:row>43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</xdr:row>
      <xdr:rowOff>0</xdr:rowOff>
    </xdr:from>
    <xdr:to>
      <xdr:col>4</xdr:col>
      <xdr:colOff>342900</xdr:colOff>
      <xdr:row>3</xdr:row>
      <xdr:rowOff>85725</xdr:rowOff>
    </xdr:to>
    <xdr:sp macro="" textlink="">
      <xdr:nvSpPr>
        <xdr:cNvPr id="4" name="Retângulo de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/>
      </xdr:nvSpPr>
      <xdr:spPr>
        <a:xfrm>
          <a:off x="2238375" y="381000"/>
          <a:ext cx="1209675" cy="276225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Lista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4" sqref="B4"/>
    </sheetView>
  </sheetViews>
  <sheetFormatPr defaultRowHeight="15" x14ac:dyDescent="0.25"/>
  <cols>
    <col min="1" max="1" width="7.85546875" bestFit="1" customWidth="1"/>
    <col min="2" max="2" width="10.85546875" bestFit="1" customWidth="1"/>
  </cols>
  <sheetData>
    <row r="1" spans="1:4" x14ac:dyDescent="0.25">
      <c r="A1" s="2" t="s">
        <v>30</v>
      </c>
      <c r="B1" s="2" t="s">
        <v>31</v>
      </c>
    </row>
    <row r="2" spans="1:4" x14ac:dyDescent="0.25">
      <c r="A2" s="7" t="s">
        <v>29</v>
      </c>
      <c r="B2" s="6" t="s">
        <v>0</v>
      </c>
      <c r="D2" t="s">
        <v>42</v>
      </c>
    </row>
    <row r="3" spans="1:4" x14ac:dyDescent="0.25">
      <c r="A3" s="8"/>
      <c r="B3" s="6" t="s">
        <v>1</v>
      </c>
      <c r="D3" t="s">
        <v>43</v>
      </c>
    </row>
    <row r="4" spans="1:4" x14ac:dyDescent="0.25">
      <c r="A4" s="8"/>
      <c r="B4" s="6" t="s">
        <v>2</v>
      </c>
    </row>
    <row r="5" spans="1:4" x14ac:dyDescent="0.25">
      <c r="A5" s="8"/>
      <c r="B5" s="6" t="s">
        <v>3</v>
      </c>
    </row>
    <row r="6" spans="1:4" x14ac:dyDescent="0.25">
      <c r="A6" s="8"/>
      <c r="B6" s="6" t="s">
        <v>4</v>
      </c>
    </row>
    <row r="7" spans="1:4" x14ac:dyDescent="0.25">
      <c r="A7" s="8"/>
      <c r="B7" s="6" t="s">
        <v>5</v>
      </c>
    </row>
    <row r="8" spans="1:4" x14ac:dyDescent="0.25">
      <c r="A8" s="8"/>
      <c r="B8" s="6" t="s">
        <v>19</v>
      </c>
    </row>
    <row r="9" spans="1:4" x14ac:dyDescent="0.25">
      <c r="A9" s="9"/>
      <c r="B9" s="6" t="s">
        <v>6</v>
      </c>
    </row>
    <row r="10" spans="1:4" x14ac:dyDescent="0.25">
      <c r="A10" s="7" t="s">
        <v>32</v>
      </c>
      <c r="B10" s="1" t="s">
        <v>21</v>
      </c>
    </row>
    <row r="11" spans="1:4" x14ac:dyDescent="0.25">
      <c r="A11" s="8"/>
      <c r="B11" s="1" t="s">
        <v>22</v>
      </c>
    </row>
    <row r="12" spans="1:4" x14ac:dyDescent="0.25">
      <c r="A12" s="8"/>
      <c r="B12" s="1" t="s">
        <v>23</v>
      </c>
    </row>
    <row r="13" spans="1:4" x14ac:dyDescent="0.25">
      <c r="A13" s="8"/>
      <c r="B13" s="1" t="s">
        <v>24</v>
      </c>
    </row>
    <row r="14" spans="1:4" x14ac:dyDescent="0.25">
      <c r="A14" s="8"/>
      <c r="B14" s="1" t="s">
        <v>25</v>
      </c>
    </row>
    <row r="15" spans="1:4" x14ac:dyDescent="0.25">
      <c r="A15" s="8"/>
      <c r="B15" s="1" t="s">
        <v>26</v>
      </c>
    </row>
    <row r="16" spans="1:4" x14ac:dyDescent="0.25">
      <c r="A16" s="8"/>
      <c r="B16" s="1" t="s">
        <v>27</v>
      </c>
    </row>
    <row r="17" spans="1:2" x14ac:dyDescent="0.25">
      <c r="A17" s="9"/>
      <c r="B17" s="1" t="s">
        <v>28</v>
      </c>
    </row>
  </sheetData>
  <mergeCells count="2">
    <mergeCell ref="A2:A9"/>
    <mergeCell ref="A10:A17"/>
  </mergeCells>
  <hyperlinks>
    <hyperlink ref="B2" location="Metano!A1" display="Metano"/>
    <hyperlink ref="B3" location="Etano!A1" display="Etano"/>
    <hyperlink ref="B4" location="Propano!A1" display="Propano"/>
    <hyperlink ref="B5" location="'n-Butano'!A1" display="n-Butano"/>
    <hyperlink ref="B6" location="'n-Pentano'!A1" display="n-Pentano"/>
    <hyperlink ref="B7" location="'n-Hexano'!A1" display="n-Hexano"/>
    <hyperlink ref="B8" location="'n-Heptano'!A1" display="n-Heptano"/>
    <hyperlink ref="B9" location="'n-Octano'!A1" display="n-Octano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opLeftCell="A22" workbookViewId="0">
      <selection activeCell="O1" sqref="O1:P44"/>
    </sheetView>
  </sheetViews>
  <sheetFormatPr defaultRowHeight="15" x14ac:dyDescent="0.25"/>
  <cols>
    <col min="2" max="2" width="10.28515625" bestFit="1" customWidth="1"/>
    <col min="3" max="3" width="14.140625" bestFit="1" customWidth="1"/>
    <col min="4" max="4" width="13" customWidth="1"/>
    <col min="5" max="5" width="12.28515625" bestFit="1" customWidth="1"/>
    <col min="6" max="6" width="18" bestFit="1" customWidth="1"/>
    <col min="9" max="9" width="11" bestFit="1" customWidth="1"/>
    <col min="10" max="10" width="14" bestFit="1" customWidth="1"/>
    <col min="12" max="12" width="12.28515625" bestFit="1" customWidth="1"/>
    <col min="13" max="13" width="15" bestFit="1" customWidth="1"/>
    <col min="15" max="15" width="12.42578125" bestFit="1" customWidth="1"/>
    <col min="16" max="16" width="13.140625" bestFit="1" customWidth="1"/>
  </cols>
  <sheetData>
    <row r="1" spans="1:16" x14ac:dyDescent="0.25">
      <c r="A1" t="s">
        <v>33</v>
      </c>
      <c r="B1" t="s">
        <v>37</v>
      </c>
      <c r="C1" s="3" t="s">
        <v>38</v>
      </c>
      <c r="D1" s="3" t="s">
        <v>34</v>
      </c>
      <c r="E1" s="3" t="s">
        <v>35</v>
      </c>
      <c r="F1" s="3" t="s">
        <v>39</v>
      </c>
      <c r="H1" t="s">
        <v>33</v>
      </c>
      <c r="I1" t="s">
        <v>36</v>
      </c>
      <c r="J1" s="3" t="s">
        <v>40</v>
      </c>
      <c r="K1" s="3" t="s">
        <v>34</v>
      </c>
      <c r="L1" s="3" t="s">
        <v>35</v>
      </c>
      <c r="M1" s="3" t="s">
        <v>41</v>
      </c>
      <c r="O1" t="s">
        <v>56</v>
      </c>
      <c r="P1" t="s">
        <v>57</v>
      </c>
    </row>
    <row r="2" spans="1:16" x14ac:dyDescent="0.25">
      <c r="A2">
        <v>216</v>
      </c>
      <c r="B2">
        <v>1.9629999999999999E-3</v>
      </c>
      <c r="F2" s="4"/>
      <c r="H2">
        <f>A2</f>
        <v>216</v>
      </c>
      <c r="I2">
        <f>B2/1000</f>
        <v>1.9630000000000001E-6</v>
      </c>
      <c r="O2">
        <f>LN(ABS(H2-$H$47)/$H$47)</f>
        <v>-0.4775845031139293</v>
      </c>
      <c r="P2" t="e">
        <f>LN((J2-M2)/$M$47)</f>
        <v>#NUM!</v>
      </c>
    </row>
    <row r="3" spans="1:16" x14ac:dyDescent="0.25">
      <c r="A3">
        <v>224</v>
      </c>
      <c r="B3">
        <v>4.9560000000000003E-3</v>
      </c>
      <c r="C3">
        <v>150.86000000000001</v>
      </c>
      <c r="F3" s="4">
        <v>375800000</v>
      </c>
      <c r="H3">
        <f t="shared" ref="H3:H47" si="0">A3</f>
        <v>224</v>
      </c>
      <c r="I3">
        <f t="shared" ref="I3:I47" si="1">B3/1000</f>
        <v>4.9560000000000005E-6</v>
      </c>
      <c r="J3">
        <f t="shared" ref="J3:J47" si="2">1/C3*1000000</f>
        <v>6628.6623359406067</v>
      </c>
      <c r="M3">
        <f t="shared" ref="M3:M47" si="3">1/F3*1000000</f>
        <v>2.6609898882384245E-3</v>
      </c>
      <c r="O3">
        <f t="shared" ref="O3:O46" si="4">LN(ABS(H3-$H$47)/$H$47)</f>
        <v>-0.5005186581627713</v>
      </c>
      <c r="P3">
        <f t="shared" ref="P3:P46" si="5">LN((J3-M3)/$M$47)</f>
        <v>1.1821260606298079</v>
      </c>
    </row>
    <row r="4" spans="1:16" x14ac:dyDescent="0.25">
      <c r="A4">
        <v>232</v>
      </c>
      <c r="B4">
        <v>1.1639999999999999E-2</v>
      </c>
      <c r="C4">
        <v>152.1</v>
      </c>
      <c r="F4" s="4">
        <v>165800000</v>
      </c>
      <c r="H4">
        <f t="shared" si="0"/>
        <v>232</v>
      </c>
      <c r="I4">
        <f t="shared" si="1"/>
        <v>1.1639999999999999E-5</v>
      </c>
      <c r="J4">
        <f t="shared" si="2"/>
        <v>6574.6219592373445</v>
      </c>
      <c r="M4">
        <f t="shared" si="3"/>
        <v>6.0313630880579009E-3</v>
      </c>
      <c r="O4">
        <f t="shared" si="4"/>
        <v>-0.52399115934270413</v>
      </c>
      <c r="P4">
        <f t="shared" si="5"/>
        <v>1.1739395998563145</v>
      </c>
    </row>
    <row r="5" spans="1:16" x14ac:dyDescent="0.25">
      <c r="A5">
        <v>240</v>
      </c>
      <c r="B5">
        <v>2.5600000000000001E-2</v>
      </c>
      <c r="C5">
        <v>153.38</v>
      </c>
      <c r="F5" s="4">
        <v>77960000</v>
      </c>
      <c r="H5">
        <f t="shared" si="0"/>
        <v>240</v>
      </c>
      <c r="I5">
        <f t="shared" si="1"/>
        <v>2.5600000000000002E-5</v>
      </c>
      <c r="J5">
        <f t="shared" si="2"/>
        <v>6519.7548572173691</v>
      </c>
      <c r="M5">
        <f t="shared" si="3"/>
        <v>1.2827090815802977E-2</v>
      </c>
      <c r="O5">
        <f t="shared" si="4"/>
        <v>-0.54802788922056278</v>
      </c>
      <c r="P5">
        <f t="shared" si="5"/>
        <v>1.1655582467344703</v>
      </c>
    </row>
    <row r="6" spans="1:16" x14ac:dyDescent="0.25">
      <c r="A6">
        <v>248</v>
      </c>
      <c r="B6">
        <v>5.3089999999999998E-2</v>
      </c>
      <c r="C6">
        <v>154.68</v>
      </c>
      <c r="F6" s="4">
        <v>38840000</v>
      </c>
      <c r="H6">
        <f t="shared" si="0"/>
        <v>248</v>
      </c>
      <c r="I6">
        <f t="shared" si="1"/>
        <v>5.3090000000000002E-5</v>
      </c>
      <c r="J6">
        <f t="shared" si="2"/>
        <v>6464.9599172485123</v>
      </c>
      <c r="M6">
        <f t="shared" si="3"/>
        <v>2.5746652935118436E-2</v>
      </c>
      <c r="O6">
        <f t="shared" si="4"/>
        <v>-0.57265664300577168</v>
      </c>
      <c r="P6">
        <f t="shared" si="5"/>
        <v>1.1571162672530055</v>
      </c>
    </row>
    <row r="7" spans="1:16" x14ac:dyDescent="0.25">
      <c r="A7">
        <v>256</v>
      </c>
      <c r="B7">
        <v>0.10440000000000001</v>
      </c>
      <c r="C7">
        <v>156.01</v>
      </c>
      <c r="F7" s="5">
        <v>20380000</v>
      </c>
      <c r="H7">
        <f t="shared" si="0"/>
        <v>256</v>
      </c>
      <c r="I7">
        <f t="shared" si="1"/>
        <v>1.044E-4</v>
      </c>
      <c r="J7">
        <f t="shared" si="2"/>
        <v>6409.8455227229033</v>
      </c>
      <c r="M7">
        <f t="shared" si="3"/>
        <v>4.9067713444553483E-2</v>
      </c>
      <c r="O7">
        <f t="shared" si="4"/>
        <v>-0.59790732177108474</v>
      </c>
      <c r="P7">
        <f t="shared" si="5"/>
        <v>1.1485509536498755</v>
      </c>
    </row>
    <row r="8" spans="1:16" x14ac:dyDescent="0.25">
      <c r="A8">
        <v>264</v>
      </c>
      <c r="B8">
        <v>0.19589999999999999</v>
      </c>
      <c r="C8">
        <v>157.37</v>
      </c>
      <c r="F8" s="5">
        <v>11210000</v>
      </c>
      <c r="H8">
        <f t="shared" si="0"/>
        <v>264</v>
      </c>
      <c r="I8">
        <f t="shared" si="1"/>
        <v>1.9589999999999999E-4</v>
      </c>
      <c r="J8">
        <f t="shared" si="2"/>
        <v>6354.4512931308382</v>
      </c>
      <c r="M8">
        <f t="shared" si="3"/>
        <v>8.9206066012488858E-2</v>
      </c>
      <c r="O8">
        <f t="shared" si="4"/>
        <v>-0.62381215070657881</v>
      </c>
      <c r="P8">
        <f t="shared" si="5"/>
        <v>1.139864957422388</v>
      </c>
    </row>
    <row r="9" spans="1:16" x14ac:dyDescent="0.25">
      <c r="A9">
        <v>272</v>
      </c>
      <c r="B9">
        <v>0.35170000000000001</v>
      </c>
      <c r="C9">
        <v>158.76</v>
      </c>
      <c r="F9" s="5">
        <v>6430816</v>
      </c>
      <c r="H9">
        <f t="shared" si="0"/>
        <v>272</v>
      </c>
      <c r="I9">
        <f t="shared" si="1"/>
        <v>3.5170000000000004E-4</v>
      </c>
      <c r="J9">
        <f t="shared" si="2"/>
        <v>6298.8158226253463</v>
      </c>
      <c r="M9">
        <f t="shared" si="3"/>
        <v>0.15550126142623269</v>
      </c>
      <c r="O9">
        <f t="shared" si="4"/>
        <v>-0.65040592640256267</v>
      </c>
      <c r="P9">
        <f t="shared" si="5"/>
        <v>1.131060400892441</v>
      </c>
    </row>
    <row r="10" spans="1:16" x14ac:dyDescent="0.25">
      <c r="A10">
        <v>280</v>
      </c>
      <c r="B10">
        <v>0.60699999999999998</v>
      </c>
      <c r="C10">
        <v>160.18</v>
      </c>
      <c r="F10" s="5">
        <v>3835590</v>
      </c>
      <c r="H10">
        <f t="shared" si="0"/>
        <v>280</v>
      </c>
      <c r="I10">
        <f t="shared" si="1"/>
        <v>6.0700000000000001E-4</v>
      </c>
      <c r="J10">
        <f t="shared" si="2"/>
        <v>6242.9766512673241</v>
      </c>
      <c r="M10">
        <f t="shared" si="3"/>
        <v>0.26071608279299924</v>
      </c>
      <c r="O10">
        <f t="shared" si="4"/>
        <v>-0.67772629792151473</v>
      </c>
      <c r="P10">
        <f t="shared" si="5"/>
        <v>1.1221387712225943</v>
      </c>
    </row>
    <row r="11" spans="1:16" x14ac:dyDescent="0.25">
      <c r="A11">
        <v>288</v>
      </c>
      <c r="B11">
        <v>1.01</v>
      </c>
      <c r="C11">
        <v>161.63999999999999</v>
      </c>
      <c r="F11" s="5">
        <v>2369677</v>
      </c>
      <c r="H11">
        <f t="shared" si="0"/>
        <v>288</v>
      </c>
      <c r="I11">
        <f t="shared" si="1"/>
        <v>1.01E-3</v>
      </c>
      <c r="J11">
        <f t="shared" si="2"/>
        <v>6186.5874783469444</v>
      </c>
      <c r="M11">
        <f t="shared" si="3"/>
        <v>0.42199844113775842</v>
      </c>
      <c r="O11">
        <f t="shared" si="4"/>
        <v>-0.70581408735544737</v>
      </c>
      <c r="P11">
        <f t="shared" si="5"/>
        <v>1.1130388621274772</v>
      </c>
    </row>
    <row r="12" spans="1:16" x14ac:dyDescent="0.25">
      <c r="A12">
        <v>296</v>
      </c>
      <c r="B12">
        <v>1.6279999999999999</v>
      </c>
      <c r="C12">
        <v>163.13</v>
      </c>
      <c r="F12" s="5">
        <v>1507959</v>
      </c>
      <c r="H12">
        <f t="shared" si="0"/>
        <v>296</v>
      </c>
      <c r="I12">
        <f t="shared" si="1"/>
        <v>1.6279999999999999E-3</v>
      </c>
      <c r="J12">
        <f t="shared" si="2"/>
        <v>6130.0803040519841</v>
      </c>
      <c r="M12">
        <f t="shared" si="3"/>
        <v>0.66314800336083402</v>
      </c>
      <c r="O12">
        <f t="shared" si="4"/>
        <v>-0.73471365671797684</v>
      </c>
      <c r="P12">
        <f t="shared" si="5"/>
        <v>1.1038231023585026</v>
      </c>
    </row>
    <row r="13" spans="1:16" x14ac:dyDescent="0.25">
      <c r="A13">
        <v>304</v>
      </c>
      <c r="B13">
        <v>2.5449999999999999</v>
      </c>
      <c r="C13">
        <v>164.67</v>
      </c>
      <c r="F13" s="5">
        <v>989681</v>
      </c>
      <c r="H13">
        <f t="shared" si="0"/>
        <v>304</v>
      </c>
      <c r="I13">
        <f t="shared" si="1"/>
        <v>2.545E-3</v>
      </c>
      <c r="J13">
        <f t="shared" si="2"/>
        <v>6072.7515637335282</v>
      </c>
      <c r="M13">
        <f t="shared" si="3"/>
        <v>1.0104265920028779</v>
      </c>
      <c r="O13">
        <f t="shared" si="4"/>
        <v>-0.76447332944785018</v>
      </c>
      <c r="P13">
        <f t="shared" si="5"/>
        <v>1.0943688444716517</v>
      </c>
    </row>
    <row r="14" spans="1:16" x14ac:dyDescent="0.25">
      <c r="A14">
        <v>312</v>
      </c>
      <c r="B14">
        <v>3.8690000000000002</v>
      </c>
      <c r="C14">
        <v>166.24</v>
      </c>
      <c r="F14" s="5">
        <v>667035</v>
      </c>
      <c r="H14">
        <f t="shared" si="0"/>
        <v>312</v>
      </c>
      <c r="I14">
        <f t="shared" si="1"/>
        <v>3.869E-3</v>
      </c>
      <c r="J14">
        <f t="shared" si="2"/>
        <v>6015.3994225216547</v>
      </c>
      <c r="M14">
        <f t="shared" si="3"/>
        <v>1.4991717076315336</v>
      </c>
      <c r="O14">
        <f t="shared" si="4"/>
        <v>-0.79514587657864788</v>
      </c>
      <c r="P14">
        <f t="shared" si="5"/>
        <v>1.0847969357756744</v>
      </c>
    </row>
    <row r="15" spans="1:16" x14ac:dyDescent="0.25">
      <c r="A15">
        <v>320</v>
      </c>
      <c r="B15">
        <v>5.7370000000000001</v>
      </c>
      <c r="C15">
        <v>167.86</v>
      </c>
      <c r="F15" s="5">
        <v>460639</v>
      </c>
      <c r="H15">
        <f t="shared" si="0"/>
        <v>320</v>
      </c>
      <c r="I15">
        <f t="shared" si="1"/>
        <v>5.7369999999999999E-3</v>
      </c>
      <c r="J15">
        <f t="shared" si="2"/>
        <v>5957.3454068866913</v>
      </c>
      <c r="M15">
        <f t="shared" si="3"/>
        <v>2.1708973838515626</v>
      </c>
      <c r="O15">
        <f t="shared" si="4"/>
        <v>-0.82678907985767647</v>
      </c>
      <c r="P15">
        <f t="shared" si="5"/>
        <v>1.0749839445904681</v>
      </c>
    </row>
    <row r="16" spans="1:16" x14ac:dyDescent="0.25">
      <c r="A16">
        <v>328</v>
      </c>
      <c r="B16">
        <v>8.3089999999999993</v>
      </c>
      <c r="C16">
        <v>169.53</v>
      </c>
      <c r="F16" s="5">
        <v>325264</v>
      </c>
      <c r="H16">
        <f t="shared" si="0"/>
        <v>328</v>
      </c>
      <c r="I16">
        <f t="shared" si="1"/>
        <v>8.3089999999999987E-3</v>
      </c>
      <c r="J16">
        <f t="shared" si="2"/>
        <v>5898.6610039521029</v>
      </c>
      <c r="M16">
        <f t="shared" si="3"/>
        <v>3.0744256972797479</v>
      </c>
      <c r="O16">
        <f t="shared" si="4"/>
        <v>-0.85946638690824839</v>
      </c>
      <c r="P16">
        <f t="shared" si="5"/>
        <v>1.0649274709182006</v>
      </c>
    </row>
    <row r="17" spans="1:16" x14ac:dyDescent="0.25">
      <c r="A17">
        <v>336</v>
      </c>
      <c r="B17">
        <v>11.78</v>
      </c>
      <c r="C17">
        <v>171.24</v>
      </c>
      <c r="F17" s="5">
        <v>234402</v>
      </c>
      <c r="H17">
        <f t="shared" si="0"/>
        <v>336</v>
      </c>
      <c r="I17">
        <f t="shared" si="1"/>
        <v>1.1779999999999999E-2</v>
      </c>
      <c r="J17">
        <f t="shared" si="2"/>
        <v>5839.7570661060499</v>
      </c>
      <c r="M17">
        <f t="shared" si="3"/>
        <v>4.2661752032832485</v>
      </c>
      <c r="O17">
        <f t="shared" si="4"/>
        <v>-0.89324767710096076</v>
      </c>
      <c r="P17">
        <f t="shared" si="5"/>
        <v>1.0546818283994905</v>
      </c>
    </row>
    <row r="18" spans="1:16" x14ac:dyDescent="0.25">
      <c r="A18">
        <v>344</v>
      </c>
      <c r="B18">
        <v>16.37</v>
      </c>
      <c r="C18">
        <v>173.01</v>
      </c>
      <c r="F18" s="5">
        <v>172107</v>
      </c>
      <c r="H18">
        <f t="shared" si="0"/>
        <v>344</v>
      </c>
      <c r="I18">
        <f t="shared" si="1"/>
        <v>1.6370000000000003E-2</v>
      </c>
      <c r="J18">
        <f t="shared" si="2"/>
        <v>5780.0127160279762</v>
      </c>
      <c r="M18">
        <f t="shared" si="3"/>
        <v>5.8103389170690329</v>
      </c>
      <c r="O18">
        <f t="shared" si="4"/>
        <v>-0.92821016137062129</v>
      </c>
      <c r="P18">
        <f t="shared" si="5"/>
        <v>1.0441235678614718</v>
      </c>
    </row>
    <row r="19" spans="1:16" x14ac:dyDescent="0.25">
      <c r="A19">
        <v>352</v>
      </c>
      <c r="B19">
        <v>22.34</v>
      </c>
      <c r="C19">
        <v>174.83</v>
      </c>
      <c r="F19" s="5">
        <v>128550</v>
      </c>
      <c r="H19">
        <f t="shared" si="0"/>
        <v>352</v>
      </c>
      <c r="I19">
        <f t="shared" si="1"/>
        <v>2.2339999999999999E-2</v>
      </c>
      <c r="J19">
        <f t="shared" si="2"/>
        <v>5719.8421323571465</v>
      </c>
      <c r="M19">
        <f t="shared" si="3"/>
        <v>7.7790742901594712</v>
      </c>
      <c r="O19">
        <f t="shared" si="4"/>
        <v>-0.96443944511235813</v>
      </c>
      <c r="P19">
        <f t="shared" si="5"/>
        <v>1.0333037020640723</v>
      </c>
    </row>
    <row r="20" spans="1:16" x14ac:dyDescent="0.25">
      <c r="A20">
        <v>360</v>
      </c>
      <c r="B20">
        <v>29.97</v>
      </c>
      <c r="C20">
        <v>176.72</v>
      </c>
      <c r="F20" s="5">
        <v>97536</v>
      </c>
      <c r="H20">
        <f t="shared" si="0"/>
        <v>360</v>
      </c>
      <c r="I20">
        <f t="shared" si="1"/>
        <v>2.997E-2</v>
      </c>
      <c r="J20">
        <f t="shared" si="2"/>
        <v>5658.6690810321406</v>
      </c>
      <c r="M20">
        <f t="shared" si="3"/>
        <v>10.25262467191601</v>
      </c>
      <c r="O20">
        <f t="shared" si="4"/>
        <v>-1.0020307909621438</v>
      </c>
      <c r="P20">
        <f t="shared" si="5"/>
        <v>1.0220986701740642</v>
      </c>
    </row>
    <row r="21" spans="1:16" x14ac:dyDescent="0.25">
      <c r="A21">
        <v>368</v>
      </c>
      <c r="B21">
        <v>39.58</v>
      </c>
      <c r="C21">
        <v>178.67</v>
      </c>
      <c r="F21" s="5">
        <v>75079</v>
      </c>
      <c r="H21">
        <f t="shared" si="0"/>
        <v>368</v>
      </c>
      <c r="I21">
        <f t="shared" si="1"/>
        <v>3.9579999999999997E-2</v>
      </c>
      <c r="J21">
        <f t="shared" si="2"/>
        <v>5596.9105054010188</v>
      </c>
      <c r="M21">
        <f t="shared" si="3"/>
        <v>13.3193036668043</v>
      </c>
      <c r="O21">
        <f t="shared" si="4"/>
        <v>-1.0410906283379906</v>
      </c>
      <c r="P21">
        <f t="shared" si="5"/>
        <v>1.0105555914318571</v>
      </c>
    </row>
    <row r="22" spans="1:16" x14ac:dyDescent="0.25">
      <c r="A22">
        <v>376</v>
      </c>
      <c r="B22">
        <v>51.53</v>
      </c>
      <c r="C22">
        <v>180.69</v>
      </c>
      <c r="F22" s="5">
        <v>58561</v>
      </c>
      <c r="H22">
        <f t="shared" si="0"/>
        <v>376</v>
      </c>
      <c r="I22">
        <f t="shared" si="1"/>
        <v>5.1529999999999999E-2</v>
      </c>
      <c r="J22">
        <f t="shared" si="2"/>
        <v>5534.3405833194975</v>
      </c>
      <c r="M22">
        <f t="shared" si="3"/>
        <v>17.076211130274412</v>
      </c>
      <c r="O22">
        <f t="shared" si="4"/>
        <v>-1.081738369967074</v>
      </c>
      <c r="P22">
        <f t="shared" si="5"/>
        <v>0.99860559020813666</v>
      </c>
    </row>
    <row r="23" spans="1:16" x14ac:dyDescent="0.25">
      <c r="A23">
        <v>384</v>
      </c>
      <c r="B23">
        <v>66.180000000000007</v>
      </c>
      <c r="C23">
        <v>182.76</v>
      </c>
      <c r="F23" s="5">
        <v>46231</v>
      </c>
      <c r="H23">
        <f t="shared" si="0"/>
        <v>384</v>
      </c>
      <c r="I23">
        <f t="shared" si="1"/>
        <v>6.6180000000000003E-2</v>
      </c>
      <c r="J23">
        <f t="shared" si="2"/>
        <v>5471.6568176843948</v>
      </c>
      <c r="M23">
        <f t="shared" si="3"/>
        <v>21.630507668014967</v>
      </c>
      <c r="O23">
        <f t="shared" si="4"/>
        <v>-1.1241086135024299</v>
      </c>
      <c r="P23">
        <f t="shared" si="5"/>
        <v>0.98634387369961252</v>
      </c>
    </row>
    <row r="24" spans="1:16" x14ac:dyDescent="0.25">
      <c r="A24">
        <v>392</v>
      </c>
      <c r="B24">
        <v>83.95</v>
      </c>
      <c r="C24">
        <v>184.97</v>
      </c>
      <c r="F24" s="5">
        <v>36907</v>
      </c>
      <c r="H24">
        <f t="shared" si="0"/>
        <v>392</v>
      </c>
      <c r="I24">
        <f t="shared" si="1"/>
        <v>8.3949999999999997E-2</v>
      </c>
      <c r="J24">
        <f t="shared" si="2"/>
        <v>5406.2820997999679</v>
      </c>
      <c r="M24">
        <f t="shared" si="3"/>
        <v>27.095131004958407</v>
      </c>
      <c r="O24">
        <f t="shared" si="4"/>
        <v>-1.1683538305464529</v>
      </c>
      <c r="P24">
        <f t="shared" si="5"/>
        <v>0.97326067922210902</v>
      </c>
    </row>
    <row r="25" spans="1:16" x14ac:dyDescent="0.25">
      <c r="A25">
        <v>400</v>
      </c>
      <c r="B25">
        <v>105.3</v>
      </c>
      <c r="C25">
        <v>187.25</v>
      </c>
      <c r="F25" s="5">
        <v>29764</v>
      </c>
      <c r="H25">
        <f t="shared" si="0"/>
        <v>400</v>
      </c>
      <c r="I25">
        <f t="shared" si="1"/>
        <v>0.10529999999999999</v>
      </c>
      <c r="J25">
        <f t="shared" si="2"/>
        <v>5340.4539385847793</v>
      </c>
      <c r="M25">
        <f t="shared" si="3"/>
        <v>33.597634726515253</v>
      </c>
      <c r="O25">
        <f t="shared" si="4"/>
        <v>-1.2146476785901974</v>
      </c>
      <c r="P25">
        <f t="shared" si="5"/>
        <v>0.95972306427147802</v>
      </c>
    </row>
    <row r="26" spans="1:16" x14ac:dyDescent="0.25">
      <c r="A26">
        <v>408</v>
      </c>
      <c r="B26">
        <v>130.6</v>
      </c>
      <c r="C26">
        <v>189.62</v>
      </c>
      <c r="F26" s="5">
        <v>24228</v>
      </c>
      <c r="H26">
        <f t="shared" si="0"/>
        <v>408</v>
      </c>
      <c r="I26">
        <f t="shared" si="1"/>
        <v>0.13059999999999999</v>
      </c>
      <c r="J26">
        <f t="shared" si="2"/>
        <v>5273.7053053475374</v>
      </c>
      <c r="M26">
        <f t="shared" si="3"/>
        <v>41.274558362225527</v>
      </c>
      <c r="O26">
        <f t="shared" si="4"/>
        <v>-1.2631891174754222</v>
      </c>
      <c r="P26">
        <f t="shared" si="5"/>
        <v>0.94559937759296087</v>
      </c>
    </row>
    <row r="27" spans="1:16" x14ac:dyDescent="0.25">
      <c r="A27">
        <v>416</v>
      </c>
      <c r="B27">
        <v>160.4</v>
      </c>
      <c r="C27">
        <v>192.11</v>
      </c>
      <c r="F27" s="5">
        <v>19890</v>
      </c>
      <c r="H27">
        <f t="shared" si="0"/>
        <v>416</v>
      </c>
      <c r="I27">
        <f t="shared" si="1"/>
        <v>0.16040000000000001</v>
      </c>
      <c r="J27">
        <f t="shared" si="2"/>
        <v>5205.3511009317572</v>
      </c>
      <c r="M27">
        <f t="shared" si="3"/>
        <v>50.276520864756158</v>
      </c>
      <c r="O27">
        <f t="shared" si="4"/>
        <v>-1.3142075769257964</v>
      </c>
      <c r="P27">
        <f t="shared" si="5"/>
        <v>0.93070502239471253</v>
      </c>
    </row>
    <row r="28" spans="1:16" x14ac:dyDescent="0.25">
      <c r="A28">
        <v>424</v>
      </c>
      <c r="B28">
        <v>195.2</v>
      </c>
      <c r="C28">
        <v>194.73</v>
      </c>
      <c r="F28" s="5">
        <v>16456</v>
      </c>
      <c r="H28">
        <f t="shared" si="0"/>
        <v>424</v>
      </c>
      <c r="I28">
        <f t="shared" si="1"/>
        <v>0.19519999999999998</v>
      </c>
      <c r="J28">
        <f t="shared" si="2"/>
        <v>5135.3155651414781</v>
      </c>
      <c r="M28">
        <f t="shared" si="3"/>
        <v>60.768108896451139</v>
      </c>
      <c r="O28">
        <f t="shared" si="4"/>
        <v>-1.367969514607055</v>
      </c>
      <c r="P28">
        <f t="shared" si="5"/>
        <v>0.91496078727878982</v>
      </c>
    </row>
    <row r="29" spans="1:16" x14ac:dyDescent="0.25">
      <c r="A29">
        <v>432</v>
      </c>
      <c r="B29">
        <v>235.5</v>
      </c>
      <c r="C29">
        <v>197.49</v>
      </c>
      <c r="F29" s="5">
        <v>13710</v>
      </c>
      <c r="H29">
        <f t="shared" si="0"/>
        <v>432</v>
      </c>
      <c r="I29">
        <f t="shared" si="1"/>
        <v>0.23549999999999999</v>
      </c>
      <c r="J29">
        <f t="shared" si="2"/>
        <v>5063.5475213934878</v>
      </c>
      <c r="M29">
        <f t="shared" si="3"/>
        <v>72.939460247994163</v>
      </c>
      <c r="O29">
        <f t="shared" si="4"/>
        <v>-1.4247868393950915</v>
      </c>
      <c r="P29">
        <f t="shared" si="5"/>
        <v>0.89828119579074683</v>
      </c>
    </row>
    <row r="30" spans="1:16" x14ac:dyDescent="0.25">
      <c r="A30">
        <v>440</v>
      </c>
      <c r="B30">
        <v>281.8</v>
      </c>
      <c r="C30">
        <v>200.4</v>
      </c>
      <c r="F30" s="5">
        <v>11495</v>
      </c>
      <c r="H30">
        <f t="shared" si="0"/>
        <v>440</v>
      </c>
      <c r="I30">
        <f t="shared" si="1"/>
        <v>0.28179999999999999</v>
      </c>
      <c r="J30">
        <f t="shared" si="2"/>
        <v>4990.0199600798405</v>
      </c>
      <c r="M30">
        <f t="shared" si="3"/>
        <v>86.994345367551119</v>
      </c>
      <c r="O30">
        <f t="shared" si="4"/>
        <v>-1.4850278750414974</v>
      </c>
      <c r="P30">
        <f t="shared" si="5"/>
        <v>0.88057592445937727</v>
      </c>
    </row>
    <row r="31" spans="1:16" x14ac:dyDescent="0.25">
      <c r="A31">
        <v>448</v>
      </c>
      <c r="B31">
        <v>334.8</v>
      </c>
      <c r="C31">
        <v>203.5</v>
      </c>
      <c r="F31" s="5">
        <v>9693</v>
      </c>
      <c r="H31">
        <f t="shared" si="0"/>
        <v>448</v>
      </c>
      <c r="I31">
        <f t="shared" si="1"/>
        <v>0.33479999999999999</v>
      </c>
      <c r="J31">
        <f t="shared" si="2"/>
        <v>4914.0049140049141</v>
      </c>
      <c r="M31">
        <f t="shared" si="3"/>
        <v>103.16723408645414</v>
      </c>
      <c r="O31">
        <f t="shared" si="4"/>
        <v>-1.5491318429860241</v>
      </c>
      <c r="P31">
        <f t="shared" si="5"/>
        <v>0.86159466029402476</v>
      </c>
    </row>
    <row r="32" spans="1:16" x14ac:dyDescent="0.25">
      <c r="A32">
        <v>456</v>
      </c>
      <c r="B32">
        <v>394.9</v>
      </c>
      <c r="C32">
        <v>206.81</v>
      </c>
      <c r="F32" s="5">
        <v>8215</v>
      </c>
      <c r="H32">
        <f t="shared" si="0"/>
        <v>456</v>
      </c>
      <c r="I32">
        <f t="shared" si="1"/>
        <v>0.39489999999999997</v>
      </c>
      <c r="J32">
        <f t="shared" si="2"/>
        <v>4835.3561239785313</v>
      </c>
      <c r="M32">
        <f t="shared" si="3"/>
        <v>121.72854534388314</v>
      </c>
      <c r="O32">
        <f t="shared" si="4"/>
        <v>-1.6176283133706997</v>
      </c>
      <c r="P32">
        <f t="shared" si="5"/>
        <v>0.84118123564367386</v>
      </c>
    </row>
    <row r="33" spans="1:16" x14ac:dyDescent="0.25">
      <c r="A33">
        <v>464</v>
      </c>
      <c r="B33">
        <v>462.9</v>
      </c>
      <c r="C33">
        <v>210.35</v>
      </c>
      <c r="F33" s="5">
        <v>6993</v>
      </c>
      <c r="H33">
        <f t="shared" si="0"/>
        <v>464</v>
      </c>
      <c r="I33">
        <f t="shared" si="1"/>
        <v>0.46289999999999998</v>
      </c>
      <c r="J33">
        <f t="shared" si="2"/>
        <v>4753.9814594723084</v>
      </c>
      <c r="M33">
        <f t="shared" si="3"/>
        <v>143.000143000143</v>
      </c>
      <c r="O33">
        <f t="shared" si="4"/>
        <v>-1.6911638210492896</v>
      </c>
      <c r="P33">
        <f t="shared" si="5"/>
        <v>0.81916413877948313</v>
      </c>
    </row>
    <row r="34" spans="1:16" x14ac:dyDescent="0.25">
      <c r="A34">
        <v>472</v>
      </c>
      <c r="B34">
        <v>539.5</v>
      </c>
      <c r="C34">
        <v>214.18</v>
      </c>
      <c r="F34" s="5">
        <v>5975</v>
      </c>
      <c r="H34">
        <f t="shared" si="0"/>
        <v>472</v>
      </c>
      <c r="I34">
        <f t="shared" si="1"/>
        <v>0.53949999999999998</v>
      </c>
      <c r="J34">
        <f t="shared" si="2"/>
        <v>4668.9700252124376</v>
      </c>
      <c r="M34">
        <f t="shared" si="3"/>
        <v>167.36401673640168</v>
      </c>
      <c r="O34">
        <f t="shared" si="4"/>
        <v>-1.7705390674346375</v>
      </c>
      <c r="P34">
        <f t="shared" si="5"/>
        <v>0.79515766138853416</v>
      </c>
    </row>
    <row r="35" spans="1:16" x14ac:dyDescent="0.25">
      <c r="A35">
        <v>480</v>
      </c>
      <c r="B35">
        <v>625.20000000000005</v>
      </c>
      <c r="C35">
        <v>218.34</v>
      </c>
      <c r="F35" s="5">
        <v>5121</v>
      </c>
      <c r="H35">
        <f t="shared" si="0"/>
        <v>480</v>
      </c>
      <c r="I35">
        <f t="shared" si="1"/>
        <v>0.62520000000000009</v>
      </c>
      <c r="J35">
        <f t="shared" si="2"/>
        <v>4580.0128240359072</v>
      </c>
      <c r="M35">
        <f t="shared" si="3"/>
        <v>195.27436047646944</v>
      </c>
      <c r="O35">
        <f t="shared" si="4"/>
        <v>-1.8567622004782687</v>
      </c>
      <c r="P35">
        <f t="shared" si="5"/>
        <v>0.76885341812557462</v>
      </c>
    </row>
    <row r="36" spans="1:16" x14ac:dyDescent="0.25">
      <c r="A36">
        <v>488</v>
      </c>
      <c r="B36">
        <v>720.9</v>
      </c>
      <c r="C36">
        <v>222.91</v>
      </c>
      <c r="F36" s="5">
        <v>4400</v>
      </c>
      <c r="H36">
        <f t="shared" si="0"/>
        <v>488</v>
      </c>
      <c r="I36">
        <f t="shared" si="1"/>
        <v>0.72089999999999999</v>
      </c>
      <c r="J36">
        <f t="shared" si="2"/>
        <v>4486.115472612265</v>
      </c>
      <c r="M36">
        <f t="shared" si="3"/>
        <v>227.27272727272728</v>
      </c>
      <c r="O36">
        <f t="shared" si="4"/>
        <v>-1.9511273069690751</v>
      </c>
      <c r="P36">
        <f t="shared" si="5"/>
        <v>0.73972090486268605</v>
      </c>
    </row>
    <row r="37" spans="1:16" x14ac:dyDescent="0.25">
      <c r="A37">
        <v>496</v>
      </c>
      <c r="B37">
        <v>827.3</v>
      </c>
      <c r="C37">
        <v>227.96</v>
      </c>
      <c r="F37" s="5">
        <v>3787</v>
      </c>
      <c r="H37">
        <f t="shared" si="0"/>
        <v>496</v>
      </c>
      <c r="I37">
        <f t="shared" si="1"/>
        <v>0.82729999999999992</v>
      </c>
      <c r="J37">
        <f t="shared" si="2"/>
        <v>4386.7345148271625</v>
      </c>
      <c r="M37">
        <f t="shared" si="3"/>
        <v>264.06126221283336</v>
      </c>
      <c r="O37">
        <f t="shared" si="4"/>
        <v>-2.055333944645088</v>
      </c>
      <c r="P37">
        <f t="shared" si="5"/>
        <v>0.70722523818285865</v>
      </c>
    </row>
    <row r="38" spans="1:16" x14ac:dyDescent="0.25">
      <c r="A38">
        <v>504</v>
      </c>
      <c r="B38">
        <v>945.3</v>
      </c>
      <c r="C38">
        <v>233.61</v>
      </c>
      <c r="F38" s="5">
        <v>3262</v>
      </c>
      <c r="H38">
        <f t="shared" si="0"/>
        <v>504</v>
      </c>
      <c r="I38">
        <f t="shared" si="1"/>
        <v>0.94529999999999992</v>
      </c>
      <c r="J38">
        <f t="shared" si="2"/>
        <v>4280.6386712897565</v>
      </c>
      <c r="M38">
        <f t="shared" si="3"/>
        <v>306.56039239730228</v>
      </c>
      <c r="O38">
        <f t="shared" si="4"/>
        <v>-2.1716765026370197</v>
      </c>
      <c r="P38">
        <f t="shared" si="5"/>
        <v>0.67051627920434187</v>
      </c>
    </row>
    <row r="39" spans="1:16" x14ac:dyDescent="0.25">
      <c r="A39">
        <v>512</v>
      </c>
      <c r="B39">
        <v>1076</v>
      </c>
      <c r="C39">
        <v>240.02</v>
      </c>
      <c r="F39" s="5">
        <v>2809</v>
      </c>
      <c r="H39">
        <f t="shared" si="0"/>
        <v>512</v>
      </c>
      <c r="I39">
        <f t="shared" si="1"/>
        <v>1.0760000000000001</v>
      </c>
      <c r="J39">
        <f t="shared" si="2"/>
        <v>4166.3194733772189</v>
      </c>
      <c r="M39">
        <f t="shared" si="3"/>
        <v>355.99857600569601</v>
      </c>
      <c r="O39">
        <f t="shared" si="4"/>
        <v>-2.3033588962755953</v>
      </c>
      <c r="P39">
        <f t="shared" si="5"/>
        <v>0.62843684813394751</v>
      </c>
    </row>
    <row r="40" spans="1:16" x14ac:dyDescent="0.25">
      <c r="A40">
        <v>520</v>
      </c>
      <c r="B40">
        <v>1220</v>
      </c>
      <c r="C40">
        <v>247.41</v>
      </c>
      <c r="F40" s="5">
        <v>2414</v>
      </c>
      <c r="H40">
        <f t="shared" si="0"/>
        <v>520</v>
      </c>
      <c r="I40">
        <f t="shared" si="1"/>
        <v>1.22</v>
      </c>
      <c r="J40">
        <f t="shared" si="2"/>
        <v>4041.8738126995677</v>
      </c>
      <c r="M40">
        <f t="shared" si="3"/>
        <v>414.25020712510354</v>
      </c>
      <c r="O40">
        <f t="shared" si="4"/>
        <v>-2.4550495502619909</v>
      </c>
      <c r="P40">
        <f t="shared" si="5"/>
        <v>0.57930121729564132</v>
      </c>
    </row>
    <row r="41" spans="1:16" x14ac:dyDescent="0.25">
      <c r="A41">
        <v>528</v>
      </c>
      <c r="B41">
        <v>1379</v>
      </c>
      <c r="C41">
        <v>256.10000000000002</v>
      </c>
      <c r="F41" s="5">
        <v>2068</v>
      </c>
      <c r="H41">
        <f t="shared" si="0"/>
        <v>528</v>
      </c>
      <c r="I41">
        <f t="shared" si="1"/>
        <v>1.379</v>
      </c>
      <c r="J41">
        <f t="shared" si="2"/>
        <v>3904.7247169074576</v>
      </c>
      <c r="M41">
        <f t="shared" si="3"/>
        <v>483.55899419729207</v>
      </c>
      <c r="O41">
        <f t="shared" si="4"/>
        <v>-2.6339372062080302</v>
      </c>
      <c r="P41">
        <f t="shared" si="5"/>
        <v>0.52070478510057039</v>
      </c>
    </row>
    <row r="42" spans="1:16" x14ac:dyDescent="0.25">
      <c r="A42">
        <v>536</v>
      </c>
      <c r="B42">
        <v>1555</v>
      </c>
      <c r="C42">
        <v>266.55</v>
      </c>
      <c r="F42" s="5">
        <v>1759</v>
      </c>
      <c r="H42">
        <f t="shared" si="0"/>
        <v>536</v>
      </c>
      <c r="I42">
        <f t="shared" si="1"/>
        <v>1.5549999999999999</v>
      </c>
      <c r="J42">
        <f t="shared" si="2"/>
        <v>3751.6413430876009</v>
      </c>
      <c r="M42">
        <f t="shared" si="3"/>
        <v>568.50483229107442</v>
      </c>
      <c r="O42">
        <f t="shared" si="4"/>
        <v>-2.8519519149202672</v>
      </c>
      <c r="P42">
        <f t="shared" si="5"/>
        <v>0.44859047235405053</v>
      </c>
    </row>
    <row r="43" spans="1:16" x14ac:dyDescent="0.25">
      <c r="A43">
        <v>544</v>
      </c>
      <c r="B43">
        <v>1748</v>
      </c>
      <c r="C43">
        <v>279.51</v>
      </c>
      <c r="F43" s="5">
        <v>1479</v>
      </c>
      <c r="H43">
        <f t="shared" si="0"/>
        <v>544</v>
      </c>
      <c r="I43">
        <f t="shared" si="1"/>
        <v>1.748</v>
      </c>
      <c r="J43">
        <f t="shared" si="2"/>
        <v>3577.6895281027514</v>
      </c>
      <c r="M43">
        <f t="shared" si="3"/>
        <v>676.132521974307</v>
      </c>
      <c r="O43">
        <f t="shared" si="4"/>
        <v>-3.1311439424392162</v>
      </c>
      <c r="P43">
        <f t="shared" si="5"/>
        <v>0.35597092908905997</v>
      </c>
    </row>
    <row r="44" spans="1:16" x14ac:dyDescent="0.25">
      <c r="A44">
        <v>552</v>
      </c>
      <c r="B44">
        <v>1961</v>
      </c>
      <c r="C44">
        <v>296.22000000000003</v>
      </c>
      <c r="F44" s="5">
        <v>1448</v>
      </c>
      <c r="H44">
        <f t="shared" si="0"/>
        <v>552</v>
      </c>
      <c r="I44">
        <f t="shared" si="1"/>
        <v>1.9610000000000001</v>
      </c>
      <c r="J44">
        <f t="shared" si="2"/>
        <v>3375.8692863412325</v>
      </c>
      <c r="M44">
        <f t="shared" si="3"/>
        <v>690.60773480662976</v>
      </c>
      <c r="O44">
        <f t="shared" si="4"/>
        <v>-3.519842190690313</v>
      </c>
      <c r="P44">
        <f t="shared" si="5"/>
        <v>0.27850157284391736</v>
      </c>
    </row>
    <row r="45" spans="1:16" x14ac:dyDescent="0.25">
      <c r="A45">
        <v>560</v>
      </c>
      <c r="B45">
        <v>2196</v>
      </c>
      <c r="F45" s="5">
        <v>1220</v>
      </c>
      <c r="H45">
        <f t="shared" si="0"/>
        <v>560</v>
      </c>
      <c r="I45">
        <f t="shared" si="1"/>
        <v>2.1960000000000002</v>
      </c>
      <c r="M45">
        <f t="shared" si="3"/>
        <v>819.67213114754099</v>
      </c>
      <c r="O45">
        <f t="shared" si="4"/>
        <v>-4.1643123228549399</v>
      </c>
      <c r="P45" t="e">
        <f t="shared" si="5"/>
        <v>#NUM!</v>
      </c>
    </row>
    <row r="46" spans="1:16" x14ac:dyDescent="0.25">
      <c r="A46">
        <v>568</v>
      </c>
      <c r="B46">
        <v>2458</v>
      </c>
      <c r="F46" s="5">
        <v>959.3</v>
      </c>
      <c r="H46">
        <f t="shared" si="0"/>
        <v>568</v>
      </c>
      <c r="I46">
        <f t="shared" si="1"/>
        <v>2.4580000000000002</v>
      </c>
      <c r="M46">
        <f t="shared" si="3"/>
        <v>1042.4267695194415</v>
      </c>
      <c r="O46">
        <f t="shared" si="4"/>
        <v>-6.5179525866492352</v>
      </c>
      <c r="P46" t="e">
        <f t="shared" si="5"/>
        <v>#NUM!</v>
      </c>
    </row>
    <row r="47" spans="1:16" x14ac:dyDescent="0.25">
      <c r="A47">
        <v>568.84</v>
      </c>
      <c r="B47">
        <v>2488</v>
      </c>
      <c r="C47">
        <v>492</v>
      </c>
      <c r="F47">
        <v>492</v>
      </c>
      <c r="H47">
        <f t="shared" si="0"/>
        <v>568.84</v>
      </c>
      <c r="I47">
        <f t="shared" si="1"/>
        <v>2.488</v>
      </c>
      <c r="J47">
        <f t="shared" si="2"/>
        <v>2032.5203252032522</v>
      </c>
      <c r="M47">
        <f t="shared" si="3"/>
        <v>2032.5203252032522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selection activeCell="M13" sqref="M13"/>
    </sheetView>
  </sheetViews>
  <sheetFormatPr defaultRowHeight="15" x14ac:dyDescent="0.25"/>
  <cols>
    <col min="2" max="2" width="10.28515625" bestFit="1" customWidth="1"/>
    <col min="3" max="3" width="14.140625" bestFit="1" customWidth="1"/>
    <col min="4" max="4" width="13" customWidth="1"/>
    <col min="5" max="5" width="12.28515625" bestFit="1" customWidth="1"/>
    <col min="6" max="6" width="18" bestFit="1" customWidth="1"/>
    <col min="9" max="9" width="11" bestFit="1" customWidth="1"/>
    <col min="10" max="10" width="14" bestFit="1" customWidth="1"/>
    <col min="12" max="12" width="12.28515625" bestFit="1" customWidth="1"/>
    <col min="13" max="13" width="15" bestFit="1" customWidth="1"/>
    <col min="15" max="15" width="12.42578125" bestFit="1" customWidth="1"/>
    <col min="16" max="16" width="13.140625" bestFit="1" customWidth="1"/>
  </cols>
  <sheetData>
    <row r="1" spans="1:16" x14ac:dyDescent="0.25">
      <c r="A1" t="s">
        <v>33</v>
      </c>
      <c r="B1" t="s">
        <v>37</v>
      </c>
      <c r="C1" s="3" t="s">
        <v>38</v>
      </c>
      <c r="D1" s="3" t="s">
        <v>34</v>
      </c>
      <c r="E1" s="3" t="s">
        <v>35</v>
      </c>
      <c r="F1" s="3" t="s">
        <v>39</v>
      </c>
      <c r="H1" t="s">
        <v>33</v>
      </c>
      <c r="I1" t="s">
        <v>36</v>
      </c>
      <c r="J1" s="3" t="s">
        <v>40</v>
      </c>
      <c r="K1" s="3" t="s">
        <v>34</v>
      </c>
      <c r="L1" s="3" t="s">
        <v>35</v>
      </c>
      <c r="M1" s="3" t="s">
        <v>41</v>
      </c>
      <c r="O1" t="s">
        <v>56</v>
      </c>
      <c r="P1" t="s">
        <v>57</v>
      </c>
    </row>
    <row r="2" spans="1:16" x14ac:dyDescent="0.25">
      <c r="A2">
        <v>183</v>
      </c>
      <c r="C2">
        <v>35.82</v>
      </c>
      <c r="F2" s="4"/>
      <c r="H2">
        <f>A2</f>
        <v>183</v>
      </c>
      <c r="O2">
        <f>LN(ABS(H2-$H$47)/$H$47)</f>
        <v>-0.44157269454475695</v>
      </c>
      <c r="P2" t="e">
        <f>LN((J2-M2)/$M$47)</f>
        <v>#NUM!</v>
      </c>
    </row>
    <row r="3" spans="1:16" x14ac:dyDescent="0.25">
      <c r="A3">
        <v>190</v>
      </c>
      <c r="C3">
        <v>36.08</v>
      </c>
      <c r="F3" s="4"/>
      <c r="H3">
        <f t="shared" ref="H3:H47" si="0">A3</f>
        <v>190</v>
      </c>
      <c r="J3">
        <f t="shared" ref="J3:J47" si="1">1/C3*1000000</f>
        <v>27716.186252771618</v>
      </c>
      <c r="O3">
        <f t="shared" ref="O3:O46" si="2">LN(ABS(H3-$H$47)/$H$47)</f>
        <v>-0.46303669387482699</v>
      </c>
      <c r="P3">
        <f t="shared" ref="P3:P46" si="3">LN((J3-M3)/$M$47)</f>
        <v>1.1832495760230635</v>
      </c>
    </row>
    <row r="4" spans="1:16" x14ac:dyDescent="0.25">
      <c r="A4">
        <v>197</v>
      </c>
      <c r="C4">
        <v>36.340000000000003</v>
      </c>
      <c r="F4" s="4"/>
      <c r="H4">
        <f t="shared" si="0"/>
        <v>197</v>
      </c>
      <c r="J4">
        <f t="shared" si="1"/>
        <v>27517.8866263071</v>
      </c>
      <c r="O4">
        <f t="shared" si="2"/>
        <v>-0.48497152078710559</v>
      </c>
      <c r="P4">
        <f t="shared" si="3"/>
        <v>1.1760692082494613</v>
      </c>
    </row>
    <row r="5" spans="1:16" x14ac:dyDescent="0.25">
      <c r="A5">
        <v>205</v>
      </c>
      <c r="C5">
        <v>36.64</v>
      </c>
      <c r="F5" s="4"/>
      <c r="H5">
        <f t="shared" si="0"/>
        <v>205</v>
      </c>
      <c r="J5">
        <f t="shared" si="1"/>
        <v>27292.576419213976</v>
      </c>
      <c r="O5">
        <f t="shared" si="2"/>
        <v>-0.51064357625108658</v>
      </c>
      <c r="P5">
        <f t="shared" si="3"/>
        <v>1.167847731411557</v>
      </c>
    </row>
    <row r="6" spans="1:16" x14ac:dyDescent="0.25">
      <c r="A6">
        <v>212</v>
      </c>
      <c r="B6">
        <v>2.5909999999999999E-2</v>
      </c>
      <c r="C6">
        <v>36.909999999999997</v>
      </c>
      <c r="F6" s="4">
        <v>67990000</v>
      </c>
      <c r="H6">
        <f t="shared" si="0"/>
        <v>212</v>
      </c>
      <c r="I6">
        <f t="shared" ref="I6:I47" si="4">B6/1000</f>
        <v>2.5909999999999998E-5</v>
      </c>
      <c r="J6">
        <f t="shared" si="1"/>
        <v>27092.928745597401</v>
      </c>
      <c r="M6">
        <f t="shared" ref="M6:M47" si="5">1/F6*1000000</f>
        <v>1.4708045300779526E-2</v>
      </c>
      <c r="O6">
        <f t="shared" si="2"/>
        <v>-0.53366030877478465</v>
      </c>
      <c r="P6">
        <f t="shared" si="3"/>
        <v>1.1605052113014798</v>
      </c>
    </row>
    <row r="7" spans="1:16" x14ac:dyDescent="0.25">
      <c r="A7">
        <v>220</v>
      </c>
      <c r="B7">
        <v>5.9499999999999997E-2</v>
      </c>
      <c r="C7">
        <v>37.229999999999997</v>
      </c>
      <c r="F7" s="5">
        <v>30720000</v>
      </c>
      <c r="H7">
        <f t="shared" si="0"/>
        <v>220</v>
      </c>
      <c r="I7">
        <f t="shared" si="4"/>
        <v>5.9499999999999996E-5</v>
      </c>
      <c r="J7">
        <f t="shared" si="1"/>
        <v>26860.059092130003</v>
      </c>
      <c r="M7">
        <f t="shared" si="5"/>
        <v>3.2552083333333336E-2</v>
      </c>
      <c r="O7">
        <f t="shared" si="2"/>
        <v>-0.56063065979738413</v>
      </c>
      <c r="P7">
        <f t="shared" si="3"/>
        <v>1.151872171418064</v>
      </c>
    </row>
    <row r="8" spans="1:16" x14ac:dyDescent="0.25">
      <c r="A8">
        <v>227</v>
      </c>
      <c r="B8">
        <v>0.1171</v>
      </c>
      <c r="C8">
        <v>37.51</v>
      </c>
      <c r="F8" s="5">
        <v>16100000</v>
      </c>
      <c r="H8">
        <f t="shared" si="0"/>
        <v>227</v>
      </c>
      <c r="I8">
        <f t="shared" si="4"/>
        <v>1.171E-4</v>
      </c>
      <c r="J8">
        <f t="shared" si="1"/>
        <v>26659.557451346307</v>
      </c>
      <c r="M8">
        <f t="shared" si="5"/>
        <v>6.2111801242236031E-2</v>
      </c>
      <c r="O8">
        <f t="shared" si="2"/>
        <v>-0.5848415677590304</v>
      </c>
      <c r="P8">
        <f t="shared" si="3"/>
        <v>1.1443783773073117</v>
      </c>
    </row>
    <row r="9" spans="1:16" x14ac:dyDescent="0.25">
      <c r="A9">
        <v>235</v>
      </c>
      <c r="B9">
        <v>0.2409</v>
      </c>
      <c r="C9">
        <v>37.840000000000003</v>
      </c>
      <c r="F9" s="5">
        <v>8097109</v>
      </c>
      <c r="H9">
        <f t="shared" si="0"/>
        <v>235</v>
      </c>
      <c r="I9">
        <f t="shared" si="4"/>
        <v>2.409E-4</v>
      </c>
      <c r="J9">
        <f t="shared" si="1"/>
        <v>26427.061310782239</v>
      </c>
      <c r="M9">
        <f t="shared" si="5"/>
        <v>0.1235008692608683</v>
      </c>
      <c r="O9">
        <f t="shared" si="2"/>
        <v>-0.61324853396855672</v>
      </c>
      <c r="P9">
        <f t="shared" si="3"/>
        <v>1.1356168537499962</v>
      </c>
    </row>
    <row r="10" spans="1:16" x14ac:dyDescent="0.25">
      <c r="A10">
        <v>242</v>
      </c>
      <c r="B10">
        <v>0.43459999999999999</v>
      </c>
      <c r="C10">
        <v>38.130000000000003</v>
      </c>
      <c r="F10" s="5">
        <v>4619946</v>
      </c>
      <c r="H10">
        <f t="shared" si="0"/>
        <v>242</v>
      </c>
      <c r="I10">
        <f t="shared" si="4"/>
        <v>4.3459999999999999E-4</v>
      </c>
      <c r="J10">
        <f t="shared" si="1"/>
        <v>26226.068712300024</v>
      </c>
      <c r="M10">
        <f t="shared" si="5"/>
        <v>0.21645274641738235</v>
      </c>
      <c r="O10">
        <f t="shared" si="2"/>
        <v>-0.63878431996748664</v>
      </c>
      <c r="P10">
        <f t="shared" si="3"/>
        <v>1.127978643970734</v>
      </c>
    </row>
    <row r="11" spans="1:16" x14ac:dyDescent="0.25">
      <c r="A11">
        <v>250</v>
      </c>
      <c r="B11">
        <v>0.81679999999999997</v>
      </c>
      <c r="C11">
        <v>38.479999999999997</v>
      </c>
      <c r="F11" s="5">
        <v>2536982</v>
      </c>
      <c r="H11">
        <f t="shared" si="0"/>
        <v>250</v>
      </c>
      <c r="I11">
        <f t="shared" si="4"/>
        <v>8.1680000000000001E-4</v>
      </c>
      <c r="J11">
        <f t="shared" si="1"/>
        <v>25987.525987525991</v>
      </c>
      <c r="M11">
        <f t="shared" si="5"/>
        <v>0.39416913482239918</v>
      </c>
      <c r="O11">
        <f t="shared" si="2"/>
        <v>-0.66878957124660243</v>
      </c>
      <c r="P11">
        <f t="shared" si="3"/>
        <v>1.1188344776766432</v>
      </c>
    </row>
    <row r="12" spans="1:16" x14ac:dyDescent="0.25">
      <c r="A12">
        <v>257</v>
      </c>
      <c r="B12">
        <v>1.371</v>
      </c>
      <c r="C12">
        <v>38.78</v>
      </c>
      <c r="F12" s="5">
        <v>1552648</v>
      </c>
      <c r="H12">
        <f t="shared" si="0"/>
        <v>257</v>
      </c>
      <c r="I12">
        <f t="shared" si="4"/>
        <v>1.371E-3</v>
      </c>
      <c r="J12">
        <f t="shared" si="1"/>
        <v>25786.487880350694</v>
      </c>
      <c r="M12">
        <f t="shared" si="5"/>
        <v>0.64406098484653318</v>
      </c>
      <c r="O12">
        <f t="shared" si="2"/>
        <v>-0.69580363965785874</v>
      </c>
      <c r="P12">
        <f t="shared" si="3"/>
        <v>1.1110586444060657</v>
      </c>
    </row>
    <row r="13" spans="1:16" x14ac:dyDescent="0.25">
      <c r="A13">
        <v>265</v>
      </c>
      <c r="B13">
        <v>2.3889999999999998</v>
      </c>
      <c r="C13">
        <v>39.14</v>
      </c>
      <c r="F13" s="5">
        <v>917299</v>
      </c>
      <c r="H13">
        <f t="shared" si="0"/>
        <v>265</v>
      </c>
      <c r="I13">
        <f t="shared" si="4"/>
        <v>2.3889999999999996E-3</v>
      </c>
      <c r="J13">
        <f t="shared" si="1"/>
        <v>25549.310168625445</v>
      </c>
      <c r="M13">
        <f t="shared" si="5"/>
        <v>1.0901570807337631</v>
      </c>
      <c r="O13">
        <f t="shared" si="2"/>
        <v>-0.72759776578890833</v>
      </c>
      <c r="P13">
        <f t="shared" si="3"/>
        <v>1.1018006395910793</v>
      </c>
    </row>
    <row r="14" spans="1:16" x14ac:dyDescent="0.25">
      <c r="A14">
        <v>272</v>
      </c>
      <c r="B14">
        <v>3.7730000000000001</v>
      </c>
      <c r="C14">
        <v>39.46</v>
      </c>
      <c r="F14" s="5">
        <v>595217</v>
      </c>
      <c r="H14">
        <f t="shared" si="0"/>
        <v>272</v>
      </c>
      <c r="I14">
        <f t="shared" si="4"/>
        <v>3.7730000000000003E-3</v>
      </c>
      <c r="J14">
        <f t="shared" si="1"/>
        <v>25342.118601115053</v>
      </c>
      <c r="M14">
        <f t="shared" si="5"/>
        <v>1.680059541310144</v>
      </c>
      <c r="O14">
        <f t="shared" si="2"/>
        <v>-0.75627180367846469</v>
      </c>
      <c r="P14">
        <f t="shared" si="3"/>
        <v>1.0936344732758965</v>
      </c>
    </row>
    <row r="15" spans="1:16" x14ac:dyDescent="0.25">
      <c r="A15">
        <v>280</v>
      </c>
      <c r="B15">
        <v>6.1719999999999997</v>
      </c>
      <c r="C15">
        <v>39.840000000000003</v>
      </c>
      <c r="F15" s="5">
        <v>373873</v>
      </c>
      <c r="H15">
        <f t="shared" si="0"/>
        <v>280</v>
      </c>
      <c r="I15">
        <f t="shared" si="4"/>
        <v>6.1719999999999995E-3</v>
      </c>
      <c r="J15">
        <f t="shared" si="1"/>
        <v>25100.401606425698</v>
      </c>
      <c r="M15">
        <f t="shared" si="5"/>
        <v>2.6747050469009528</v>
      </c>
      <c r="O15">
        <f t="shared" si="2"/>
        <v>-0.79008165009478515</v>
      </c>
      <c r="P15">
        <f t="shared" si="3"/>
        <v>1.0840102725740735</v>
      </c>
    </row>
    <row r="16" spans="1:16" x14ac:dyDescent="0.25">
      <c r="A16">
        <v>287</v>
      </c>
      <c r="B16">
        <v>9.2639999999999993</v>
      </c>
      <c r="C16">
        <v>40.18</v>
      </c>
      <c r="F16" s="5">
        <v>254836</v>
      </c>
      <c r="H16">
        <f t="shared" si="0"/>
        <v>287</v>
      </c>
      <c r="I16">
        <f t="shared" si="4"/>
        <v>9.2639999999999997E-3</v>
      </c>
      <c r="J16">
        <f t="shared" si="1"/>
        <v>24888.003982080638</v>
      </c>
      <c r="M16">
        <f t="shared" si="5"/>
        <v>3.9240923574377251</v>
      </c>
      <c r="O16">
        <f t="shared" si="2"/>
        <v>-0.82063303556816436</v>
      </c>
      <c r="P16">
        <f t="shared" si="3"/>
        <v>1.0754612293685504</v>
      </c>
    </row>
    <row r="17" spans="1:16" x14ac:dyDescent="0.25">
      <c r="A17">
        <v>295</v>
      </c>
      <c r="B17">
        <v>14.36</v>
      </c>
      <c r="C17">
        <v>40.57</v>
      </c>
      <c r="F17" s="5">
        <v>168566</v>
      </c>
      <c r="H17">
        <f t="shared" si="0"/>
        <v>295</v>
      </c>
      <c r="I17">
        <f t="shared" si="4"/>
        <v>1.436E-2</v>
      </c>
      <c r="J17">
        <f t="shared" si="1"/>
        <v>24648.755237860485</v>
      </c>
      <c r="M17">
        <f t="shared" si="5"/>
        <v>5.9323944330410638</v>
      </c>
      <c r="O17">
        <f t="shared" si="2"/>
        <v>-0.8567315228222151</v>
      </c>
      <c r="P17">
        <f t="shared" si="3"/>
        <v>1.0657186877895664</v>
      </c>
    </row>
    <row r="18" spans="1:16" x14ac:dyDescent="0.25">
      <c r="A18">
        <v>302</v>
      </c>
      <c r="B18">
        <v>20.63</v>
      </c>
      <c r="C18">
        <v>40.93</v>
      </c>
      <c r="F18" s="5">
        <v>119784</v>
      </c>
      <c r="H18">
        <f t="shared" si="0"/>
        <v>302</v>
      </c>
      <c r="I18">
        <f t="shared" si="4"/>
        <v>2.0629999999999999E-2</v>
      </c>
      <c r="J18">
        <f t="shared" si="1"/>
        <v>24431.956999755683</v>
      </c>
      <c r="M18">
        <f t="shared" si="5"/>
        <v>8.3483603820209709</v>
      </c>
      <c r="O18">
        <f t="shared" si="2"/>
        <v>-0.88942332925188583</v>
      </c>
      <c r="P18">
        <f t="shared" si="3"/>
        <v>1.0567832239305417</v>
      </c>
    </row>
    <row r="19" spans="1:16" x14ac:dyDescent="0.25">
      <c r="A19">
        <v>310</v>
      </c>
      <c r="B19">
        <v>30.54</v>
      </c>
      <c r="C19">
        <v>41.35</v>
      </c>
      <c r="F19" s="5">
        <v>82788</v>
      </c>
      <c r="H19">
        <f t="shared" si="0"/>
        <v>310</v>
      </c>
      <c r="I19">
        <f t="shared" si="4"/>
        <v>3.0539999999999998E-2</v>
      </c>
      <c r="J19">
        <f t="shared" si="1"/>
        <v>24183.796856106408</v>
      </c>
      <c r="M19">
        <f t="shared" si="5"/>
        <v>12.079045272261681</v>
      </c>
      <c r="O19">
        <f t="shared" si="2"/>
        <v>-0.92814283874651993</v>
      </c>
      <c r="P19">
        <f t="shared" si="3"/>
        <v>1.0464162564498263</v>
      </c>
    </row>
    <row r="20" spans="1:16" x14ac:dyDescent="0.25">
      <c r="A20">
        <v>317</v>
      </c>
      <c r="B20">
        <v>42.28</v>
      </c>
      <c r="C20">
        <v>41.73</v>
      </c>
      <c r="F20" s="5">
        <v>60951</v>
      </c>
      <c r="H20">
        <f t="shared" si="0"/>
        <v>317</v>
      </c>
      <c r="I20">
        <f t="shared" si="4"/>
        <v>4.2279999999999998E-2</v>
      </c>
      <c r="J20">
        <f t="shared" si="1"/>
        <v>23963.575365444525</v>
      </c>
      <c r="M20">
        <f t="shared" si="5"/>
        <v>16.406621712523172</v>
      </c>
      <c r="O20">
        <f t="shared" si="2"/>
        <v>-0.96329760876878334</v>
      </c>
      <c r="P20">
        <f t="shared" si="3"/>
        <v>1.0370830938112681</v>
      </c>
    </row>
    <row r="21" spans="1:16" x14ac:dyDescent="0.25">
      <c r="A21">
        <v>325</v>
      </c>
      <c r="B21">
        <v>60.16</v>
      </c>
      <c r="C21">
        <v>42.17</v>
      </c>
      <c r="F21" s="5">
        <v>43730</v>
      </c>
      <c r="H21">
        <f t="shared" si="0"/>
        <v>325</v>
      </c>
      <c r="I21">
        <f t="shared" si="4"/>
        <v>6.0159999999999998E-2</v>
      </c>
      <c r="J21">
        <f t="shared" si="1"/>
        <v>23713.540431586436</v>
      </c>
      <c r="M21">
        <f t="shared" si="5"/>
        <v>22.867596615595701</v>
      </c>
      <c r="O21">
        <f t="shared" si="2"/>
        <v>-1.0050486109796823</v>
      </c>
      <c r="P21">
        <f t="shared" si="3"/>
        <v>1.0263144116477576</v>
      </c>
    </row>
    <row r="22" spans="1:16" x14ac:dyDescent="0.25">
      <c r="A22">
        <v>332</v>
      </c>
      <c r="B22">
        <v>80.650000000000006</v>
      </c>
      <c r="C22">
        <v>42.57</v>
      </c>
      <c r="F22" s="5">
        <v>33183</v>
      </c>
      <c r="H22">
        <f t="shared" si="0"/>
        <v>332</v>
      </c>
      <c r="I22">
        <f t="shared" si="4"/>
        <v>8.0649999999999999E-2</v>
      </c>
      <c r="J22">
        <f t="shared" si="1"/>
        <v>23490.72116513977</v>
      </c>
      <c r="M22">
        <f t="shared" si="5"/>
        <v>30.13591296748335</v>
      </c>
      <c r="O22">
        <f t="shared" si="2"/>
        <v>-1.0430677440385878</v>
      </c>
      <c r="P22">
        <f t="shared" si="3"/>
        <v>1.0165547819599252</v>
      </c>
    </row>
    <row r="23" spans="1:16" x14ac:dyDescent="0.25">
      <c r="A23">
        <v>340</v>
      </c>
      <c r="B23">
        <v>110.9</v>
      </c>
      <c r="C23">
        <v>43.04</v>
      </c>
      <c r="F23" s="5">
        <v>24579</v>
      </c>
      <c r="H23">
        <f t="shared" si="0"/>
        <v>340</v>
      </c>
      <c r="I23">
        <f t="shared" si="4"/>
        <v>0.11090000000000001</v>
      </c>
      <c r="J23">
        <f t="shared" si="1"/>
        <v>23234.200743494424</v>
      </c>
      <c r="M23">
        <f t="shared" si="5"/>
        <v>40.685137719191182</v>
      </c>
      <c r="O23">
        <f t="shared" si="2"/>
        <v>-1.0883653429301152</v>
      </c>
      <c r="P23">
        <f t="shared" si="3"/>
        <v>1.0051057320892109</v>
      </c>
    </row>
    <row r="24" spans="1:16" x14ac:dyDescent="0.25">
      <c r="A24">
        <v>347</v>
      </c>
      <c r="B24">
        <v>144.6</v>
      </c>
      <c r="C24">
        <v>43.47</v>
      </c>
      <c r="F24" s="5">
        <v>19138</v>
      </c>
      <c r="H24">
        <f t="shared" si="0"/>
        <v>347</v>
      </c>
      <c r="I24">
        <f t="shared" si="4"/>
        <v>0.14460000000000001</v>
      </c>
      <c r="J24">
        <f t="shared" si="1"/>
        <v>23004.370830457789</v>
      </c>
      <c r="M24">
        <f t="shared" si="5"/>
        <v>52.252063956526278</v>
      </c>
      <c r="O24">
        <f t="shared" si="2"/>
        <v>-1.1297570857625734</v>
      </c>
      <c r="P24">
        <f t="shared" si="3"/>
        <v>0.99464324546103122</v>
      </c>
    </row>
    <row r="25" spans="1:16" x14ac:dyDescent="0.25">
      <c r="A25">
        <v>354</v>
      </c>
      <c r="B25">
        <v>186.3</v>
      </c>
      <c r="C25">
        <v>43.92</v>
      </c>
      <c r="F25" s="5">
        <v>15061</v>
      </c>
      <c r="H25">
        <f t="shared" si="0"/>
        <v>354</v>
      </c>
      <c r="I25">
        <f t="shared" si="4"/>
        <v>0.18630000000000002</v>
      </c>
      <c r="J25">
        <f t="shared" si="1"/>
        <v>22768.670309653913</v>
      </c>
      <c r="M25">
        <f t="shared" si="5"/>
        <v>66.396653608658127</v>
      </c>
      <c r="O25">
        <f t="shared" si="2"/>
        <v>-1.1729363602283991</v>
      </c>
      <c r="P25">
        <f t="shared" si="3"/>
        <v>0.98369807276618459</v>
      </c>
    </row>
    <row r="26" spans="1:16" x14ac:dyDescent="0.25">
      <c r="A26">
        <v>362</v>
      </c>
      <c r="B26">
        <v>245.7</v>
      </c>
      <c r="C26">
        <v>44.45</v>
      </c>
      <c r="F26" s="5">
        <v>11593</v>
      </c>
      <c r="H26">
        <f t="shared" si="0"/>
        <v>362</v>
      </c>
      <c r="I26">
        <f t="shared" si="4"/>
        <v>0.2457</v>
      </c>
      <c r="J26">
        <f t="shared" si="1"/>
        <v>22497.18785151856</v>
      </c>
      <c r="M26">
        <f t="shared" si="5"/>
        <v>86.258949365996713</v>
      </c>
      <c r="O26">
        <f t="shared" si="2"/>
        <v>-1.2246809600910429</v>
      </c>
      <c r="P26">
        <f t="shared" si="3"/>
        <v>0.97078172953062314</v>
      </c>
    </row>
    <row r="27" spans="1:16" x14ac:dyDescent="0.25">
      <c r="A27">
        <v>369</v>
      </c>
      <c r="B27">
        <v>309.5</v>
      </c>
      <c r="C27">
        <v>44.93</v>
      </c>
      <c r="F27" s="5">
        <v>9310</v>
      </c>
      <c r="H27">
        <f t="shared" si="0"/>
        <v>369</v>
      </c>
      <c r="I27">
        <f t="shared" si="4"/>
        <v>0.3095</v>
      </c>
      <c r="J27">
        <f t="shared" si="1"/>
        <v>22256.843979523703</v>
      </c>
      <c r="M27">
        <f t="shared" si="5"/>
        <v>107.41138560687433</v>
      </c>
      <c r="O27">
        <f t="shared" si="2"/>
        <v>-1.2722636750820575</v>
      </c>
      <c r="P27">
        <f t="shared" si="3"/>
        <v>0.95904487187092813</v>
      </c>
    </row>
    <row r="28" spans="1:16" x14ac:dyDescent="0.25">
      <c r="A28">
        <v>377</v>
      </c>
      <c r="B28">
        <v>398.3</v>
      </c>
      <c r="C28">
        <v>45.51</v>
      </c>
      <c r="F28" s="5">
        <v>7321</v>
      </c>
      <c r="H28">
        <f t="shared" si="0"/>
        <v>377</v>
      </c>
      <c r="I28">
        <f t="shared" si="4"/>
        <v>0.39829999999999999</v>
      </c>
      <c r="J28">
        <f t="shared" si="1"/>
        <v>21973.192704900022</v>
      </c>
      <c r="M28">
        <f t="shared" si="5"/>
        <v>136.59336156262805</v>
      </c>
      <c r="O28">
        <f t="shared" si="2"/>
        <v>-1.3295695271825019</v>
      </c>
      <c r="P28">
        <f t="shared" si="3"/>
        <v>0.94482042326570082</v>
      </c>
    </row>
    <row r="29" spans="1:16" x14ac:dyDescent="0.25">
      <c r="A29">
        <v>384</v>
      </c>
      <c r="B29">
        <v>492</v>
      </c>
      <c r="C29">
        <v>46.03</v>
      </c>
      <c r="F29" s="5">
        <v>5981</v>
      </c>
      <c r="H29">
        <f t="shared" si="0"/>
        <v>384</v>
      </c>
      <c r="I29">
        <f t="shared" si="4"/>
        <v>0.49199999999999999</v>
      </c>
      <c r="J29">
        <f t="shared" si="1"/>
        <v>21724.961981316534</v>
      </c>
      <c r="M29">
        <f t="shared" si="5"/>
        <v>167.19612104999163</v>
      </c>
      <c r="O29">
        <f t="shared" si="2"/>
        <v>-1.3825560390092835</v>
      </c>
      <c r="P29">
        <f t="shared" si="3"/>
        <v>0.93196910861487359</v>
      </c>
    </row>
    <row r="30" spans="1:16" x14ac:dyDescent="0.25">
      <c r="A30">
        <v>392</v>
      </c>
      <c r="B30">
        <v>619.9</v>
      </c>
      <c r="C30">
        <v>46.67</v>
      </c>
      <c r="F30" s="5">
        <v>4788</v>
      </c>
      <c r="H30">
        <f t="shared" si="0"/>
        <v>392</v>
      </c>
      <c r="I30">
        <f t="shared" si="4"/>
        <v>0.61990000000000001</v>
      </c>
      <c r="J30">
        <f t="shared" si="1"/>
        <v>21427.040925648169</v>
      </c>
      <c r="M30">
        <f t="shared" si="5"/>
        <v>208.85547201336675</v>
      </c>
      <c r="O30">
        <f t="shared" si="2"/>
        <v>-1.4467629401802937</v>
      </c>
      <c r="P30">
        <f t="shared" si="3"/>
        <v>0.916091610626107</v>
      </c>
    </row>
    <row r="31" spans="1:16" x14ac:dyDescent="0.25">
      <c r="A31">
        <v>399</v>
      </c>
      <c r="B31">
        <v>752.5</v>
      </c>
      <c r="C31">
        <v>47.26</v>
      </c>
      <c r="F31" s="5">
        <v>3967</v>
      </c>
      <c r="H31">
        <f t="shared" si="0"/>
        <v>399</v>
      </c>
      <c r="I31">
        <f t="shared" si="4"/>
        <v>0.75249999999999995</v>
      </c>
      <c r="J31">
        <f t="shared" si="1"/>
        <v>21159.542953872195</v>
      </c>
      <c r="M31">
        <f t="shared" si="5"/>
        <v>252.07965717166627</v>
      </c>
      <c r="O31">
        <f t="shared" si="2"/>
        <v>-1.5065382874539526</v>
      </c>
      <c r="P31">
        <f t="shared" si="3"/>
        <v>0.90133918299858873</v>
      </c>
    </row>
    <row r="32" spans="1:16" x14ac:dyDescent="0.25">
      <c r="A32">
        <v>407</v>
      </c>
      <c r="B32">
        <v>930.7</v>
      </c>
      <c r="C32">
        <v>47.98</v>
      </c>
      <c r="F32" s="5">
        <v>3222</v>
      </c>
      <c r="H32">
        <f t="shared" si="0"/>
        <v>407</v>
      </c>
      <c r="I32">
        <f t="shared" si="4"/>
        <v>0.93070000000000008</v>
      </c>
      <c r="J32">
        <f t="shared" si="1"/>
        <v>20842.017507294706</v>
      </c>
      <c r="M32">
        <f t="shared" si="5"/>
        <v>310.36623215394167</v>
      </c>
      <c r="O32">
        <f t="shared" si="2"/>
        <v>-1.5795367570110084</v>
      </c>
      <c r="P32">
        <f t="shared" si="3"/>
        <v>0.88320065233274758</v>
      </c>
    </row>
    <row r="33" spans="1:16" x14ac:dyDescent="0.25">
      <c r="A33">
        <v>414</v>
      </c>
      <c r="B33">
        <v>1113</v>
      </c>
      <c r="C33">
        <v>48.5</v>
      </c>
      <c r="F33" s="5">
        <v>2700</v>
      </c>
      <c r="H33">
        <f t="shared" si="0"/>
        <v>414</v>
      </c>
      <c r="I33">
        <f t="shared" si="4"/>
        <v>1.113</v>
      </c>
      <c r="J33">
        <f t="shared" si="1"/>
        <v>20618.556701030928</v>
      </c>
      <c r="M33">
        <f t="shared" si="5"/>
        <v>370.37037037037032</v>
      </c>
      <c r="O33">
        <f t="shared" si="2"/>
        <v>-1.648096985583851</v>
      </c>
      <c r="P33">
        <f t="shared" si="3"/>
        <v>0.86929821785881323</v>
      </c>
    </row>
    <row r="34" spans="1:16" x14ac:dyDescent="0.25">
      <c r="A34">
        <v>422</v>
      </c>
      <c r="B34">
        <v>1354</v>
      </c>
      <c r="C34">
        <v>49.47</v>
      </c>
      <c r="F34" s="5">
        <v>2218</v>
      </c>
      <c r="H34">
        <f t="shared" si="0"/>
        <v>422</v>
      </c>
      <c r="I34">
        <f t="shared" si="4"/>
        <v>1.3540000000000001</v>
      </c>
      <c r="J34">
        <f t="shared" si="1"/>
        <v>20214.271275520518</v>
      </c>
      <c r="M34">
        <f t="shared" si="5"/>
        <v>450.85662759242558</v>
      </c>
      <c r="O34">
        <f t="shared" si="2"/>
        <v>-1.7326782277201889</v>
      </c>
      <c r="P34">
        <f t="shared" si="3"/>
        <v>0.84506547569505774</v>
      </c>
    </row>
    <row r="35" spans="1:16" x14ac:dyDescent="0.25">
      <c r="A35">
        <v>429</v>
      </c>
      <c r="B35">
        <v>1598</v>
      </c>
      <c r="C35">
        <v>50.25</v>
      </c>
      <c r="F35" s="5">
        <v>1874</v>
      </c>
      <c r="H35">
        <f t="shared" si="0"/>
        <v>429</v>
      </c>
      <c r="I35">
        <f t="shared" si="4"/>
        <v>1.5980000000000001</v>
      </c>
      <c r="J35">
        <f t="shared" si="1"/>
        <v>19900.497512437811</v>
      </c>
      <c r="M35">
        <f t="shared" si="5"/>
        <v>533.61792956243335</v>
      </c>
      <c r="O35">
        <f t="shared" si="2"/>
        <v>-1.8130519698795071</v>
      </c>
      <c r="P35">
        <f t="shared" si="3"/>
        <v>0.82479736131692916</v>
      </c>
    </row>
    <row r="36" spans="1:16" x14ac:dyDescent="0.25">
      <c r="A36">
        <v>437</v>
      </c>
      <c r="B36">
        <v>1917</v>
      </c>
      <c r="C36">
        <v>51.24</v>
      </c>
      <c r="F36" s="5">
        <v>1551</v>
      </c>
      <c r="H36">
        <f t="shared" si="0"/>
        <v>437</v>
      </c>
      <c r="I36">
        <f t="shared" si="4"/>
        <v>1.917</v>
      </c>
      <c r="J36">
        <f t="shared" si="1"/>
        <v>19516.003122560502</v>
      </c>
      <c r="M36">
        <f t="shared" si="5"/>
        <v>644.74532559638942</v>
      </c>
      <c r="O36">
        <f t="shared" si="2"/>
        <v>-1.9135886006496832</v>
      </c>
      <c r="P36">
        <f t="shared" si="3"/>
        <v>0.79887300530135019</v>
      </c>
    </row>
    <row r="37" spans="1:16" x14ac:dyDescent="0.25">
      <c r="A37">
        <v>444</v>
      </c>
      <c r="B37">
        <v>2235</v>
      </c>
      <c r="C37">
        <v>52.19</v>
      </c>
      <c r="F37" s="5">
        <v>1317</v>
      </c>
      <c r="H37">
        <f t="shared" si="0"/>
        <v>444</v>
      </c>
      <c r="I37">
        <f t="shared" si="4"/>
        <v>2.2349999999999999</v>
      </c>
      <c r="J37">
        <f t="shared" si="1"/>
        <v>19160.758766047136</v>
      </c>
      <c r="M37">
        <f t="shared" si="5"/>
        <v>759.30144267274113</v>
      </c>
      <c r="O37">
        <f t="shared" si="2"/>
        <v>-2.010698389260233</v>
      </c>
      <c r="P37">
        <f t="shared" si="3"/>
        <v>0.77366285607125218</v>
      </c>
    </row>
    <row r="38" spans="1:16" x14ac:dyDescent="0.25">
      <c r="A38">
        <v>452</v>
      </c>
      <c r="B38">
        <v>2648</v>
      </c>
      <c r="C38">
        <v>53.41</v>
      </c>
      <c r="F38" s="5">
        <v>1097</v>
      </c>
      <c r="H38">
        <f t="shared" si="0"/>
        <v>452</v>
      </c>
      <c r="I38">
        <f t="shared" si="4"/>
        <v>2.6480000000000001</v>
      </c>
      <c r="J38">
        <f t="shared" si="1"/>
        <v>18723.085564501031</v>
      </c>
      <c r="M38">
        <f t="shared" si="5"/>
        <v>911.57702825888782</v>
      </c>
      <c r="O38">
        <f t="shared" si="2"/>
        <v>-2.1346191031058237</v>
      </c>
      <c r="P38">
        <f t="shared" si="3"/>
        <v>0.74107778759183263</v>
      </c>
    </row>
    <row r="39" spans="1:16" x14ac:dyDescent="0.25">
      <c r="A39">
        <v>459</v>
      </c>
      <c r="B39">
        <v>3056</v>
      </c>
      <c r="C39">
        <v>54.64</v>
      </c>
      <c r="F39" s="5">
        <v>931.6</v>
      </c>
      <c r="H39">
        <f t="shared" si="0"/>
        <v>459</v>
      </c>
      <c r="I39">
        <f t="shared" si="4"/>
        <v>3.056</v>
      </c>
      <c r="J39">
        <f t="shared" si="1"/>
        <v>18301.610541727674</v>
      </c>
      <c r="M39">
        <f t="shared" si="5"/>
        <v>1073.4220695577501</v>
      </c>
      <c r="O39">
        <f t="shared" si="2"/>
        <v>-2.257278786026462</v>
      </c>
      <c r="P39">
        <f t="shared" si="3"/>
        <v>0.70777989924257212</v>
      </c>
    </row>
    <row r="40" spans="1:16" x14ac:dyDescent="0.25">
      <c r="A40">
        <v>467</v>
      </c>
      <c r="B40">
        <v>3581</v>
      </c>
      <c r="C40">
        <v>56.29</v>
      </c>
      <c r="F40" s="5">
        <v>772.1</v>
      </c>
      <c r="H40">
        <f t="shared" si="0"/>
        <v>467</v>
      </c>
      <c r="I40">
        <f t="shared" si="4"/>
        <v>3.581</v>
      </c>
      <c r="J40">
        <f t="shared" si="1"/>
        <v>17765.144785930006</v>
      </c>
      <c r="M40">
        <f t="shared" si="5"/>
        <v>1295.1690195570523</v>
      </c>
      <c r="O40">
        <f t="shared" si="2"/>
        <v>-2.418789319446065</v>
      </c>
      <c r="P40">
        <f t="shared" si="3"/>
        <v>0.66277206504391017</v>
      </c>
    </row>
    <row r="41" spans="1:16" x14ac:dyDescent="0.25">
      <c r="A41">
        <v>474</v>
      </c>
      <c r="B41">
        <v>4096</v>
      </c>
      <c r="C41">
        <v>58.02</v>
      </c>
      <c r="F41" s="5">
        <v>653.5</v>
      </c>
      <c r="H41">
        <f t="shared" si="0"/>
        <v>474</v>
      </c>
      <c r="I41">
        <f t="shared" si="4"/>
        <v>4.0960000000000001</v>
      </c>
      <c r="J41">
        <f t="shared" si="1"/>
        <v>17235.436056532231</v>
      </c>
      <c r="M41">
        <f t="shared" si="5"/>
        <v>1530.221882172915</v>
      </c>
      <c r="O41">
        <f t="shared" si="2"/>
        <v>-2.5852858350956227</v>
      </c>
      <c r="P41">
        <f t="shared" si="3"/>
        <v>0.61522576246880833</v>
      </c>
    </row>
    <row r="42" spans="1:16" x14ac:dyDescent="0.25">
      <c r="A42">
        <v>482</v>
      </c>
      <c r="B42">
        <v>4754</v>
      </c>
      <c r="C42">
        <v>60.48</v>
      </c>
      <c r="F42" s="5">
        <v>536.9</v>
      </c>
      <c r="H42">
        <f t="shared" si="0"/>
        <v>482</v>
      </c>
      <c r="I42">
        <f t="shared" si="4"/>
        <v>4.7539999999999996</v>
      </c>
      <c r="J42">
        <f t="shared" si="1"/>
        <v>16534.391534391536</v>
      </c>
      <c r="M42">
        <f t="shared" si="5"/>
        <v>1862.5442354255913</v>
      </c>
      <c r="O42">
        <f t="shared" si="2"/>
        <v>-2.8172674995675497</v>
      </c>
      <c r="P42">
        <f t="shared" si="3"/>
        <v>0.54716350004575809</v>
      </c>
    </row>
    <row r="43" spans="1:16" x14ac:dyDescent="0.25">
      <c r="A43">
        <v>489</v>
      </c>
      <c r="B43">
        <v>5395</v>
      </c>
      <c r="C43">
        <v>63.3</v>
      </c>
      <c r="F43" s="5">
        <v>448.2</v>
      </c>
      <c r="H43">
        <f t="shared" si="0"/>
        <v>489</v>
      </c>
      <c r="I43">
        <f t="shared" si="4"/>
        <v>5.3949999999999996</v>
      </c>
      <c r="J43">
        <f t="shared" si="1"/>
        <v>15797.788309636653</v>
      </c>
      <c r="M43">
        <f t="shared" si="5"/>
        <v>2231.1468094600627</v>
      </c>
      <c r="O43">
        <f t="shared" si="2"/>
        <v>-3.0766336519020427</v>
      </c>
      <c r="P43">
        <f t="shared" si="3"/>
        <v>0.46884694099022989</v>
      </c>
    </row>
    <row r="44" spans="1:16" x14ac:dyDescent="0.25">
      <c r="A44">
        <v>497</v>
      </c>
      <c r="B44">
        <v>6210</v>
      </c>
      <c r="C44">
        <v>67.7</v>
      </c>
      <c r="F44" s="5">
        <v>358</v>
      </c>
      <c r="H44">
        <f t="shared" si="0"/>
        <v>497</v>
      </c>
      <c r="I44">
        <f t="shared" si="4"/>
        <v>6.21</v>
      </c>
      <c r="J44">
        <f t="shared" si="1"/>
        <v>14771.048744460855</v>
      </c>
      <c r="M44">
        <f t="shared" si="5"/>
        <v>2793.2960893854752</v>
      </c>
      <c r="O44">
        <f t="shared" si="2"/>
        <v>-3.4897421093227754</v>
      </c>
      <c r="P44">
        <f t="shared" si="3"/>
        <v>0.34428397592914067</v>
      </c>
    </row>
    <row r="45" spans="1:16" x14ac:dyDescent="0.25">
      <c r="A45">
        <v>504</v>
      </c>
      <c r="B45">
        <v>7002</v>
      </c>
      <c r="F45" s="5">
        <v>284.8</v>
      </c>
      <c r="H45">
        <f t="shared" si="0"/>
        <v>504</v>
      </c>
      <c r="I45">
        <f t="shared" si="4"/>
        <v>7.0019999999999998</v>
      </c>
      <c r="M45">
        <f t="shared" si="5"/>
        <v>3511.2359550561796</v>
      </c>
      <c r="O45">
        <f t="shared" si="2"/>
        <v>-4.0831712616239768</v>
      </c>
      <c r="P45" t="e">
        <f t="shared" si="3"/>
        <v>#NUM!</v>
      </c>
    </row>
    <row r="46" spans="1:16" x14ac:dyDescent="0.25">
      <c r="A46">
        <v>511</v>
      </c>
      <c r="B46">
        <v>7874</v>
      </c>
      <c r="F46" s="5">
        <v>204.7</v>
      </c>
      <c r="H46">
        <f t="shared" si="0"/>
        <v>511</v>
      </c>
      <c r="I46">
        <f t="shared" si="4"/>
        <v>7.8739999999999997</v>
      </c>
      <c r="M46">
        <f t="shared" si="5"/>
        <v>4885.1978505129455</v>
      </c>
      <c r="O46">
        <f t="shared" si="2"/>
        <v>-5.7448776026038413</v>
      </c>
      <c r="P46" t="e">
        <f t="shared" si="3"/>
        <v>#NUM!</v>
      </c>
    </row>
    <row r="47" spans="1:16" x14ac:dyDescent="0.25">
      <c r="A47">
        <v>512.64</v>
      </c>
      <c r="B47">
        <v>8092</v>
      </c>
      <c r="C47">
        <v>117.8</v>
      </c>
      <c r="F47">
        <v>117.8</v>
      </c>
      <c r="H47">
        <f t="shared" si="0"/>
        <v>512.64</v>
      </c>
      <c r="I47">
        <f t="shared" si="4"/>
        <v>8.0920000000000005</v>
      </c>
      <c r="J47">
        <f t="shared" si="1"/>
        <v>8488.964346349745</v>
      </c>
      <c r="M47">
        <f t="shared" si="5"/>
        <v>8488.964346349745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workbookViewId="0">
      <selection activeCell="E9" sqref="E9"/>
    </sheetView>
  </sheetViews>
  <sheetFormatPr defaultRowHeight="15" x14ac:dyDescent="0.25"/>
  <cols>
    <col min="2" max="2" width="10.28515625" bestFit="1" customWidth="1"/>
    <col min="3" max="3" width="14.140625" bestFit="1" customWidth="1"/>
    <col min="4" max="4" width="13" customWidth="1"/>
    <col min="5" max="5" width="12.28515625" bestFit="1" customWidth="1"/>
    <col min="6" max="6" width="18" bestFit="1" customWidth="1"/>
    <col min="9" max="9" width="11" bestFit="1" customWidth="1"/>
    <col min="10" max="10" width="14" bestFit="1" customWidth="1"/>
    <col min="12" max="12" width="12.28515625" bestFit="1" customWidth="1"/>
    <col min="13" max="13" width="15" bestFit="1" customWidth="1"/>
    <col min="15" max="15" width="12.42578125" bestFit="1" customWidth="1"/>
    <col min="16" max="16" width="13.140625" bestFit="1" customWidth="1"/>
  </cols>
  <sheetData>
    <row r="1" spans="1:16" x14ac:dyDescent="0.25">
      <c r="A1" t="s">
        <v>33</v>
      </c>
      <c r="B1" t="s">
        <v>37</v>
      </c>
      <c r="C1" s="3" t="s">
        <v>38</v>
      </c>
      <c r="D1" s="3" t="s">
        <v>34</v>
      </c>
      <c r="E1" s="3" t="s">
        <v>35</v>
      </c>
      <c r="F1" s="3" t="s">
        <v>39</v>
      </c>
      <c r="H1" t="s">
        <v>33</v>
      </c>
      <c r="I1" t="s">
        <v>36</v>
      </c>
      <c r="J1" s="3" t="s">
        <v>40</v>
      </c>
      <c r="K1" s="3" t="s">
        <v>34</v>
      </c>
      <c r="L1" s="3" t="s">
        <v>35</v>
      </c>
      <c r="M1" s="3" t="s">
        <v>41</v>
      </c>
      <c r="O1" t="s">
        <v>56</v>
      </c>
      <c r="P1" t="s">
        <v>57</v>
      </c>
    </row>
    <row r="2" spans="1:16" x14ac:dyDescent="0.25">
      <c r="A2">
        <v>159</v>
      </c>
      <c r="C2">
        <v>51</v>
      </c>
      <c r="F2" s="4"/>
      <c r="H2">
        <f>A2</f>
        <v>159</v>
      </c>
      <c r="J2">
        <f t="shared" ref="J2:J47" si="0">1/C2*1000000</f>
        <v>19607.843137254902</v>
      </c>
      <c r="O2">
        <f>LN(ABS(H2-$H$47)/$H$47)</f>
        <v>-0.37017519935120513</v>
      </c>
    </row>
    <row r="3" spans="1:16" x14ac:dyDescent="0.25">
      <c r="A3">
        <v>167</v>
      </c>
      <c r="C3">
        <v>51.36</v>
      </c>
      <c r="F3" s="4"/>
      <c r="H3">
        <f t="shared" ref="H3:H47" si="1">A3</f>
        <v>167</v>
      </c>
      <c r="J3">
        <f t="shared" si="0"/>
        <v>19470.404984423676</v>
      </c>
      <c r="O3">
        <f t="shared" ref="O3:O45" si="2">LN(ABS(H3-$H$47)/$H$47)</f>
        <v>-0.39297340550208726</v>
      </c>
    </row>
    <row r="4" spans="1:16" x14ac:dyDescent="0.25">
      <c r="A4">
        <v>175</v>
      </c>
      <c r="C4">
        <v>51.74</v>
      </c>
      <c r="F4" s="4"/>
      <c r="H4">
        <f t="shared" si="1"/>
        <v>175</v>
      </c>
      <c r="J4">
        <f t="shared" si="0"/>
        <v>19327.406262079629</v>
      </c>
      <c r="O4">
        <f t="shared" si="2"/>
        <v>-0.4163035199880788</v>
      </c>
    </row>
    <row r="5" spans="1:16" x14ac:dyDescent="0.25">
      <c r="A5">
        <v>183</v>
      </c>
      <c r="C5">
        <v>52.12</v>
      </c>
      <c r="F5" s="4"/>
      <c r="H5">
        <f t="shared" si="1"/>
        <v>183</v>
      </c>
      <c r="J5">
        <f t="shared" si="0"/>
        <v>19186.492709132774</v>
      </c>
      <c r="O5">
        <f t="shared" si="2"/>
        <v>-0.44019095699636013</v>
      </c>
    </row>
    <row r="6" spans="1:16" x14ac:dyDescent="0.25">
      <c r="A6">
        <v>191</v>
      </c>
      <c r="C6">
        <v>52.51</v>
      </c>
      <c r="F6" s="4"/>
      <c r="H6">
        <f t="shared" si="1"/>
        <v>191</v>
      </c>
      <c r="J6">
        <f t="shared" si="0"/>
        <v>19043.99162064369</v>
      </c>
      <c r="O6">
        <f t="shared" si="2"/>
        <v>-0.46466299679152745</v>
      </c>
    </row>
    <row r="7" spans="1:16" x14ac:dyDescent="0.25">
      <c r="A7">
        <v>199</v>
      </c>
      <c r="C7">
        <v>52.91</v>
      </c>
      <c r="F7" s="5"/>
      <c r="H7">
        <f t="shared" si="1"/>
        <v>199</v>
      </c>
      <c r="J7">
        <f t="shared" si="0"/>
        <v>18900.018900018902</v>
      </c>
      <c r="O7">
        <f t="shared" si="2"/>
        <v>-0.48974897300207582</v>
      </c>
    </row>
    <row r="8" spans="1:16" x14ac:dyDescent="0.25">
      <c r="A8">
        <v>207</v>
      </c>
      <c r="C8">
        <v>53.32</v>
      </c>
      <c r="F8" s="5"/>
      <c r="H8">
        <f t="shared" si="1"/>
        <v>207</v>
      </c>
      <c r="J8">
        <f t="shared" si="0"/>
        <v>18754.688672168042</v>
      </c>
      <c r="O8">
        <f t="shared" si="2"/>
        <v>-0.51548048400887769</v>
      </c>
    </row>
    <row r="9" spans="1:16" x14ac:dyDescent="0.25">
      <c r="A9">
        <v>215</v>
      </c>
      <c r="C9">
        <v>53.73</v>
      </c>
      <c r="F9" s="5"/>
      <c r="H9">
        <f t="shared" si="1"/>
        <v>215</v>
      </c>
      <c r="J9">
        <f t="shared" si="0"/>
        <v>18611.576400521124</v>
      </c>
      <c r="O9">
        <f t="shared" si="2"/>
        <v>-0.54189163225625281</v>
      </c>
    </row>
    <row r="10" spans="1:16" x14ac:dyDescent="0.25">
      <c r="A10">
        <v>223</v>
      </c>
      <c r="C10">
        <v>54.16</v>
      </c>
      <c r="F10" s="5"/>
      <c r="H10">
        <f t="shared" si="1"/>
        <v>223</v>
      </c>
      <c r="J10">
        <f t="shared" si="0"/>
        <v>18463.81093057607</v>
      </c>
      <c r="O10">
        <f t="shared" si="2"/>
        <v>-0.5690192960320023</v>
      </c>
    </row>
    <row r="11" spans="1:16" x14ac:dyDescent="0.25">
      <c r="A11">
        <v>231</v>
      </c>
      <c r="B11">
        <v>4.4409999999999998E-2</v>
      </c>
      <c r="C11">
        <v>54.59</v>
      </c>
      <c r="F11" s="5">
        <v>43230000</v>
      </c>
      <c r="H11">
        <f t="shared" si="1"/>
        <v>231</v>
      </c>
      <c r="I11">
        <f t="shared" ref="I11:I47" si="3">B11/1000</f>
        <v>4.4409999999999997E-5</v>
      </c>
      <c r="J11">
        <f t="shared" si="0"/>
        <v>18318.373328448433</v>
      </c>
      <c r="M11">
        <f t="shared" ref="M11:M47" si="4">1/F11*1000000</f>
        <v>2.3132084200786492E-2</v>
      </c>
      <c r="O11">
        <f t="shared" si="2"/>
        <v>-0.59690343915055299</v>
      </c>
      <c r="P11">
        <f t="shared" ref="P11:P45" si="5">LN((J11-M11)/$M$47)</f>
        <v>1.1176626771484117</v>
      </c>
    </row>
    <row r="12" spans="1:16" x14ac:dyDescent="0.25">
      <c r="A12">
        <v>239</v>
      </c>
      <c r="B12">
        <v>9.7180000000000002E-2</v>
      </c>
      <c r="C12">
        <v>55.03</v>
      </c>
      <c r="F12" s="5">
        <v>20430000</v>
      </c>
      <c r="H12">
        <f t="shared" si="1"/>
        <v>239</v>
      </c>
      <c r="I12">
        <f t="shared" si="3"/>
        <v>9.7180000000000001E-5</v>
      </c>
      <c r="J12">
        <f t="shared" si="0"/>
        <v>18171.906232963836</v>
      </c>
      <c r="M12">
        <f t="shared" si="4"/>
        <v>4.8947626040137054E-2</v>
      </c>
      <c r="O12">
        <f t="shared" si="2"/>
        <v>-0.62558746506493779</v>
      </c>
      <c r="P12">
        <f t="shared" si="5"/>
        <v>1.1096334710601956</v>
      </c>
    </row>
    <row r="13" spans="1:16" x14ac:dyDescent="0.25">
      <c r="A13">
        <v>247</v>
      </c>
      <c r="B13">
        <v>0.20150000000000001</v>
      </c>
      <c r="C13">
        <v>55.49</v>
      </c>
      <c r="F13" s="5">
        <v>10180000</v>
      </c>
      <c r="H13">
        <f t="shared" si="1"/>
        <v>247</v>
      </c>
      <c r="I13">
        <f t="shared" si="3"/>
        <v>2.0150000000000002E-4</v>
      </c>
      <c r="J13">
        <f t="shared" si="0"/>
        <v>18021.265092809514</v>
      </c>
      <c r="M13">
        <f t="shared" si="4"/>
        <v>9.8231827111984277E-2</v>
      </c>
      <c r="O13">
        <f t="shared" si="2"/>
        <v>-0.65511862328293635</v>
      </c>
      <c r="P13">
        <f t="shared" si="5"/>
        <v>1.1013063804865992</v>
      </c>
    </row>
    <row r="14" spans="1:16" x14ac:dyDescent="0.25">
      <c r="A14">
        <v>255</v>
      </c>
      <c r="B14">
        <v>0.39779999999999999</v>
      </c>
      <c r="C14">
        <v>55.95</v>
      </c>
      <c r="F14" s="5">
        <v>5319506</v>
      </c>
      <c r="H14">
        <f t="shared" si="1"/>
        <v>255</v>
      </c>
      <c r="I14">
        <f t="shared" si="3"/>
        <v>3.9779999999999997E-4</v>
      </c>
      <c r="J14">
        <f t="shared" si="0"/>
        <v>17873.100983020555</v>
      </c>
      <c r="M14">
        <f t="shared" si="4"/>
        <v>0.18798738078310279</v>
      </c>
      <c r="O14">
        <f t="shared" si="2"/>
        <v>-0.68554847764103288</v>
      </c>
      <c r="P14">
        <f t="shared" si="5"/>
        <v>1.0930457030161493</v>
      </c>
    </row>
    <row r="15" spans="1:16" x14ac:dyDescent="0.25">
      <c r="A15">
        <v>263</v>
      </c>
      <c r="B15">
        <v>0.75109999999999999</v>
      </c>
      <c r="C15">
        <v>56.43</v>
      </c>
      <c r="F15" s="5">
        <v>2903631</v>
      </c>
      <c r="H15">
        <f t="shared" si="1"/>
        <v>263</v>
      </c>
      <c r="I15">
        <f t="shared" si="3"/>
        <v>7.5109999999999999E-4</v>
      </c>
      <c r="J15">
        <f t="shared" si="0"/>
        <v>17721.070352649302</v>
      </c>
      <c r="M15">
        <f t="shared" si="4"/>
        <v>0.34439637818992841</v>
      </c>
      <c r="O15">
        <f t="shared" si="2"/>
        <v>-0.71693344808979964</v>
      </c>
      <c r="P15">
        <f t="shared" si="5"/>
        <v>1.0844942892658338</v>
      </c>
    </row>
    <row r="16" spans="1:16" x14ac:dyDescent="0.25">
      <c r="A16">
        <v>271</v>
      </c>
      <c r="B16">
        <v>1.361</v>
      </c>
      <c r="C16">
        <v>56.92</v>
      </c>
      <c r="F16" s="5">
        <v>1649326</v>
      </c>
      <c r="H16">
        <f t="shared" si="1"/>
        <v>271</v>
      </c>
      <c r="I16">
        <f t="shared" si="3"/>
        <v>1.361E-3</v>
      </c>
      <c r="J16">
        <f t="shared" si="0"/>
        <v>17568.517217146873</v>
      </c>
      <c r="M16">
        <f t="shared" si="4"/>
        <v>0.6063082738039659</v>
      </c>
      <c r="O16">
        <f t="shared" si="2"/>
        <v>-0.74933544028896759</v>
      </c>
      <c r="P16">
        <f t="shared" si="5"/>
        <v>1.0758333708392347</v>
      </c>
    </row>
    <row r="17" spans="1:16" x14ac:dyDescent="0.25">
      <c r="A17">
        <v>279</v>
      </c>
      <c r="B17">
        <v>2.3759999999999999</v>
      </c>
      <c r="C17">
        <v>57.42</v>
      </c>
      <c r="F17" s="5">
        <v>971640</v>
      </c>
      <c r="H17">
        <f t="shared" si="1"/>
        <v>279</v>
      </c>
      <c r="I17">
        <f t="shared" si="3"/>
        <v>2.3760000000000001E-3</v>
      </c>
      <c r="J17">
        <f t="shared" si="0"/>
        <v>17415.534656913969</v>
      </c>
      <c r="M17">
        <f t="shared" si="4"/>
        <v>1.0291877650158494</v>
      </c>
      <c r="O17">
        <f t="shared" si="2"/>
        <v>-0.78282258066402355</v>
      </c>
      <c r="P17">
        <f t="shared" si="5"/>
        <v>1.0670628833227316</v>
      </c>
    </row>
    <row r="18" spans="1:16" x14ac:dyDescent="0.25">
      <c r="A18">
        <v>287</v>
      </c>
      <c r="B18">
        <v>4.0049999999999999</v>
      </c>
      <c r="C18">
        <v>57.94</v>
      </c>
      <c r="F18" s="5">
        <v>591868</v>
      </c>
      <c r="H18">
        <f t="shared" si="1"/>
        <v>287</v>
      </c>
      <c r="I18">
        <f t="shared" si="3"/>
        <v>4.0049999999999999E-3</v>
      </c>
      <c r="J18">
        <f t="shared" si="0"/>
        <v>17259.233690024164</v>
      </c>
      <c r="M18">
        <f t="shared" si="4"/>
        <v>1.689565916724675</v>
      </c>
      <c r="O18">
        <f t="shared" si="2"/>
        <v>-0.8174700788599758</v>
      </c>
      <c r="P18">
        <f t="shared" si="5"/>
        <v>1.0580087651410561</v>
      </c>
    </row>
    <row r="19" spans="1:16" x14ac:dyDescent="0.25">
      <c r="A19">
        <v>295</v>
      </c>
      <c r="B19">
        <v>6.5410000000000004</v>
      </c>
      <c r="C19">
        <v>58.47</v>
      </c>
      <c r="F19" s="5">
        <v>371774</v>
      </c>
      <c r="H19">
        <f t="shared" si="1"/>
        <v>295</v>
      </c>
      <c r="I19">
        <f t="shared" si="3"/>
        <v>6.5409999999999999E-3</v>
      </c>
      <c r="J19">
        <f t="shared" si="0"/>
        <v>17102.787754403969</v>
      </c>
      <c r="M19">
        <f t="shared" si="4"/>
        <v>2.6898061725672044</v>
      </c>
      <c r="O19">
        <f t="shared" si="2"/>
        <v>-0.85336124504262489</v>
      </c>
      <c r="P19">
        <f t="shared" si="5"/>
        <v>1.0488435682001729</v>
      </c>
    </row>
    <row r="20" spans="1:16" x14ac:dyDescent="0.25">
      <c r="A20">
        <v>303</v>
      </c>
      <c r="B20">
        <v>10.37</v>
      </c>
      <c r="C20">
        <v>59.03</v>
      </c>
      <c r="F20" s="5">
        <v>240211</v>
      </c>
      <c r="H20">
        <f t="shared" si="1"/>
        <v>303</v>
      </c>
      <c r="I20">
        <f t="shared" si="3"/>
        <v>1.0369999999999999E-2</v>
      </c>
      <c r="J20">
        <f t="shared" si="0"/>
        <v>16940.538709130949</v>
      </c>
      <c r="M20">
        <f t="shared" si="4"/>
        <v>4.1630066899517502</v>
      </c>
      <c r="O20">
        <f t="shared" si="2"/>
        <v>-0.89058869665607321</v>
      </c>
      <c r="P20">
        <f t="shared" si="5"/>
        <v>1.039223093986263</v>
      </c>
    </row>
    <row r="21" spans="1:16" x14ac:dyDescent="0.25">
      <c r="A21">
        <v>311</v>
      </c>
      <c r="B21">
        <v>16.010000000000002</v>
      </c>
      <c r="C21">
        <v>59.59</v>
      </c>
      <c r="F21" s="5">
        <v>159289</v>
      </c>
      <c r="H21">
        <f t="shared" si="1"/>
        <v>311</v>
      </c>
      <c r="I21">
        <f t="shared" si="3"/>
        <v>1.601E-2</v>
      </c>
      <c r="J21">
        <f t="shared" si="0"/>
        <v>16781.339150864238</v>
      </c>
      <c r="M21">
        <f t="shared" si="4"/>
        <v>6.2778974066005819</v>
      </c>
      <c r="O21">
        <f t="shared" si="2"/>
        <v>-0.92925579861985308</v>
      </c>
      <c r="P21">
        <f t="shared" si="5"/>
        <v>1.0296527110651781</v>
      </c>
    </row>
    <row r="22" spans="1:16" x14ac:dyDescent="0.25">
      <c r="A22">
        <v>319</v>
      </c>
      <c r="B22">
        <v>24.1</v>
      </c>
      <c r="C22">
        <v>60.18</v>
      </c>
      <c r="F22" s="5">
        <v>108185</v>
      </c>
      <c r="H22">
        <f t="shared" si="1"/>
        <v>319</v>
      </c>
      <c r="I22">
        <f t="shared" si="3"/>
        <v>2.41E-2</v>
      </c>
      <c r="J22">
        <f t="shared" si="0"/>
        <v>16616.816218012627</v>
      </c>
      <c r="M22">
        <f t="shared" si="4"/>
        <v>9.2434256135323754</v>
      </c>
      <c r="O22">
        <f t="shared" si="2"/>
        <v>-0.96947839334303687</v>
      </c>
      <c r="P22">
        <f t="shared" si="5"/>
        <v>1.0196181603928332</v>
      </c>
    </row>
    <row r="23" spans="1:16" x14ac:dyDescent="0.25">
      <c r="A23">
        <v>327</v>
      </c>
      <c r="B23">
        <v>35.43</v>
      </c>
      <c r="C23">
        <v>60.79</v>
      </c>
      <c r="F23" s="5">
        <v>75113</v>
      </c>
      <c r="H23">
        <f t="shared" si="1"/>
        <v>327</v>
      </c>
      <c r="I23">
        <f t="shared" si="3"/>
        <v>3.5430000000000003E-2</v>
      </c>
      <c r="J23">
        <f t="shared" si="0"/>
        <v>16450.074025333113</v>
      </c>
      <c r="M23">
        <f t="shared" si="4"/>
        <v>13.313274666169638</v>
      </c>
      <c r="O23">
        <f t="shared" si="2"/>
        <v>-1.011386893486117</v>
      </c>
      <c r="P23">
        <f t="shared" si="5"/>
        <v>1.009279712324411</v>
      </c>
    </row>
    <row r="24" spans="1:16" x14ac:dyDescent="0.25">
      <c r="A24">
        <v>335</v>
      </c>
      <c r="B24">
        <v>50.99</v>
      </c>
      <c r="C24">
        <v>61.42</v>
      </c>
      <c r="F24" s="5">
        <v>53220</v>
      </c>
      <c r="H24">
        <f t="shared" si="1"/>
        <v>335</v>
      </c>
      <c r="I24">
        <f t="shared" si="3"/>
        <v>5.0990000000000001E-2</v>
      </c>
      <c r="J24">
        <f t="shared" si="0"/>
        <v>16281.341582546402</v>
      </c>
      <c r="M24">
        <f t="shared" si="4"/>
        <v>18.789928598271324</v>
      </c>
      <c r="O24">
        <f t="shared" si="2"/>
        <v>-1.055128832753695</v>
      </c>
      <c r="P24">
        <f t="shared" si="5"/>
        <v>0.99862439683601667</v>
      </c>
    </row>
    <row r="25" spans="1:16" x14ac:dyDescent="0.25">
      <c r="A25">
        <v>343</v>
      </c>
      <c r="B25">
        <v>71.94</v>
      </c>
      <c r="C25">
        <v>62.08</v>
      </c>
      <c r="F25" s="5">
        <v>38420</v>
      </c>
      <c r="H25">
        <f t="shared" si="1"/>
        <v>343</v>
      </c>
      <c r="I25">
        <f t="shared" si="3"/>
        <v>7.1940000000000004E-2</v>
      </c>
      <c r="J25">
        <f t="shared" si="0"/>
        <v>16108.247422680413</v>
      </c>
      <c r="M25">
        <f t="shared" si="4"/>
        <v>26.028110359187924</v>
      </c>
      <c r="O25">
        <f t="shared" si="2"/>
        <v>-1.1008720005425181</v>
      </c>
      <c r="P25">
        <f t="shared" si="5"/>
        <v>0.98747364790397363</v>
      </c>
    </row>
    <row r="26" spans="1:16" x14ac:dyDescent="0.25">
      <c r="A26">
        <v>351</v>
      </c>
      <c r="B26">
        <v>99.61</v>
      </c>
      <c r="C26">
        <v>62.77</v>
      </c>
      <c r="F26" s="5">
        <v>28216</v>
      </c>
      <c r="H26">
        <f t="shared" si="1"/>
        <v>351</v>
      </c>
      <c r="I26">
        <f t="shared" si="3"/>
        <v>9.9610000000000004E-2</v>
      </c>
      <c r="J26">
        <f t="shared" si="0"/>
        <v>15931.177314003506</v>
      </c>
      <c r="M26">
        <f t="shared" si="4"/>
        <v>35.440884604479727</v>
      </c>
      <c r="O26">
        <f t="shared" si="2"/>
        <v>-1.1488083285381305</v>
      </c>
      <c r="P26">
        <f t="shared" si="5"/>
        <v>0.97581030091460308</v>
      </c>
    </row>
    <row r="27" spans="1:16" x14ac:dyDescent="0.25">
      <c r="A27">
        <v>359</v>
      </c>
      <c r="B27">
        <v>135.6</v>
      </c>
      <c r="C27">
        <v>63.49</v>
      </c>
      <c r="F27" s="5">
        <v>21053</v>
      </c>
      <c r="H27">
        <f t="shared" si="1"/>
        <v>359</v>
      </c>
      <c r="I27">
        <f t="shared" si="3"/>
        <v>0.1356</v>
      </c>
      <c r="J27">
        <f t="shared" si="0"/>
        <v>15750.511891636479</v>
      </c>
      <c r="M27">
        <f t="shared" si="4"/>
        <v>47.499168764546624</v>
      </c>
      <c r="O27">
        <f t="shared" si="2"/>
        <v>-1.1991587566717909</v>
      </c>
      <c r="P27">
        <f t="shared" si="5"/>
        <v>0.96361196386289272</v>
      </c>
    </row>
    <row r="28" spans="1:16" x14ac:dyDescent="0.25">
      <c r="A28">
        <v>367</v>
      </c>
      <c r="B28">
        <v>181.6</v>
      </c>
      <c r="C28">
        <v>64.239999999999995</v>
      </c>
      <c r="F28" s="5">
        <v>15938</v>
      </c>
      <c r="H28">
        <f t="shared" si="1"/>
        <v>367</v>
      </c>
      <c r="I28">
        <f t="shared" si="3"/>
        <v>0.18159999999999998</v>
      </c>
      <c r="J28">
        <f t="shared" si="0"/>
        <v>15566.625155666254</v>
      </c>
      <c r="M28">
        <f t="shared" si="4"/>
        <v>62.743129627305819</v>
      </c>
      <c r="O28">
        <f t="shared" si="2"/>
        <v>-1.2521793903668759</v>
      </c>
      <c r="P28">
        <f t="shared" si="5"/>
        <v>0.95084982260106077</v>
      </c>
    </row>
    <row r="29" spans="1:16" x14ac:dyDescent="0.25">
      <c r="A29">
        <v>375</v>
      </c>
      <c r="B29">
        <v>239.6</v>
      </c>
      <c r="C29">
        <v>65.03</v>
      </c>
      <c r="F29" s="5">
        <v>12227</v>
      </c>
      <c r="H29">
        <f t="shared" si="1"/>
        <v>375</v>
      </c>
      <c r="I29">
        <f t="shared" si="3"/>
        <v>0.23960000000000001</v>
      </c>
      <c r="J29">
        <f t="shared" si="0"/>
        <v>15377.518068583731</v>
      </c>
      <c r="M29">
        <f t="shared" si="4"/>
        <v>81.786210844851553</v>
      </c>
      <c r="O29">
        <f t="shared" si="2"/>
        <v>-1.308169383442469</v>
      </c>
      <c r="P29">
        <f t="shared" si="5"/>
        <v>0.93733320267555809</v>
      </c>
    </row>
    <row r="30" spans="1:16" x14ac:dyDescent="0.25">
      <c r="A30">
        <v>383</v>
      </c>
      <c r="B30">
        <v>311.8</v>
      </c>
      <c r="C30">
        <v>65.87</v>
      </c>
      <c r="F30" s="5">
        <v>9495</v>
      </c>
      <c r="H30">
        <f t="shared" si="1"/>
        <v>383</v>
      </c>
      <c r="I30">
        <f t="shared" si="3"/>
        <v>0.31180000000000002</v>
      </c>
      <c r="J30">
        <f t="shared" si="0"/>
        <v>15181.417944436009</v>
      </c>
      <c r="M30">
        <f t="shared" si="4"/>
        <v>105.31858873091102</v>
      </c>
      <c r="O30">
        <f t="shared" si="2"/>
        <v>-1.3674811616853626</v>
      </c>
      <c r="P30">
        <f t="shared" si="5"/>
        <v>0.92287004244709248</v>
      </c>
    </row>
    <row r="31" spans="1:16" x14ac:dyDescent="0.25">
      <c r="A31">
        <v>391</v>
      </c>
      <c r="B31">
        <v>400.5</v>
      </c>
      <c r="C31">
        <v>66.760000000000005</v>
      </c>
      <c r="F31" s="5">
        <v>7455</v>
      </c>
      <c r="H31">
        <f t="shared" si="1"/>
        <v>391</v>
      </c>
      <c r="I31">
        <f t="shared" si="3"/>
        <v>0.40050000000000002</v>
      </c>
      <c r="J31">
        <f t="shared" si="0"/>
        <v>14979.029358897542</v>
      </c>
      <c r="M31">
        <f t="shared" si="4"/>
        <v>134.1381623071764</v>
      </c>
      <c r="O31">
        <f t="shared" si="2"/>
        <v>-1.4305338740560585</v>
      </c>
      <c r="P31">
        <f t="shared" si="5"/>
        <v>0.90741515563337016</v>
      </c>
    </row>
    <row r="32" spans="1:16" x14ac:dyDescent="0.25">
      <c r="A32">
        <v>399</v>
      </c>
      <c r="B32">
        <v>508.3</v>
      </c>
      <c r="C32">
        <v>67.709999999999994</v>
      </c>
      <c r="F32" s="5">
        <v>5912</v>
      </c>
      <c r="H32">
        <f t="shared" si="1"/>
        <v>399</v>
      </c>
      <c r="I32">
        <f t="shared" si="3"/>
        <v>0.50829999999999997</v>
      </c>
      <c r="J32">
        <f t="shared" si="0"/>
        <v>14768.867227883624</v>
      </c>
      <c r="M32">
        <f t="shared" si="4"/>
        <v>169.14749661705008</v>
      </c>
      <c r="O32">
        <f t="shared" si="2"/>
        <v>-1.4978313772072536</v>
      </c>
      <c r="P32">
        <f t="shared" si="5"/>
        <v>0.8907617087826597</v>
      </c>
    </row>
    <row r="33" spans="1:16" x14ac:dyDescent="0.25">
      <c r="A33">
        <v>407</v>
      </c>
      <c r="B33">
        <v>637.9</v>
      </c>
      <c r="C33">
        <v>68.72</v>
      </c>
      <c r="F33" s="5">
        <v>4730</v>
      </c>
      <c r="H33">
        <f t="shared" si="1"/>
        <v>407</v>
      </c>
      <c r="I33">
        <f t="shared" si="3"/>
        <v>0.63790000000000002</v>
      </c>
      <c r="J33">
        <f t="shared" si="0"/>
        <v>14551.804423748545</v>
      </c>
      <c r="M33">
        <f t="shared" si="4"/>
        <v>211.41649048625791</v>
      </c>
      <c r="O33">
        <f t="shared" si="2"/>
        <v>-1.5699867200476241</v>
      </c>
      <c r="P33">
        <f t="shared" si="5"/>
        <v>0.87283926407552681</v>
      </c>
    </row>
    <row r="34" spans="1:16" x14ac:dyDescent="0.25">
      <c r="A34">
        <v>415</v>
      </c>
      <c r="B34">
        <v>792.3</v>
      </c>
      <c r="C34">
        <v>69.819999999999993</v>
      </c>
      <c r="F34" s="5">
        <v>3814</v>
      </c>
      <c r="H34">
        <f t="shared" si="1"/>
        <v>415</v>
      </c>
      <c r="I34">
        <f t="shared" si="3"/>
        <v>0.7923</v>
      </c>
      <c r="J34">
        <f t="shared" si="0"/>
        <v>14322.543683758238</v>
      </c>
      <c r="M34">
        <f t="shared" si="4"/>
        <v>262.19192448872576</v>
      </c>
      <c r="O34">
        <f t="shared" si="2"/>
        <v>-1.647756168665127</v>
      </c>
      <c r="P34">
        <f t="shared" si="5"/>
        <v>0.85311828125099909</v>
      </c>
    </row>
    <row r="35" spans="1:16" x14ac:dyDescent="0.25">
      <c r="A35">
        <v>423</v>
      </c>
      <c r="B35">
        <v>974.4</v>
      </c>
      <c r="C35">
        <v>71.010000000000005</v>
      </c>
      <c r="F35" s="5">
        <v>3097</v>
      </c>
      <c r="H35">
        <f t="shared" si="1"/>
        <v>423</v>
      </c>
      <c r="I35">
        <f t="shared" si="3"/>
        <v>0.97439999999999993</v>
      </c>
      <c r="J35">
        <f t="shared" si="0"/>
        <v>14082.52358822701</v>
      </c>
      <c r="M35">
        <f t="shared" si="4"/>
        <v>322.89312237649335</v>
      </c>
      <c r="O35">
        <f t="shared" si="2"/>
        <v>-1.7320876123340001</v>
      </c>
      <c r="P35">
        <f t="shared" si="5"/>
        <v>0.8314983532063237</v>
      </c>
    </row>
    <row r="36" spans="1:16" x14ac:dyDescent="0.25">
      <c r="A36">
        <v>431</v>
      </c>
      <c r="B36">
        <v>1187</v>
      </c>
      <c r="C36">
        <v>72.319999999999993</v>
      </c>
      <c r="F36" s="5">
        <v>2528</v>
      </c>
      <c r="H36">
        <f t="shared" si="1"/>
        <v>431</v>
      </c>
      <c r="I36">
        <f t="shared" si="3"/>
        <v>1.1870000000000001</v>
      </c>
      <c r="J36">
        <f t="shared" si="0"/>
        <v>13827.433628318584</v>
      </c>
      <c r="M36">
        <f t="shared" si="4"/>
        <v>395.56962025316454</v>
      </c>
      <c r="O36">
        <f t="shared" si="2"/>
        <v>-1.8241913237507639</v>
      </c>
      <c r="P36">
        <f t="shared" si="5"/>
        <v>0.80738917199121552</v>
      </c>
    </row>
    <row r="37" spans="1:16" x14ac:dyDescent="0.25">
      <c r="A37">
        <v>439</v>
      </c>
      <c r="B37">
        <v>1435</v>
      </c>
      <c r="C37">
        <v>73.78</v>
      </c>
      <c r="F37" s="5">
        <v>2073</v>
      </c>
      <c r="H37">
        <f t="shared" si="1"/>
        <v>439</v>
      </c>
      <c r="I37">
        <f t="shared" si="3"/>
        <v>1.4350000000000001</v>
      </c>
      <c r="J37">
        <f t="shared" si="0"/>
        <v>13553.808620222282</v>
      </c>
      <c r="M37">
        <f t="shared" si="4"/>
        <v>482.39266763145201</v>
      </c>
      <c r="O37">
        <f t="shared" si="2"/>
        <v>-1.9256467337424548</v>
      </c>
      <c r="P37">
        <f t="shared" si="5"/>
        <v>0.78018723459134631</v>
      </c>
    </row>
    <row r="38" spans="1:16" x14ac:dyDescent="0.25">
      <c r="A38">
        <v>447</v>
      </c>
      <c r="B38">
        <v>1720</v>
      </c>
      <c r="C38">
        <v>75.41</v>
      </c>
      <c r="F38" s="5">
        <v>1704</v>
      </c>
      <c r="H38">
        <f t="shared" si="1"/>
        <v>447</v>
      </c>
      <c r="I38">
        <f t="shared" si="3"/>
        <v>1.72</v>
      </c>
      <c r="J38">
        <f t="shared" si="0"/>
        <v>13260.840737302746</v>
      </c>
      <c r="M38">
        <f t="shared" si="4"/>
        <v>586.85446009389671</v>
      </c>
      <c r="O38">
        <f t="shared" si="2"/>
        <v>-2.0385697351997196</v>
      </c>
      <c r="P38">
        <f t="shared" si="5"/>
        <v>0.74931094489056105</v>
      </c>
    </row>
    <row r="39" spans="1:16" x14ac:dyDescent="0.25">
      <c r="A39">
        <v>455</v>
      </c>
      <c r="B39">
        <v>2047</v>
      </c>
      <c r="C39">
        <v>77.27</v>
      </c>
      <c r="F39" s="5">
        <v>1418</v>
      </c>
      <c r="H39">
        <f t="shared" si="1"/>
        <v>455</v>
      </c>
      <c r="I39">
        <f t="shared" si="3"/>
        <v>2.0470000000000002</v>
      </c>
      <c r="J39">
        <f t="shared" si="0"/>
        <v>12941.633234114146</v>
      </c>
      <c r="M39">
        <f t="shared" si="4"/>
        <v>705.21861777150912</v>
      </c>
      <c r="O39">
        <f t="shared" si="2"/>
        <v>-2.1658870197239133</v>
      </c>
      <c r="P39">
        <f t="shared" si="5"/>
        <v>0.71417568741350745</v>
      </c>
    </row>
    <row r="40" spans="1:16" x14ac:dyDescent="0.25">
      <c r="A40">
        <v>463</v>
      </c>
      <c r="B40">
        <v>2420</v>
      </c>
      <c r="C40">
        <v>79.42</v>
      </c>
      <c r="F40" s="5">
        <v>1169</v>
      </c>
      <c r="H40">
        <f t="shared" si="1"/>
        <v>463</v>
      </c>
      <c r="I40">
        <f t="shared" si="3"/>
        <v>2.42</v>
      </c>
      <c r="J40">
        <f t="shared" si="0"/>
        <v>12591.286829513976</v>
      </c>
      <c r="M40">
        <f t="shared" si="4"/>
        <v>855.43199315654397</v>
      </c>
      <c r="O40">
        <f t="shared" si="2"/>
        <v>-2.3118118376291372</v>
      </c>
      <c r="P40">
        <f t="shared" si="5"/>
        <v>0.67240804841519908</v>
      </c>
    </row>
    <row r="41" spans="1:16" x14ac:dyDescent="0.25">
      <c r="A41">
        <v>471</v>
      </c>
      <c r="B41">
        <v>2842</v>
      </c>
      <c r="C41">
        <v>81.97</v>
      </c>
      <c r="E41" s="5"/>
      <c r="F41" s="5">
        <v>962.8</v>
      </c>
      <c r="H41">
        <f t="shared" si="1"/>
        <v>471</v>
      </c>
      <c r="I41">
        <f t="shared" si="3"/>
        <v>2.8420000000000001</v>
      </c>
      <c r="J41">
        <f t="shared" si="0"/>
        <v>12199.585214102721</v>
      </c>
      <c r="M41">
        <f t="shared" si="4"/>
        <v>1038.637307852098</v>
      </c>
      <c r="O41">
        <f t="shared" si="2"/>
        <v>-2.4827296935558452</v>
      </c>
      <c r="P41">
        <f t="shared" si="5"/>
        <v>0.62218026792344328</v>
      </c>
    </row>
    <row r="42" spans="1:16" x14ac:dyDescent="0.25">
      <c r="A42">
        <v>479</v>
      </c>
      <c r="B42">
        <v>3317</v>
      </c>
      <c r="C42">
        <v>85.08</v>
      </c>
      <c r="E42" s="5"/>
      <c r="F42" s="5">
        <v>789.9</v>
      </c>
      <c r="H42">
        <f t="shared" si="1"/>
        <v>479</v>
      </c>
      <c r="I42">
        <f t="shared" si="3"/>
        <v>3.3170000000000002</v>
      </c>
      <c r="J42">
        <f t="shared" si="0"/>
        <v>11753.643629525153</v>
      </c>
      <c r="M42">
        <f t="shared" si="4"/>
        <v>1265.9830358273198</v>
      </c>
      <c r="O42">
        <f t="shared" si="2"/>
        <v>-2.6890078803469417</v>
      </c>
      <c r="P42">
        <f t="shared" si="5"/>
        <v>0.55995876128479172</v>
      </c>
    </row>
    <row r="43" spans="1:16" x14ac:dyDescent="0.25">
      <c r="A43">
        <v>487</v>
      </c>
      <c r="B43">
        <v>3851</v>
      </c>
      <c r="C43">
        <v>88.98</v>
      </c>
      <c r="F43" s="5">
        <v>643.29999999999995</v>
      </c>
      <c r="H43">
        <f t="shared" si="1"/>
        <v>487</v>
      </c>
      <c r="I43">
        <f t="shared" si="3"/>
        <v>3.851</v>
      </c>
      <c r="J43">
        <f t="shared" si="0"/>
        <v>11238.480557428635</v>
      </c>
      <c r="M43">
        <f t="shared" si="4"/>
        <v>1554.4846883258201</v>
      </c>
      <c r="O43">
        <f t="shared" si="2"/>
        <v>-2.9491981065418167</v>
      </c>
      <c r="P43">
        <f t="shared" si="5"/>
        <v>0.48023398924762728</v>
      </c>
    </row>
    <row r="44" spans="1:16" x14ac:dyDescent="0.25">
      <c r="A44">
        <v>495</v>
      </c>
      <c r="B44">
        <v>4447</v>
      </c>
      <c r="C44">
        <v>94.12</v>
      </c>
      <c r="F44" s="5">
        <v>516.5</v>
      </c>
      <c r="H44">
        <f t="shared" si="1"/>
        <v>495</v>
      </c>
      <c r="I44">
        <f t="shared" si="3"/>
        <v>4.4470000000000001</v>
      </c>
      <c r="J44">
        <f t="shared" si="0"/>
        <v>10624.734381640459</v>
      </c>
      <c r="M44">
        <f t="shared" si="4"/>
        <v>1936.1084220716361</v>
      </c>
      <c r="O44">
        <f t="shared" si="2"/>
        <v>-3.3018480476946119</v>
      </c>
      <c r="P44">
        <f t="shared" si="5"/>
        <v>0.37177418609072516</v>
      </c>
    </row>
    <row r="45" spans="1:16" x14ac:dyDescent="0.25">
      <c r="A45">
        <v>503</v>
      </c>
      <c r="B45">
        <v>5111</v>
      </c>
      <c r="C45">
        <v>101.3</v>
      </c>
      <c r="F45" s="5">
        <v>403</v>
      </c>
      <c r="H45">
        <f t="shared" si="1"/>
        <v>503</v>
      </c>
      <c r="I45">
        <f t="shared" si="3"/>
        <v>5.1109999999999998</v>
      </c>
      <c r="J45">
        <f t="shared" si="0"/>
        <v>9871.6683119447189</v>
      </c>
      <c r="M45">
        <f t="shared" si="4"/>
        <v>2481.3895781637716</v>
      </c>
      <c r="O45">
        <f t="shared" si="2"/>
        <v>-3.851471641001587</v>
      </c>
      <c r="P45">
        <f t="shared" si="5"/>
        <v>0.20992482868704659</v>
      </c>
    </row>
    <row r="46" spans="1:16" x14ac:dyDescent="0.25">
      <c r="A46">
        <v>511</v>
      </c>
      <c r="B46">
        <v>5849</v>
      </c>
      <c r="F46">
        <v>288.89999999999998</v>
      </c>
      <c r="H46">
        <f t="shared" si="1"/>
        <v>511</v>
      </c>
      <c r="I46">
        <f t="shared" si="3"/>
        <v>5.8490000000000002</v>
      </c>
      <c r="M46">
        <f t="shared" si="4"/>
        <v>3461.4053305642096</v>
      </c>
    </row>
    <row r="47" spans="1:16" x14ac:dyDescent="0.25">
      <c r="A47">
        <v>513.91999999999996</v>
      </c>
      <c r="B47">
        <v>6137</v>
      </c>
      <c r="C47">
        <v>166.92</v>
      </c>
      <c r="F47" s="5">
        <v>166.92</v>
      </c>
      <c r="H47">
        <f t="shared" si="1"/>
        <v>513.91999999999996</v>
      </c>
      <c r="I47">
        <f t="shared" si="3"/>
        <v>6.1369999999999996</v>
      </c>
      <c r="J47">
        <f t="shared" si="0"/>
        <v>5990.8938413611313</v>
      </c>
      <c r="M47">
        <f t="shared" si="4"/>
        <v>5990.8938413611313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opLeftCell="A31" workbookViewId="0">
      <selection activeCell="F42" sqref="A42:F51"/>
    </sheetView>
  </sheetViews>
  <sheetFormatPr defaultRowHeight="15" x14ac:dyDescent="0.25"/>
  <cols>
    <col min="2" max="2" width="10.28515625" bestFit="1" customWidth="1"/>
    <col min="3" max="3" width="14.140625" bestFit="1" customWidth="1"/>
    <col min="4" max="4" width="13" customWidth="1"/>
    <col min="5" max="5" width="12.28515625" bestFit="1" customWidth="1"/>
    <col min="6" max="6" width="18" bestFit="1" customWidth="1"/>
    <col min="9" max="9" width="11" bestFit="1" customWidth="1"/>
    <col min="10" max="10" width="14" bestFit="1" customWidth="1"/>
    <col min="12" max="12" width="12.28515625" bestFit="1" customWidth="1"/>
    <col min="13" max="13" width="15" bestFit="1" customWidth="1"/>
    <col min="15" max="15" width="12.42578125" bestFit="1" customWidth="1"/>
    <col min="16" max="16" width="13.140625" bestFit="1" customWidth="1"/>
  </cols>
  <sheetData>
    <row r="1" spans="1:16" x14ac:dyDescent="0.25">
      <c r="A1" t="s">
        <v>33</v>
      </c>
      <c r="B1" t="s">
        <v>37</v>
      </c>
      <c r="C1" s="3" t="s">
        <v>38</v>
      </c>
      <c r="D1" s="3" t="s">
        <v>34</v>
      </c>
      <c r="E1" s="3" t="s">
        <v>35</v>
      </c>
      <c r="F1" s="3" t="s">
        <v>39</v>
      </c>
      <c r="H1" t="s">
        <v>33</v>
      </c>
      <c r="I1" t="s">
        <v>36</v>
      </c>
      <c r="J1" s="3" t="s">
        <v>40</v>
      </c>
      <c r="K1" s="3" t="s">
        <v>34</v>
      </c>
      <c r="L1" s="3" t="s">
        <v>35</v>
      </c>
      <c r="M1" s="3" t="s">
        <v>41</v>
      </c>
      <c r="O1" t="s">
        <v>56</v>
      </c>
      <c r="P1" t="s">
        <v>57</v>
      </c>
    </row>
    <row r="2" spans="1:16" x14ac:dyDescent="0.25">
      <c r="F2" s="4"/>
      <c r="H2">
        <f>A2</f>
        <v>0</v>
      </c>
      <c r="I2">
        <f t="shared" ref="I2:I47" si="0">B2/1000</f>
        <v>0</v>
      </c>
      <c r="J2" t="e">
        <f t="shared" ref="J2:J47" si="1">1/C2*1000000</f>
        <v>#DIV/0!</v>
      </c>
      <c r="M2" t="e">
        <f t="shared" ref="M2:M47" si="2">1/F2*1000000</f>
        <v>#DIV/0!</v>
      </c>
      <c r="O2" t="e">
        <f>LN(ABS(H2-$H$47)/$H$47)</f>
        <v>#DIV/0!</v>
      </c>
      <c r="P2" t="e">
        <f>LN((J2-M2)/$M$47)</f>
        <v>#DIV/0!</v>
      </c>
    </row>
    <row r="3" spans="1:16" x14ac:dyDescent="0.25">
      <c r="F3" s="4"/>
      <c r="H3">
        <f t="shared" ref="H3:H47" si="3">A3</f>
        <v>0</v>
      </c>
      <c r="I3">
        <f t="shared" si="0"/>
        <v>0</v>
      </c>
      <c r="J3" t="e">
        <f t="shared" si="1"/>
        <v>#DIV/0!</v>
      </c>
      <c r="M3" t="e">
        <f t="shared" si="2"/>
        <v>#DIV/0!</v>
      </c>
      <c r="O3" t="e">
        <f t="shared" ref="O3:O46" si="4">LN(ABS(H3-$H$47)/$H$47)</f>
        <v>#DIV/0!</v>
      </c>
      <c r="P3" t="e">
        <f t="shared" ref="P3:P46" si="5">LN((J3-M3)/$M$47)</f>
        <v>#DIV/0!</v>
      </c>
    </row>
    <row r="4" spans="1:16" x14ac:dyDescent="0.25">
      <c r="F4" s="4"/>
      <c r="H4">
        <f t="shared" si="3"/>
        <v>0</v>
      </c>
      <c r="I4">
        <f t="shared" si="0"/>
        <v>0</v>
      </c>
      <c r="J4" t="e">
        <f t="shared" si="1"/>
        <v>#DIV/0!</v>
      </c>
      <c r="M4" t="e">
        <f t="shared" si="2"/>
        <v>#DIV/0!</v>
      </c>
      <c r="O4" t="e">
        <f t="shared" si="4"/>
        <v>#DIV/0!</v>
      </c>
      <c r="P4" t="e">
        <f t="shared" si="5"/>
        <v>#DIV/0!</v>
      </c>
    </row>
    <row r="5" spans="1:16" x14ac:dyDescent="0.25">
      <c r="F5" s="4"/>
      <c r="H5">
        <f t="shared" si="3"/>
        <v>0</v>
      </c>
      <c r="I5">
        <f t="shared" si="0"/>
        <v>0</v>
      </c>
      <c r="J5" t="e">
        <f t="shared" si="1"/>
        <v>#DIV/0!</v>
      </c>
      <c r="M5" t="e">
        <f t="shared" si="2"/>
        <v>#DIV/0!</v>
      </c>
      <c r="O5" t="e">
        <f t="shared" si="4"/>
        <v>#DIV/0!</v>
      </c>
      <c r="P5" t="e">
        <f t="shared" si="5"/>
        <v>#DIV/0!</v>
      </c>
    </row>
    <row r="6" spans="1:16" x14ac:dyDescent="0.25">
      <c r="F6" s="4"/>
      <c r="H6">
        <f t="shared" si="3"/>
        <v>0</v>
      </c>
      <c r="I6">
        <f t="shared" si="0"/>
        <v>0</v>
      </c>
      <c r="J6" t="e">
        <f t="shared" si="1"/>
        <v>#DIV/0!</v>
      </c>
      <c r="M6" t="e">
        <f t="shared" si="2"/>
        <v>#DIV/0!</v>
      </c>
      <c r="O6" t="e">
        <f t="shared" si="4"/>
        <v>#DIV/0!</v>
      </c>
      <c r="P6" t="e">
        <f t="shared" si="5"/>
        <v>#DIV/0!</v>
      </c>
    </row>
    <row r="7" spans="1:16" x14ac:dyDescent="0.25">
      <c r="F7" s="5"/>
      <c r="H7">
        <f t="shared" si="3"/>
        <v>0</v>
      </c>
      <c r="I7">
        <f t="shared" si="0"/>
        <v>0</v>
      </c>
      <c r="J7" t="e">
        <f t="shared" si="1"/>
        <v>#DIV/0!</v>
      </c>
      <c r="M7" t="e">
        <f t="shared" si="2"/>
        <v>#DIV/0!</v>
      </c>
      <c r="O7" t="e">
        <f t="shared" si="4"/>
        <v>#DIV/0!</v>
      </c>
      <c r="P7" t="e">
        <f t="shared" si="5"/>
        <v>#DIV/0!</v>
      </c>
    </row>
    <row r="8" spans="1:16" x14ac:dyDescent="0.25">
      <c r="F8" s="5"/>
      <c r="H8">
        <f t="shared" si="3"/>
        <v>0</v>
      </c>
      <c r="I8">
        <f t="shared" si="0"/>
        <v>0</v>
      </c>
      <c r="J8" t="e">
        <f t="shared" si="1"/>
        <v>#DIV/0!</v>
      </c>
      <c r="M8" t="e">
        <f t="shared" si="2"/>
        <v>#DIV/0!</v>
      </c>
      <c r="O8" t="e">
        <f t="shared" si="4"/>
        <v>#DIV/0!</v>
      </c>
      <c r="P8" t="e">
        <f t="shared" si="5"/>
        <v>#DIV/0!</v>
      </c>
    </row>
    <row r="9" spans="1:16" x14ac:dyDescent="0.25">
      <c r="F9" s="5"/>
      <c r="H9">
        <f t="shared" si="3"/>
        <v>0</v>
      </c>
      <c r="I9">
        <f t="shared" si="0"/>
        <v>0</v>
      </c>
      <c r="J9" t="e">
        <f t="shared" si="1"/>
        <v>#DIV/0!</v>
      </c>
      <c r="M9" t="e">
        <f t="shared" si="2"/>
        <v>#DIV/0!</v>
      </c>
      <c r="O9" t="e">
        <f t="shared" si="4"/>
        <v>#DIV/0!</v>
      </c>
      <c r="P9" t="e">
        <f t="shared" si="5"/>
        <v>#DIV/0!</v>
      </c>
    </row>
    <row r="10" spans="1:16" x14ac:dyDescent="0.25">
      <c r="F10" s="5"/>
      <c r="H10">
        <f t="shared" si="3"/>
        <v>0</v>
      </c>
      <c r="I10">
        <f t="shared" si="0"/>
        <v>0</v>
      </c>
      <c r="J10" t="e">
        <f t="shared" si="1"/>
        <v>#DIV/0!</v>
      </c>
      <c r="M10" t="e">
        <f t="shared" si="2"/>
        <v>#DIV/0!</v>
      </c>
      <c r="O10" t="e">
        <f t="shared" si="4"/>
        <v>#DIV/0!</v>
      </c>
      <c r="P10" t="e">
        <f t="shared" si="5"/>
        <v>#DIV/0!</v>
      </c>
    </row>
    <row r="11" spans="1:16" x14ac:dyDescent="0.25">
      <c r="F11" s="5"/>
      <c r="H11">
        <f t="shared" si="3"/>
        <v>0</v>
      </c>
      <c r="I11">
        <f t="shared" si="0"/>
        <v>0</v>
      </c>
      <c r="J11" t="e">
        <f t="shared" si="1"/>
        <v>#DIV/0!</v>
      </c>
      <c r="M11" t="e">
        <f t="shared" si="2"/>
        <v>#DIV/0!</v>
      </c>
      <c r="O11" t="e">
        <f t="shared" si="4"/>
        <v>#DIV/0!</v>
      </c>
      <c r="P11" t="e">
        <f t="shared" si="5"/>
        <v>#DIV/0!</v>
      </c>
    </row>
    <row r="12" spans="1:16" x14ac:dyDescent="0.25">
      <c r="F12" s="5"/>
      <c r="H12">
        <f t="shared" si="3"/>
        <v>0</v>
      </c>
      <c r="I12">
        <f t="shared" si="0"/>
        <v>0</v>
      </c>
      <c r="J12" t="e">
        <f t="shared" si="1"/>
        <v>#DIV/0!</v>
      </c>
      <c r="M12" t="e">
        <f t="shared" si="2"/>
        <v>#DIV/0!</v>
      </c>
      <c r="O12" t="e">
        <f t="shared" si="4"/>
        <v>#DIV/0!</v>
      </c>
      <c r="P12" t="e">
        <f t="shared" si="5"/>
        <v>#DIV/0!</v>
      </c>
    </row>
    <row r="13" spans="1:16" x14ac:dyDescent="0.25">
      <c r="F13" s="5"/>
      <c r="H13">
        <f t="shared" si="3"/>
        <v>0</v>
      </c>
      <c r="I13">
        <f t="shared" si="0"/>
        <v>0</v>
      </c>
      <c r="J13" t="e">
        <f t="shared" si="1"/>
        <v>#DIV/0!</v>
      </c>
      <c r="M13" t="e">
        <f t="shared" si="2"/>
        <v>#DIV/0!</v>
      </c>
      <c r="O13" t="e">
        <f t="shared" si="4"/>
        <v>#DIV/0!</v>
      </c>
      <c r="P13" t="e">
        <f t="shared" si="5"/>
        <v>#DIV/0!</v>
      </c>
    </row>
    <row r="14" spans="1:16" x14ac:dyDescent="0.25">
      <c r="F14" s="5"/>
      <c r="H14">
        <f t="shared" si="3"/>
        <v>0</v>
      </c>
      <c r="I14">
        <f t="shared" si="0"/>
        <v>0</v>
      </c>
      <c r="J14" t="e">
        <f t="shared" si="1"/>
        <v>#DIV/0!</v>
      </c>
      <c r="M14" t="e">
        <f t="shared" si="2"/>
        <v>#DIV/0!</v>
      </c>
      <c r="O14" t="e">
        <f t="shared" si="4"/>
        <v>#DIV/0!</v>
      </c>
      <c r="P14" t="e">
        <f t="shared" si="5"/>
        <v>#DIV/0!</v>
      </c>
    </row>
    <row r="15" spans="1:16" x14ac:dyDescent="0.25">
      <c r="F15" s="5"/>
      <c r="H15">
        <f t="shared" si="3"/>
        <v>0</v>
      </c>
      <c r="I15">
        <f t="shared" si="0"/>
        <v>0</v>
      </c>
      <c r="J15" t="e">
        <f t="shared" si="1"/>
        <v>#DIV/0!</v>
      </c>
      <c r="M15" t="e">
        <f t="shared" si="2"/>
        <v>#DIV/0!</v>
      </c>
      <c r="O15" t="e">
        <f t="shared" si="4"/>
        <v>#DIV/0!</v>
      </c>
      <c r="P15" t="e">
        <f t="shared" si="5"/>
        <v>#DIV/0!</v>
      </c>
    </row>
    <row r="16" spans="1:16" x14ac:dyDescent="0.25">
      <c r="F16" s="5"/>
      <c r="H16">
        <f t="shared" si="3"/>
        <v>0</v>
      </c>
      <c r="I16">
        <f t="shared" si="0"/>
        <v>0</v>
      </c>
      <c r="J16" t="e">
        <f t="shared" si="1"/>
        <v>#DIV/0!</v>
      </c>
      <c r="M16" t="e">
        <f t="shared" si="2"/>
        <v>#DIV/0!</v>
      </c>
      <c r="O16" t="e">
        <f t="shared" si="4"/>
        <v>#DIV/0!</v>
      </c>
      <c r="P16" t="e">
        <f t="shared" si="5"/>
        <v>#DIV/0!</v>
      </c>
    </row>
    <row r="17" spans="6:16" x14ac:dyDescent="0.25">
      <c r="F17" s="5"/>
      <c r="H17">
        <f t="shared" si="3"/>
        <v>0</v>
      </c>
      <c r="I17">
        <f t="shared" si="0"/>
        <v>0</v>
      </c>
      <c r="J17" t="e">
        <f t="shared" si="1"/>
        <v>#DIV/0!</v>
      </c>
      <c r="M17" t="e">
        <f t="shared" si="2"/>
        <v>#DIV/0!</v>
      </c>
      <c r="O17" t="e">
        <f t="shared" si="4"/>
        <v>#DIV/0!</v>
      </c>
      <c r="P17" t="e">
        <f t="shared" si="5"/>
        <v>#DIV/0!</v>
      </c>
    </row>
    <row r="18" spans="6:16" x14ac:dyDescent="0.25">
      <c r="F18" s="5"/>
      <c r="H18">
        <f t="shared" si="3"/>
        <v>0</v>
      </c>
      <c r="I18">
        <f t="shared" si="0"/>
        <v>0</v>
      </c>
      <c r="J18" t="e">
        <f t="shared" si="1"/>
        <v>#DIV/0!</v>
      </c>
      <c r="M18" t="e">
        <f t="shared" si="2"/>
        <v>#DIV/0!</v>
      </c>
      <c r="O18" t="e">
        <f t="shared" si="4"/>
        <v>#DIV/0!</v>
      </c>
      <c r="P18" t="e">
        <f t="shared" si="5"/>
        <v>#DIV/0!</v>
      </c>
    </row>
    <row r="19" spans="6:16" x14ac:dyDescent="0.25">
      <c r="F19" s="5"/>
      <c r="H19">
        <f t="shared" si="3"/>
        <v>0</v>
      </c>
      <c r="I19">
        <f t="shared" si="0"/>
        <v>0</v>
      </c>
      <c r="J19" t="e">
        <f t="shared" si="1"/>
        <v>#DIV/0!</v>
      </c>
      <c r="M19" t="e">
        <f t="shared" si="2"/>
        <v>#DIV/0!</v>
      </c>
      <c r="O19" t="e">
        <f t="shared" si="4"/>
        <v>#DIV/0!</v>
      </c>
      <c r="P19" t="e">
        <f t="shared" si="5"/>
        <v>#DIV/0!</v>
      </c>
    </row>
    <row r="20" spans="6:16" x14ac:dyDescent="0.25">
      <c r="F20" s="5"/>
      <c r="H20">
        <f t="shared" si="3"/>
        <v>0</v>
      </c>
      <c r="I20">
        <f t="shared" si="0"/>
        <v>0</v>
      </c>
      <c r="J20" t="e">
        <f t="shared" si="1"/>
        <v>#DIV/0!</v>
      </c>
      <c r="M20" t="e">
        <f t="shared" si="2"/>
        <v>#DIV/0!</v>
      </c>
      <c r="O20" t="e">
        <f t="shared" si="4"/>
        <v>#DIV/0!</v>
      </c>
      <c r="P20" t="e">
        <f t="shared" si="5"/>
        <v>#DIV/0!</v>
      </c>
    </row>
    <row r="21" spans="6:16" x14ac:dyDescent="0.25">
      <c r="F21" s="5"/>
      <c r="H21">
        <f t="shared" si="3"/>
        <v>0</v>
      </c>
      <c r="I21">
        <f t="shared" si="0"/>
        <v>0</v>
      </c>
      <c r="J21" t="e">
        <f t="shared" si="1"/>
        <v>#DIV/0!</v>
      </c>
      <c r="M21" t="e">
        <f t="shared" si="2"/>
        <v>#DIV/0!</v>
      </c>
      <c r="O21" t="e">
        <f t="shared" si="4"/>
        <v>#DIV/0!</v>
      </c>
      <c r="P21" t="e">
        <f t="shared" si="5"/>
        <v>#DIV/0!</v>
      </c>
    </row>
    <row r="22" spans="6:16" x14ac:dyDescent="0.25">
      <c r="F22" s="5"/>
      <c r="H22">
        <f t="shared" si="3"/>
        <v>0</v>
      </c>
      <c r="I22">
        <f t="shared" si="0"/>
        <v>0</v>
      </c>
      <c r="J22" t="e">
        <f t="shared" si="1"/>
        <v>#DIV/0!</v>
      </c>
      <c r="M22" t="e">
        <f t="shared" si="2"/>
        <v>#DIV/0!</v>
      </c>
      <c r="O22" t="e">
        <f t="shared" si="4"/>
        <v>#DIV/0!</v>
      </c>
      <c r="P22" t="e">
        <f t="shared" si="5"/>
        <v>#DIV/0!</v>
      </c>
    </row>
    <row r="23" spans="6:16" x14ac:dyDescent="0.25">
      <c r="F23" s="5"/>
      <c r="H23">
        <f t="shared" si="3"/>
        <v>0</v>
      </c>
      <c r="I23">
        <f t="shared" si="0"/>
        <v>0</v>
      </c>
      <c r="J23" t="e">
        <f t="shared" si="1"/>
        <v>#DIV/0!</v>
      </c>
      <c r="M23" t="e">
        <f t="shared" si="2"/>
        <v>#DIV/0!</v>
      </c>
      <c r="O23" t="e">
        <f t="shared" si="4"/>
        <v>#DIV/0!</v>
      </c>
      <c r="P23" t="e">
        <f t="shared" si="5"/>
        <v>#DIV/0!</v>
      </c>
    </row>
    <row r="24" spans="6:16" x14ac:dyDescent="0.25">
      <c r="F24" s="5"/>
      <c r="H24">
        <f t="shared" si="3"/>
        <v>0</v>
      </c>
      <c r="I24">
        <f t="shared" si="0"/>
        <v>0</v>
      </c>
      <c r="J24" t="e">
        <f t="shared" si="1"/>
        <v>#DIV/0!</v>
      </c>
      <c r="M24" t="e">
        <f t="shared" si="2"/>
        <v>#DIV/0!</v>
      </c>
      <c r="O24" t="e">
        <f t="shared" si="4"/>
        <v>#DIV/0!</v>
      </c>
      <c r="P24" t="e">
        <f t="shared" si="5"/>
        <v>#DIV/0!</v>
      </c>
    </row>
    <row r="25" spans="6:16" x14ac:dyDescent="0.25">
      <c r="F25" s="5"/>
      <c r="H25">
        <f t="shared" si="3"/>
        <v>0</v>
      </c>
      <c r="I25">
        <f t="shared" si="0"/>
        <v>0</v>
      </c>
      <c r="J25" t="e">
        <f t="shared" si="1"/>
        <v>#DIV/0!</v>
      </c>
      <c r="M25" t="e">
        <f t="shared" si="2"/>
        <v>#DIV/0!</v>
      </c>
      <c r="O25" t="e">
        <f t="shared" si="4"/>
        <v>#DIV/0!</v>
      </c>
      <c r="P25" t="e">
        <f t="shared" si="5"/>
        <v>#DIV/0!</v>
      </c>
    </row>
    <row r="26" spans="6:16" x14ac:dyDescent="0.25">
      <c r="F26" s="5"/>
      <c r="H26">
        <f t="shared" si="3"/>
        <v>0</v>
      </c>
      <c r="I26">
        <f t="shared" si="0"/>
        <v>0</v>
      </c>
      <c r="J26" t="e">
        <f t="shared" si="1"/>
        <v>#DIV/0!</v>
      </c>
      <c r="M26" t="e">
        <f t="shared" si="2"/>
        <v>#DIV/0!</v>
      </c>
      <c r="O26" t="e">
        <f t="shared" si="4"/>
        <v>#DIV/0!</v>
      </c>
      <c r="P26" t="e">
        <f t="shared" si="5"/>
        <v>#DIV/0!</v>
      </c>
    </row>
    <row r="27" spans="6:16" x14ac:dyDescent="0.25">
      <c r="F27" s="5"/>
      <c r="H27">
        <f t="shared" si="3"/>
        <v>0</v>
      </c>
      <c r="I27">
        <f t="shared" si="0"/>
        <v>0</v>
      </c>
      <c r="J27" t="e">
        <f t="shared" si="1"/>
        <v>#DIV/0!</v>
      </c>
      <c r="M27" t="e">
        <f t="shared" si="2"/>
        <v>#DIV/0!</v>
      </c>
      <c r="O27" t="e">
        <f t="shared" si="4"/>
        <v>#DIV/0!</v>
      </c>
      <c r="P27" t="e">
        <f t="shared" si="5"/>
        <v>#DIV/0!</v>
      </c>
    </row>
    <row r="28" spans="6:16" x14ac:dyDescent="0.25">
      <c r="F28" s="5"/>
      <c r="H28">
        <f t="shared" si="3"/>
        <v>0</v>
      </c>
      <c r="I28">
        <f t="shared" si="0"/>
        <v>0</v>
      </c>
      <c r="J28" t="e">
        <f t="shared" si="1"/>
        <v>#DIV/0!</v>
      </c>
      <c r="M28" t="e">
        <f t="shared" si="2"/>
        <v>#DIV/0!</v>
      </c>
      <c r="O28" t="e">
        <f t="shared" si="4"/>
        <v>#DIV/0!</v>
      </c>
      <c r="P28" t="e">
        <f t="shared" si="5"/>
        <v>#DIV/0!</v>
      </c>
    </row>
    <row r="29" spans="6:16" x14ac:dyDescent="0.25">
      <c r="F29" s="5"/>
      <c r="H29">
        <f t="shared" si="3"/>
        <v>0</v>
      </c>
      <c r="I29">
        <f t="shared" si="0"/>
        <v>0</v>
      </c>
      <c r="J29" t="e">
        <f t="shared" si="1"/>
        <v>#DIV/0!</v>
      </c>
      <c r="M29" t="e">
        <f t="shared" si="2"/>
        <v>#DIV/0!</v>
      </c>
      <c r="O29" t="e">
        <f t="shared" si="4"/>
        <v>#DIV/0!</v>
      </c>
      <c r="P29" t="e">
        <f t="shared" si="5"/>
        <v>#DIV/0!</v>
      </c>
    </row>
    <row r="30" spans="6:16" x14ac:dyDescent="0.25">
      <c r="F30" s="5"/>
      <c r="H30">
        <f t="shared" si="3"/>
        <v>0</v>
      </c>
      <c r="I30">
        <f t="shared" si="0"/>
        <v>0</v>
      </c>
      <c r="J30" t="e">
        <f t="shared" si="1"/>
        <v>#DIV/0!</v>
      </c>
      <c r="M30" t="e">
        <f t="shared" si="2"/>
        <v>#DIV/0!</v>
      </c>
      <c r="O30" t="e">
        <f t="shared" si="4"/>
        <v>#DIV/0!</v>
      </c>
      <c r="P30" t="e">
        <f t="shared" si="5"/>
        <v>#DIV/0!</v>
      </c>
    </row>
    <row r="31" spans="6:16" x14ac:dyDescent="0.25">
      <c r="F31" s="5"/>
      <c r="H31">
        <f t="shared" si="3"/>
        <v>0</v>
      </c>
      <c r="I31">
        <f t="shared" si="0"/>
        <v>0</v>
      </c>
      <c r="J31" t="e">
        <f t="shared" si="1"/>
        <v>#DIV/0!</v>
      </c>
      <c r="M31" t="e">
        <f t="shared" si="2"/>
        <v>#DIV/0!</v>
      </c>
      <c r="O31" t="e">
        <f t="shared" si="4"/>
        <v>#DIV/0!</v>
      </c>
      <c r="P31" t="e">
        <f t="shared" si="5"/>
        <v>#DIV/0!</v>
      </c>
    </row>
    <row r="32" spans="6:16" x14ac:dyDescent="0.25">
      <c r="F32" s="5"/>
      <c r="H32">
        <f t="shared" si="3"/>
        <v>0</v>
      </c>
      <c r="I32">
        <f t="shared" si="0"/>
        <v>0</v>
      </c>
      <c r="J32" t="e">
        <f t="shared" si="1"/>
        <v>#DIV/0!</v>
      </c>
      <c r="M32" t="e">
        <f t="shared" si="2"/>
        <v>#DIV/0!</v>
      </c>
      <c r="O32" t="e">
        <f t="shared" si="4"/>
        <v>#DIV/0!</v>
      </c>
      <c r="P32" t="e">
        <f t="shared" si="5"/>
        <v>#DIV/0!</v>
      </c>
    </row>
    <row r="33" spans="5:16" x14ac:dyDescent="0.25">
      <c r="F33" s="5"/>
      <c r="H33">
        <f t="shared" si="3"/>
        <v>0</v>
      </c>
      <c r="I33">
        <f t="shared" si="0"/>
        <v>0</v>
      </c>
      <c r="J33" t="e">
        <f t="shared" si="1"/>
        <v>#DIV/0!</v>
      </c>
      <c r="M33" t="e">
        <f t="shared" si="2"/>
        <v>#DIV/0!</v>
      </c>
      <c r="O33" t="e">
        <f t="shared" si="4"/>
        <v>#DIV/0!</v>
      </c>
      <c r="P33" t="e">
        <f t="shared" si="5"/>
        <v>#DIV/0!</v>
      </c>
    </row>
    <row r="34" spans="5:16" x14ac:dyDescent="0.25">
      <c r="F34" s="5"/>
      <c r="H34">
        <f t="shared" si="3"/>
        <v>0</v>
      </c>
      <c r="I34">
        <f t="shared" si="0"/>
        <v>0</v>
      </c>
      <c r="J34" t="e">
        <f t="shared" si="1"/>
        <v>#DIV/0!</v>
      </c>
      <c r="M34" t="e">
        <f t="shared" si="2"/>
        <v>#DIV/0!</v>
      </c>
      <c r="O34" t="e">
        <f t="shared" si="4"/>
        <v>#DIV/0!</v>
      </c>
      <c r="P34" t="e">
        <f t="shared" si="5"/>
        <v>#DIV/0!</v>
      </c>
    </row>
    <row r="35" spans="5:16" x14ac:dyDescent="0.25">
      <c r="F35" s="5"/>
      <c r="H35">
        <f t="shared" si="3"/>
        <v>0</v>
      </c>
      <c r="I35">
        <f t="shared" si="0"/>
        <v>0</v>
      </c>
      <c r="J35" t="e">
        <f t="shared" si="1"/>
        <v>#DIV/0!</v>
      </c>
      <c r="M35" t="e">
        <f t="shared" si="2"/>
        <v>#DIV/0!</v>
      </c>
      <c r="O35" t="e">
        <f t="shared" si="4"/>
        <v>#DIV/0!</v>
      </c>
      <c r="P35" t="e">
        <f t="shared" si="5"/>
        <v>#DIV/0!</v>
      </c>
    </row>
    <row r="36" spans="5:16" x14ac:dyDescent="0.25">
      <c r="F36" s="5"/>
      <c r="H36">
        <f t="shared" si="3"/>
        <v>0</v>
      </c>
      <c r="I36">
        <f t="shared" si="0"/>
        <v>0</v>
      </c>
      <c r="J36" t="e">
        <f t="shared" si="1"/>
        <v>#DIV/0!</v>
      </c>
      <c r="M36" t="e">
        <f t="shared" si="2"/>
        <v>#DIV/0!</v>
      </c>
      <c r="O36" t="e">
        <f t="shared" si="4"/>
        <v>#DIV/0!</v>
      </c>
      <c r="P36" t="e">
        <f t="shared" si="5"/>
        <v>#DIV/0!</v>
      </c>
    </row>
    <row r="37" spans="5:16" x14ac:dyDescent="0.25">
      <c r="F37" s="5"/>
      <c r="H37">
        <f t="shared" si="3"/>
        <v>0</v>
      </c>
      <c r="I37">
        <f t="shared" si="0"/>
        <v>0</v>
      </c>
      <c r="J37" t="e">
        <f t="shared" si="1"/>
        <v>#DIV/0!</v>
      </c>
      <c r="M37" t="e">
        <f t="shared" si="2"/>
        <v>#DIV/0!</v>
      </c>
      <c r="O37" t="e">
        <f t="shared" si="4"/>
        <v>#DIV/0!</v>
      </c>
      <c r="P37" t="e">
        <f t="shared" si="5"/>
        <v>#DIV/0!</v>
      </c>
    </row>
    <row r="38" spans="5:16" x14ac:dyDescent="0.25">
      <c r="F38" s="5"/>
      <c r="H38">
        <f t="shared" si="3"/>
        <v>0</v>
      </c>
      <c r="I38">
        <f t="shared" si="0"/>
        <v>0</v>
      </c>
      <c r="J38" t="e">
        <f t="shared" si="1"/>
        <v>#DIV/0!</v>
      </c>
      <c r="M38" t="e">
        <f t="shared" si="2"/>
        <v>#DIV/0!</v>
      </c>
      <c r="O38" t="e">
        <f t="shared" si="4"/>
        <v>#DIV/0!</v>
      </c>
      <c r="P38" t="e">
        <f t="shared" si="5"/>
        <v>#DIV/0!</v>
      </c>
    </row>
    <row r="39" spans="5:16" x14ac:dyDescent="0.25">
      <c r="F39" s="5"/>
      <c r="H39">
        <f t="shared" si="3"/>
        <v>0</v>
      </c>
      <c r="I39">
        <f t="shared" si="0"/>
        <v>0</v>
      </c>
      <c r="J39" t="e">
        <f t="shared" si="1"/>
        <v>#DIV/0!</v>
      </c>
      <c r="M39" t="e">
        <f t="shared" si="2"/>
        <v>#DIV/0!</v>
      </c>
      <c r="O39" t="e">
        <f t="shared" si="4"/>
        <v>#DIV/0!</v>
      </c>
      <c r="P39" t="e">
        <f t="shared" si="5"/>
        <v>#DIV/0!</v>
      </c>
    </row>
    <row r="40" spans="5:16" x14ac:dyDescent="0.25">
      <c r="F40" s="5"/>
      <c r="H40">
        <f t="shared" si="3"/>
        <v>0</v>
      </c>
      <c r="I40">
        <f t="shared" si="0"/>
        <v>0</v>
      </c>
      <c r="J40" t="e">
        <f t="shared" si="1"/>
        <v>#DIV/0!</v>
      </c>
      <c r="M40" t="e">
        <f t="shared" si="2"/>
        <v>#DIV/0!</v>
      </c>
      <c r="O40" t="e">
        <f t="shared" si="4"/>
        <v>#DIV/0!</v>
      </c>
      <c r="P40" t="e">
        <f t="shared" si="5"/>
        <v>#DIV/0!</v>
      </c>
    </row>
    <row r="41" spans="5:16" x14ac:dyDescent="0.25">
      <c r="E41" s="5"/>
      <c r="F41" s="5"/>
      <c r="H41">
        <f t="shared" si="3"/>
        <v>0</v>
      </c>
      <c r="I41">
        <f t="shared" si="0"/>
        <v>0</v>
      </c>
      <c r="J41" t="e">
        <f t="shared" si="1"/>
        <v>#DIV/0!</v>
      </c>
      <c r="M41" t="e">
        <f t="shared" si="2"/>
        <v>#DIV/0!</v>
      </c>
      <c r="O41" t="e">
        <f t="shared" si="4"/>
        <v>#DIV/0!</v>
      </c>
      <c r="P41" t="e">
        <f t="shared" si="5"/>
        <v>#DIV/0!</v>
      </c>
    </row>
    <row r="42" spans="5:16" x14ac:dyDescent="0.25">
      <c r="E42" s="5"/>
      <c r="F42" s="5"/>
      <c r="H42">
        <f t="shared" si="3"/>
        <v>0</v>
      </c>
      <c r="I42">
        <f t="shared" si="0"/>
        <v>0</v>
      </c>
      <c r="J42" t="e">
        <f t="shared" si="1"/>
        <v>#DIV/0!</v>
      </c>
      <c r="M42" t="e">
        <f t="shared" si="2"/>
        <v>#DIV/0!</v>
      </c>
      <c r="O42" t="e">
        <f t="shared" si="4"/>
        <v>#DIV/0!</v>
      </c>
      <c r="P42" t="e">
        <f t="shared" si="5"/>
        <v>#DIV/0!</v>
      </c>
    </row>
    <row r="43" spans="5:16" x14ac:dyDescent="0.25">
      <c r="F43" s="5"/>
      <c r="H43">
        <f t="shared" si="3"/>
        <v>0</v>
      </c>
      <c r="I43">
        <f t="shared" si="0"/>
        <v>0</v>
      </c>
      <c r="J43" t="e">
        <f t="shared" si="1"/>
        <v>#DIV/0!</v>
      </c>
      <c r="M43" t="e">
        <f t="shared" si="2"/>
        <v>#DIV/0!</v>
      </c>
      <c r="O43" t="e">
        <f t="shared" si="4"/>
        <v>#DIV/0!</v>
      </c>
      <c r="P43" t="e">
        <f t="shared" si="5"/>
        <v>#DIV/0!</v>
      </c>
    </row>
    <row r="44" spans="5:16" x14ac:dyDescent="0.25">
      <c r="F44" s="5"/>
      <c r="H44">
        <f t="shared" si="3"/>
        <v>0</v>
      </c>
      <c r="I44">
        <f t="shared" si="0"/>
        <v>0</v>
      </c>
      <c r="J44" t="e">
        <f t="shared" si="1"/>
        <v>#DIV/0!</v>
      </c>
      <c r="M44" t="e">
        <f t="shared" si="2"/>
        <v>#DIV/0!</v>
      </c>
      <c r="O44" t="e">
        <f t="shared" si="4"/>
        <v>#DIV/0!</v>
      </c>
      <c r="P44" t="e">
        <f t="shared" si="5"/>
        <v>#DIV/0!</v>
      </c>
    </row>
    <row r="45" spans="5:16" x14ac:dyDescent="0.25">
      <c r="F45" s="5"/>
      <c r="H45">
        <f t="shared" si="3"/>
        <v>0</v>
      </c>
      <c r="I45">
        <f t="shared" si="0"/>
        <v>0</v>
      </c>
      <c r="J45" t="e">
        <f t="shared" si="1"/>
        <v>#DIV/0!</v>
      </c>
      <c r="M45" t="e">
        <f t="shared" si="2"/>
        <v>#DIV/0!</v>
      </c>
      <c r="O45" t="e">
        <f t="shared" si="4"/>
        <v>#DIV/0!</v>
      </c>
      <c r="P45" t="e">
        <f t="shared" si="5"/>
        <v>#DIV/0!</v>
      </c>
    </row>
    <row r="46" spans="5:16" x14ac:dyDescent="0.25">
      <c r="H46">
        <f t="shared" si="3"/>
        <v>0</v>
      </c>
      <c r="I46">
        <f t="shared" si="0"/>
        <v>0</v>
      </c>
      <c r="J46" t="e">
        <f t="shared" si="1"/>
        <v>#DIV/0!</v>
      </c>
      <c r="M46" t="e">
        <f t="shared" si="2"/>
        <v>#DIV/0!</v>
      </c>
      <c r="O46" t="e">
        <f t="shared" si="4"/>
        <v>#DIV/0!</v>
      </c>
      <c r="P46" t="e">
        <f t="shared" si="5"/>
        <v>#DIV/0!</v>
      </c>
    </row>
    <row r="47" spans="5:16" x14ac:dyDescent="0.25">
      <c r="F47" s="5"/>
      <c r="H47">
        <f t="shared" si="3"/>
        <v>0</v>
      </c>
      <c r="I47">
        <f t="shared" si="0"/>
        <v>0</v>
      </c>
      <c r="J47" t="e">
        <f t="shared" si="1"/>
        <v>#DIV/0!</v>
      </c>
      <c r="M47" t="e">
        <f t="shared" si="2"/>
        <v>#DIV/0!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opLeftCell="A21" workbookViewId="0">
      <selection activeCell="L26" sqref="L26"/>
    </sheetView>
  </sheetViews>
  <sheetFormatPr defaultRowHeight="15" x14ac:dyDescent="0.25"/>
  <cols>
    <col min="2" max="2" width="10.28515625" bestFit="1" customWidth="1"/>
    <col min="3" max="3" width="14.140625" bestFit="1" customWidth="1"/>
    <col min="4" max="4" width="13" customWidth="1"/>
    <col min="5" max="5" width="12.28515625" bestFit="1" customWidth="1"/>
    <col min="6" max="6" width="18" bestFit="1" customWidth="1"/>
    <col min="9" max="9" width="11" bestFit="1" customWidth="1"/>
    <col min="10" max="10" width="14" bestFit="1" customWidth="1"/>
    <col min="12" max="12" width="12.28515625" bestFit="1" customWidth="1"/>
    <col min="13" max="13" width="15" bestFit="1" customWidth="1"/>
    <col min="15" max="15" width="12.42578125" bestFit="1" customWidth="1"/>
    <col min="16" max="16" width="13.140625" bestFit="1" customWidth="1"/>
  </cols>
  <sheetData>
    <row r="1" spans="1:16" x14ac:dyDescent="0.25">
      <c r="A1" t="s">
        <v>33</v>
      </c>
      <c r="B1" t="s">
        <v>37</v>
      </c>
      <c r="C1" s="3" t="s">
        <v>38</v>
      </c>
      <c r="D1" s="3" t="s">
        <v>34</v>
      </c>
      <c r="E1" s="3" t="s">
        <v>35</v>
      </c>
      <c r="F1" s="3" t="s">
        <v>39</v>
      </c>
      <c r="H1" t="s">
        <v>33</v>
      </c>
      <c r="I1" t="s">
        <v>36</v>
      </c>
      <c r="J1" s="3" t="s">
        <v>40</v>
      </c>
      <c r="K1" s="3" t="s">
        <v>34</v>
      </c>
      <c r="L1" s="3" t="s">
        <v>35</v>
      </c>
      <c r="M1" s="3" t="s">
        <v>41</v>
      </c>
      <c r="O1" t="s">
        <v>56</v>
      </c>
      <c r="P1" t="s">
        <v>57</v>
      </c>
    </row>
    <row r="2" spans="1:16" x14ac:dyDescent="0.25">
      <c r="A2">
        <v>186</v>
      </c>
      <c r="C2">
        <v>83.34</v>
      </c>
      <c r="F2" s="4"/>
      <c r="H2">
        <f>A2</f>
        <v>186</v>
      </c>
      <c r="J2">
        <f t="shared" ref="J2:J47" si="0">1/C2*1000000</f>
        <v>11999.040076793857</v>
      </c>
      <c r="O2">
        <f>LN(ABS(H2-$H$47)/$H$47)</f>
        <v>-0.40099062949437858</v>
      </c>
    </row>
    <row r="3" spans="1:16" x14ac:dyDescent="0.25">
      <c r="A3">
        <v>194</v>
      </c>
      <c r="C3">
        <v>83.87</v>
      </c>
      <c r="F3" s="4"/>
      <c r="H3">
        <f t="shared" ref="H3:H47" si="1">A3</f>
        <v>194</v>
      </c>
      <c r="J3">
        <f t="shared" si="0"/>
        <v>11923.214498628829</v>
      </c>
      <c r="O3">
        <f t="shared" ref="O3:O45" si="2">LN(ABS(H3-$H$47)/$H$47)</f>
        <v>-0.42243629792697324</v>
      </c>
    </row>
    <row r="4" spans="1:16" x14ac:dyDescent="0.25">
      <c r="A4">
        <v>202</v>
      </c>
      <c r="C4">
        <v>84.41</v>
      </c>
      <c r="F4" s="4"/>
      <c r="H4">
        <f t="shared" si="1"/>
        <v>202</v>
      </c>
      <c r="J4">
        <f t="shared" si="0"/>
        <v>11846.937566639024</v>
      </c>
      <c r="O4">
        <f t="shared" si="2"/>
        <v>-0.44435198124584391</v>
      </c>
    </row>
    <row r="5" spans="1:16" x14ac:dyDescent="0.25">
      <c r="A5">
        <v>211</v>
      </c>
      <c r="C5">
        <v>85.03</v>
      </c>
      <c r="F5" s="4"/>
      <c r="H5">
        <f t="shared" si="1"/>
        <v>211</v>
      </c>
      <c r="J5">
        <f t="shared" si="0"/>
        <v>11760.555098200633</v>
      </c>
      <c r="O5">
        <f t="shared" si="2"/>
        <v>-0.46959522317789237</v>
      </c>
    </row>
    <row r="6" spans="1:16" x14ac:dyDescent="0.25">
      <c r="A6">
        <v>219</v>
      </c>
      <c r="C6">
        <v>85.6</v>
      </c>
      <c r="F6" s="4"/>
      <c r="H6">
        <f t="shared" si="1"/>
        <v>219</v>
      </c>
      <c r="J6">
        <f t="shared" si="0"/>
        <v>11682.242990654207</v>
      </c>
      <c r="O6">
        <f t="shared" si="2"/>
        <v>-0.49258143849454566</v>
      </c>
    </row>
    <row r="7" spans="1:16" x14ac:dyDescent="0.25">
      <c r="A7">
        <v>228</v>
      </c>
      <c r="C7">
        <v>86.25</v>
      </c>
      <c r="F7" s="5"/>
      <c r="H7">
        <f t="shared" si="1"/>
        <v>228</v>
      </c>
      <c r="J7">
        <f t="shared" si="0"/>
        <v>11594.202898550724</v>
      </c>
      <c r="O7">
        <f t="shared" si="2"/>
        <v>-0.51908865972385487</v>
      </c>
    </row>
    <row r="8" spans="1:16" x14ac:dyDescent="0.25">
      <c r="A8">
        <v>236</v>
      </c>
      <c r="C8">
        <v>86.84</v>
      </c>
      <c r="F8" s="5"/>
      <c r="H8">
        <f t="shared" si="1"/>
        <v>236</v>
      </c>
      <c r="J8">
        <f t="shared" si="0"/>
        <v>11515.430677107324</v>
      </c>
      <c r="O8">
        <f t="shared" si="2"/>
        <v>-0.54325536973581279</v>
      </c>
    </row>
    <row r="9" spans="1:16" x14ac:dyDescent="0.25">
      <c r="A9">
        <v>245</v>
      </c>
      <c r="C9">
        <v>87.52</v>
      </c>
      <c r="F9" s="5"/>
      <c r="H9">
        <f t="shared" si="1"/>
        <v>245</v>
      </c>
      <c r="J9">
        <f t="shared" si="0"/>
        <v>11425.959780621572</v>
      </c>
      <c r="O9">
        <f t="shared" si="2"/>
        <v>-0.57115983101822132</v>
      </c>
    </row>
    <row r="10" spans="1:16" x14ac:dyDescent="0.25">
      <c r="A10">
        <v>253</v>
      </c>
      <c r="C10">
        <v>88.14</v>
      </c>
      <c r="F10" s="5"/>
      <c r="H10">
        <f t="shared" si="1"/>
        <v>253</v>
      </c>
      <c r="J10">
        <f t="shared" si="0"/>
        <v>11345.586566825505</v>
      </c>
      <c r="O10">
        <f t="shared" si="2"/>
        <v>-0.59663485934714755</v>
      </c>
    </row>
    <row r="11" spans="1:16" x14ac:dyDescent="0.25">
      <c r="A11">
        <v>261</v>
      </c>
      <c r="C11">
        <v>88.78</v>
      </c>
      <c r="F11" s="5"/>
      <c r="H11">
        <f t="shared" si="1"/>
        <v>261</v>
      </c>
      <c r="J11">
        <f t="shared" si="0"/>
        <v>11263.798152737103</v>
      </c>
      <c r="O11">
        <f t="shared" si="2"/>
        <v>-0.62277586755828451</v>
      </c>
    </row>
    <row r="12" spans="1:16" x14ac:dyDescent="0.25">
      <c r="A12">
        <v>270</v>
      </c>
      <c r="C12">
        <v>89.51</v>
      </c>
      <c r="F12" s="5"/>
      <c r="H12">
        <f t="shared" si="1"/>
        <v>270</v>
      </c>
      <c r="J12">
        <f t="shared" si="0"/>
        <v>11171.936096525527</v>
      </c>
      <c r="O12">
        <f t="shared" si="2"/>
        <v>-0.65302519122059632</v>
      </c>
    </row>
    <row r="13" spans="1:16" x14ac:dyDescent="0.25">
      <c r="A13">
        <v>278</v>
      </c>
      <c r="C13">
        <v>90.19</v>
      </c>
      <c r="F13" s="5"/>
      <c r="H13">
        <f t="shared" si="1"/>
        <v>278</v>
      </c>
      <c r="J13">
        <f t="shared" si="0"/>
        <v>11087.703736556159</v>
      </c>
      <c r="O13">
        <f t="shared" si="2"/>
        <v>-0.68070383066544393</v>
      </c>
    </row>
    <row r="14" spans="1:16" x14ac:dyDescent="0.25">
      <c r="A14">
        <v>287</v>
      </c>
      <c r="C14">
        <v>90.97</v>
      </c>
      <c r="F14" s="5"/>
      <c r="H14">
        <f t="shared" si="1"/>
        <v>287</v>
      </c>
      <c r="J14">
        <f t="shared" si="0"/>
        <v>10992.634934593822</v>
      </c>
      <c r="O14">
        <f t="shared" si="2"/>
        <v>-0.7127864254129811</v>
      </c>
    </row>
    <row r="15" spans="1:16" x14ac:dyDescent="0.25">
      <c r="A15">
        <v>295</v>
      </c>
      <c r="B15">
        <v>0.71479999999999999</v>
      </c>
      <c r="C15">
        <v>91.68</v>
      </c>
      <c r="F15" s="5">
        <v>3422035</v>
      </c>
      <c r="H15">
        <f t="shared" si="1"/>
        <v>295</v>
      </c>
      <c r="I15">
        <f t="shared" ref="I15:I47" si="3">B15/1000</f>
        <v>7.1480000000000003E-4</v>
      </c>
      <c r="J15">
        <f t="shared" si="0"/>
        <v>10907.504363001744</v>
      </c>
      <c r="M15">
        <f t="shared" ref="M15:M47" si="4">1/F15*1000000</f>
        <v>0.29222377912557879</v>
      </c>
      <c r="O15">
        <f t="shared" si="2"/>
        <v>-0.74219490386948794</v>
      </c>
      <c r="P15">
        <f t="shared" ref="P15:P45" si="5">LN((J15-M15)/$M$47)</f>
        <v>1.0967295001940094</v>
      </c>
    </row>
    <row r="16" spans="1:16" x14ac:dyDescent="0.25">
      <c r="A16">
        <v>304</v>
      </c>
      <c r="B16">
        <v>1.353</v>
      </c>
      <c r="C16">
        <v>92.51</v>
      </c>
      <c r="F16" s="5">
        <v>1860590</v>
      </c>
      <c r="H16">
        <f t="shared" si="1"/>
        <v>304</v>
      </c>
      <c r="I16">
        <f t="shared" si="3"/>
        <v>1.353E-3</v>
      </c>
      <c r="J16">
        <f t="shared" si="0"/>
        <v>10809.642200843151</v>
      </c>
      <c r="M16">
        <f t="shared" si="4"/>
        <v>0.53746392273418653</v>
      </c>
      <c r="O16">
        <f t="shared" si="2"/>
        <v>-0.77634734088223745</v>
      </c>
      <c r="P16">
        <f t="shared" si="5"/>
        <v>1.0876940757885578</v>
      </c>
    </row>
    <row r="17" spans="1:16" x14ac:dyDescent="0.25">
      <c r="A17">
        <v>312</v>
      </c>
      <c r="B17">
        <v>2.298</v>
      </c>
      <c r="C17">
        <v>93.27</v>
      </c>
      <c r="F17" s="5">
        <v>1123261</v>
      </c>
      <c r="H17">
        <f t="shared" si="1"/>
        <v>312</v>
      </c>
      <c r="I17">
        <f t="shared" si="3"/>
        <v>2.2980000000000001E-3</v>
      </c>
      <c r="J17">
        <f t="shared" si="0"/>
        <v>10721.561059290234</v>
      </c>
      <c r="M17">
        <f t="shared" si="4"/>
        <v>0.89026504080529811</v>
      </c>
      <c r="O17">
        <f t="shared" si="2"/>
        <v>-0.80771631166232016</v>
      </c>
      <c r="P17">
        <f t="shared" si="5"/>
        <v>1.0794789933886704</v>
      </c>
    </row>
    <row r="18" spans="1:16" x14ac:dyDescent="0.25">
      <c r="A18">
        <v>320</v>
      </c>
      <c r="B18">
        <v>3.7770000000000001</v>
      </c>
      <c r="C18">
        <v>94.06</v>
      </c>
      <c r="F18" s="5">
        <v>700185</v>
      </c>
      <c r="H18">
        <f t="shared" si="1"/>
        <v>320</v>
      </c>
      <c r="I18">
        <f t="shared" si="3"/>
        <v>3.777E-3</v>
      </c>
      <c r="J18">
        <f t="shared" si="0"/>
        <v>10631.5118009781</v>
      </c>
      <c r="M18">
        <f t="shared" si="4"/>
        <v>1.4281939773059977</v>
      </c>
      <c r="O18">
        <f t="shared" si="2"/>
        <v>-0.84010125065157015</v>
      </c>
      <c r="P18">
        <f t="shared" si="5"/>
        <v>1.0709933231291104</v>
      </c>
    </row>
    <row r="19" spans="1:16" x14ac:dyDescent="0.25">
      <c r="A19">
        <v>329</v>
      </c>
      <c r="B19">
        <v>6.367</v>
      </c>
      <c r="C19">
        <v>94.98</v>
      </c>
      <c r="F19" s="5">
        <v>426172</v>
      </c>
      <c r="H19">
        <f t="shared" si="1"/>
        <v>329</v>
      </c>
      <c r="I19">
        <f t="shared" si="3"/>
        <v>6.3670000000000003E-3</v>
      </c>
      <c r="J19">
        <f t="shared" si="0"/>
        <v>10528.532322594228</v>
      </c>
      <c r="M19">
        <f t="shared" si="4"/>
        <v>2.3464704391654072</v>
      </c>
      <c r="O19">
        <f t="shared" si="2"/>
        <v>-0.87783366639695515</v>
      </c>
      <c r="P19">
        <f t="shared" si="5"/>
        <v>1.0611713088733981</v>
      </c>
    </row>
    <row r="20" spans="1:16" x14ac:dyDescent="0.25">
      <c r="A20">
        <v>337</v>
      </c>
      <c r="B20">
        <v>9.8330000000000002</v>
      </c>
      <c r="C20">
        <v>95.82</v>
      </c>
      <c r="F20" s="5">
        <v>282126</v>
      </c>
      <c r="H20">
        <f t="shared" si="1"/>
        <v>337</v>
      </c>
      <c r="I20">
        <f t="shared" si="3"/>
        <v>9.8329999999999997E-3</v>
      </c>
      <c r="J20">
        <f t="shared" si="0"/>
        <v>10436.234606553955</v>
      </c>
      <c r="M20">
        <f t="shared" si="4"/>
        <v>3.5445155710569036</v>
      </c>
      <c r="O20">
        <f t="shared" si="2"/>
        <v>-0.91261222040242052</v>
      </c>
      <c r="P20">
        <f t="shared" si="5"/>
        <v>1.0522494199692087</v>
      </c>
    </row>
    <row r="21" spans="1:16" x14ac:dyDescent="0.25">
      <c r="A21">
        <v>346</v>
      </c>
      <c r="B21">
        <v>15.54</v>
      </c>
      <c r="C21">
        <v>96.81</v>
      </c>
      <c r="F21" s="5">
        <v>182479</v>
      </c>
      <c r="H21">
        <f t="shared" si="1"/>
        <v>346</v>
      </c>
      <c r="I21">
        <f t="shared" si="3"/>
        <v>1.554E-2</v>
      </c>
      <c r="J21">
        <f t="shared" si="0"/>
        <v>10329.511414110111</v>
      </c>
      <c r="M21">
        <f t="shared" si="4"/>
        <v>5.4800826396462066</v>
      </c>
      <c r="O21">
        <f t="shared" si="2"/>
        <v>-0.95324069239743214</v>
      </c>
      <c r="P21">
        <f t="shared" si="5"/>
        <v>1.0417795822839355</v>
      </c>
    </row>
    <row r="22" spans="1:16" x14ac:dyDescent="0.25">
      <c r="A22">
        <v>354</v>
      </c>
      <c r="B22">
        <v>22.76</v>
      </c>
      <c r="C22">
        <v>97.73</v>
      </c>
      <c r="F22" s="5">
        <v>127302</v>
      </c>
      <c r="H22">
        <f t="shared" si="1"/>
        <v>354</v>
      </c>
      <c r="I22">
        <f t="shared" si="3"/>
        <v>2.2760000000000002E-2</v>
      </c>
      <c r="J22">
        <f t="shared" si="0"/>
        <v>10232.272587741738</v>
      </c>
      <c r="M22">
        <f t="shared" si="4"/>
        <v>7.8553361298329962</v>
      </c>
      <c r="O22">
        <f t="shared" si="2"/>
        <v>-0.99079497634046065</v>
      </c>
      <c r="P22">
        <f t="shared" si="5"/>
        <v>1.0320839734105971</v>
      </c>
    </row>
    <row r="23" spans="1:16" x14ac:dyDescent="0.25">
      <c r="A23">
        <v>363</v>
      </c>
      <c r="B23">
        <v>34.049999999999997</v>
      </c>
      <c r="C23">
        <v>98.81</v>
      </c>
      <c r="F23" s="5">
        <v>86927</v>
      </c>
      <c r="H23">
        <f t="shared" si="1"/>
        <v>363</v>
      </c>
      <c r="I23">
        <f t="shared" si="3"/>
        <v>3.4049999999999997E-2</v>
      </c>
      <c r="J23">
        <f t="shared" si="0"/>
        <v>10120.433154539014</v>
      </c>
      <c r="M23">
        <f t="shared" si="4"/>
        <v>11.503905575943033</v>
      </c>
      <c r="O23">
        <f t="shared" si="2"/>
        <v>-1.0348010988397907</v>
      </c>
      <c r="P23">
        <f t="shared" si="5"/>
        <v>1.0207243829440962</v>
      </c>
    </row>
    <row r="24" spans="1:16" x14ac:dyDescent="0.25">
      <c r="A24">
        <v>371</v>
      </c>
      <c r="B24">
        <v>47.66</v>
      </c>
      <c r="C24">
        <v>99.81</v>
      </c>
      <c r="F24" s="5">
        <v>53223</v>
      </c>
      <c r="H24">
        <f t="shared" si="1"/>
        <v>371</v>
      </c>
      <c r="I24">
        <f t="shared" si="3"/>
        <v>4.7659999999999994E-2</v>
      </c>
      <c r="J24">
        <f t="shared" si="0"/>
        <v>10019.03616872057</v>
      </c>
      <c r="M24">
        <f t="shared" si="4"/>
        <v>18.788869473723768</v>
      </c>
      <c r="O24">
        <f t="shared" si="2"/>
        <v>-1.0756126793511209</v>
      </c>
      <c r="P24">
        <f t="shared" si="5"/>
        <v>1.0099150882262102</v>
      </c>
    </row>
    <row r="25" spans="1:16" x14ac:dyDescent="0.25">
      <c r="A25">
        <v>379</v>
      </c>
      <c r="B25">
        <v>65.45</v>
      </c>
      <c r="C25">
        <v>100.85</v>
      </c>
      <c r="F25" s="5">
        <v>46816</v>
      </c>
      <c r="H25">
        <f t="shared" si="1"/>
        <v>379</v>
      </c>
      <c r="I25">
        <f t="shared" si="3"/>
        <v>6.5450000000000008E-2</v>
      </c>
      <c r="J25">
        <f t="shared" si="0"/>
        <v>9915.7164105106604</v>
      </c>
      <c r="M25">
        <f t="shared" si="4"/>
        <v>21.360218728639783</v>
      </c>
      <c r="O25">
        <f t="shared" si="2"/>
        <v>-1.1181609743180048</v>
      </c>
      <c r="P25">
        <f t="shared" si="5"/>
        <v>0.99926977855730292</v>
      </c>
    </row>
    <row r="26" spans="1:16" x14ac:dyDescent="0.25">
      <c r="A26">
        <v>388</v>
      </c>
      <c r="B26">
        <v>91.57</v>
      </c>
      <c r="C26">
        <v>102.09</v>
      </c>
      <c r="F26" s="5">
        <v>34057</v>
      </c>
      <c r="H26">
        <f t="shared" si="1"/>
        <v>388</v>
      </c>
      <c r="I26">
        <f t="shared" si="3"/>
        <v>9.1569999999999999E-2</v>
      </c>
      <c r="J26">
        <f t="shared" si="0"/>
        <v>9795.2786756783225</v>
      </c>
      <c r="M26">
        <f t="shared" si="4"/>
        <v>29.362539272396276</v>
      </c>
      <c r="O26">
        <f t="shared" si="2"/>
        <v>-1.1682967867423599</v>
      </c>
      <c r="P26">
        <f t="shared" si="5"/>
        <v>0.98620364391357596</v>
      </c>
    </row>
    <row r="27" spans="1:16" x14ac:dyDescent="0.25">
      <c r="A27">
        <v>396</v>
      </c>
      <c r="B27">
        <v>121.3</v>
      </c>
      <c r="C27">
        <v>103.25</v>
      </c>
      <c r="F27" s="5">
        <v>26085</v>
      </c>
      <c r="H27">
        <f t="shared" si="1"/>
        <v>396</v>
      </c>
      <c r="I27">
        <f t="shared" si="3"/>
        <v>0.12129999999999999</v>
      </c>
      <c r="J27">
        <f t="shared" si="0"/>
        <v>9685.230024213075</v>
      </c>
      <c r="M27">
        <f t="shared" si="4"/>
        <v>38.336208548974504</v>
      </c>
      <c r="O27">
        <f t="shared" si="2"/>
        <v>-1.2150752653402692</v>
      </c>
      <c r="P27">
        <f t="shared" si="5"/>
        <v>0.97394124476111521</v>
      </c>
    </row>
    <row r="28" spans="1:16" x14ac:dyDescent="0.25">
      <c r="A28">
        <v>405</v>
      </c>
      <c r="B28">
        <v>163.4</v>
      </c>
      <c r="C28">
        <v>104.62</v>
      </c>
      <c r="F28" s="5">
        <v>19650</v>
      </c>
      <c r="H28">
        <f t="shared" si="1"/>
        <v>405</v>
      </c>
      <c r="I28">
        <f t="shared" si="3"/>
        <v>0.16340000000000002</v>
      </c>
      <c r="J28">
        <f t="shared" si="0"/>
        <v>9558.4018352131516</v>
      </c>
      <c r="M28">
        <f t="shared" si="4"/>
        <v>50.890585241730278</v>
      </c>
      <c r="O28">
        <f t="shared" si="2"/>
        <v>-1.270456995481408</v>
      </c>
      <c r="P28">
        <f t="shared" si="5"/>
        <v>0.95938740970619185</v>
      </c>
    </row>
    <row r="29" spans="1:16" x14ac:dyDescent="0.25">
      <c r="A29">
        <v>413</v>
      </c>
      <c r="B29">
        <v>209.8</v>
      </c>
      <c r="C29">
        <v>105.92</v>
      </c>
      <c r="F29" s="5">
        <v>15486</v>
      </c>
      <c r="H29">
        <f t="shared" si="1"/>
        <v>413</v>
      </c>
      <c r="I29">
        <f t="shared" si="3"/>
        <v>0.20980000000000001</v>
      </c>
      <c r="J29">
        <f t="shared" si="0"/>
        <v>9441.0876132930516</v>
      </c>
      <c r="M29">
        <f t="shared" si="4"/>
        <v>64.574454345860772</v>
      </c>
      <c r="O29">
        <f t="shared" si="2"/>
        <v>-1.3223998622566586</v>
      </c>
      <c r="P29">
        <f t="shared" si="5"/>
        <v>0.94551322806660465</v>
      </c>
    </row>
    <row r="30" spans="1:16" x14ac:dyDescent="0.25">
      <c r="A30">
        <v>422</v>
      </c>
      <c r="B30">
        <v>273.7</v>
      </c>
      <c r="C30">
        <v>107.48</v>
      </c>
      <c r="F30" s="5">
        <v>12014</v>
      </c>
      <c r="H30">
        <f t="shared" si="1"/>
        <v>422</v>
      </c>
      <c r="I30">
        <f t="shared" si="3"/>
        <v>0.2737</v>
      </c>
      <c r="J30">
        <f t="shared" si="0"/>
        <v>9304.0565686639366</v>
      </c>
      <c r="M30">
        <f t="shared" si="4"/>
        <v>83.236224404861005</v>
      </c>
      <c r="O30">
        <f t="shared" si="2"/>
        <v>-1.3842539966950296</v>
      </c>
      <c r="P30">
        <f t="shared" si="5"/>
        <v>0.92876927365534179</v>
      </c>
    </row>
    <row r="31" spans="1:16" x14ac:dyDescent="0.25">
      <c r="A31">
        <v>430</v>
      </c>
      <c r="B31">
        <v>342.2</v>
      </c>
      <c r="C31">
        <v>108.95</v>
      </c>
      <c r="F31" s="5">
        <v>9698</v>
      </c>
      <c r="H31">
        <f t="shared" si="1"/>
        <v>430</v>
      </c>
      <c r="I31">
        <f t="shared" si="3"/>
        <v>0.3422</v>
      </c>
      <c r="J31">
        <f t="shared" si="0"/>
        <v>9178.5222579164747</v>
      </c>
      <c r="M31">
        <f t="shared" si="4"/>
        <v>103.11404413281089</v>
      </c>
      <c r="O31">
        <f t="shared" si="2"/>
        <v>-1.4426434367193366</v>
      </c>
      <c r="P31">
        <f t="shared" si="5"/>
        <v>0.91287362698761776</v>
      </c>
    </row>
    <row r="32" spans="1:16" x14ac:dyDescent="0.25">
      <c r="A32">
        <v>438</v>
      </c>
      <c r="B32">
        <v>423.1</v>
      </c>
      <c r="C32">
        <v>110.53</v>
      </c>
      <c r="F32" s="5">
        <v>7905</v>
      </c>
      <c r="H32">
        <f t="shared" si="1"/>
        <v>438</v>
      </c>
      <c r="I32">
        <f t="shared" si="3"/>
        <v>0.42310000000000003</v>
      </c>
      <c r="J32">
        <f t="shared" si="0"/>
        <v>9047.3174703700352</v>
      </c>
      <c r="M32">
        <f t="shared" si="4"/>
        <v>126.50221378874132</v>
      </c>
      <c r="O32">
        <f t="shared" si="2"/>
        <v>-1.5046547768194067</v>
      </c>
      <c r="P32">
        <f t="shared" si="5"/>
        <v>0.89569260450649735</v>
      </c>
    </row>
    <row r="33" spans="1:16" x14ac:dyDescent="0.25">
      <c r="A33">
        <v>447</v>
      </c>
      <c r="B33">
        <v>530.6</v>
      </c>
      <c r="C33">
        <v>112.45</v>
      </c>
      <c r="F33" s="5">
        <v>6350</v>
      </c>
      <c r="H33">
        <f t="shared" si="1"/>
        <v>447</v>
      </c>
      <c r="I33">
        <f t="shared" si="3"/>
        <v>0.53060000000000007</v>
      </c>
      <c r="J33">
        <f t="shared" si="0"/>
        <v>8892.8412627834587</v>
      </c>
      <c r="M33">
        <f t="shared" si="4"/>
        <v>157.48031496062993</v>
      </c>
      <c r="O33">
        <f t="shared" si="2"/>
        <v>-1.5793473014225889</v>
      </c>
      <c r="P33">
        <f t="shared" si="5"/>
        <v>0.87468453036304417</v>
      </c>
    </row>
    <row r="34" spans="1:16" x14ac:dyDescent="0.25">
      <c r="A34">
        <v>455</v>
      </c>
      <c r="B34">
        <v>642.20000000000005</v>
      </c>
      <c r="C34">
        <v>114.3</v>
      </c>
      <c r="F34" s="5">
        <v>5271</v>
      </c>
      <c r="H34">
        <f t="shared" si="1"/>
        <v>455</v>
      </c>
      <c r="I34">
        <f t="shared" si="3"/>
        <v>0.64219999999999999</v>
      </c>
      <c r="J34">
        <f t="shared" si="0"/>
        <v>8748.906386701663</v>
      </c>
      <c r="M34">
        <f t="shared" si="4"/>
        <v>189.71732119142479</v>
      </c>
      <c r="O34">
        <f t="shared" si="2"/>
        <v>-1.6507743511901398</v>
      </c>
      <c r="P34">
        <f t="shared" si="5"/>
        <v>0.85431071594164554</v>
      </c>
    </row>
    <row r="35" spans="1:16" x14ac:dyDescent="0.25">
      <c r="A35">
        <v>464</v>
      </c>
      <c r="B35">
        <v>787.7</v>
      </c>
      <c r="C35">
        <v>116.57</v>
      </c>
      <c r="F35" s="5">
        <v>4323</v>
      </c>
      <c r="H35">
        <f t="shared" si="1"/>
        <v>464</v>
      </c>
      <c r="I35">
        <f t="shared" si="3"/>
        <v>0.78770000000000007</v>
      </c>
      <c r="J35">
        <f t="shared" si="0"/>
        <v>8578.5365016728156</v>
      </c>
      <c r="M35">
        <f t="shared" si="4"/>
        <v>231.32084200786491</v>
      </c>
      <c r="O35">
        <f t="shared" si="2"/>
        <v>-1.7377436609984751</v>
      </c>
      <c r="P35">
        <f t="shared" si="5"/>
        <v>0.82923329493555775</v>
      </c>
    </row>
    <row r="36" spans="1:16" x14ac:dyDescent="0.25">
      <c r="A36">
        <v>472</v>
      </c>
      <c r="B36">
        <v>936.3</v>
      </c>
      <c r="C36">
        <v>118.78</v>
      </c>
      <c r="F36" s="5">
        <v>3633</v>
      </c>
      <c r="H36">
        <f t="shared" si="1"/>
        <v>472</v>
      </c>
      <c r="I36">
        <f t="shared" si="3"/>
        <v>0.93629999999999991</v>
      </c>
      <c r="J36">
        <f t="shared" si="0"/>
        <v>8418.9257450749283</v>
      </c>
      <c r="M36">
        <f t="shared" si="4"/>
        <v>275.25461051472615</v>
      </c>
      <c r="O36">
        <f t="shared" si="2"/>
        <v>-1.8219596279694179</v>
      </c>
      <c r="P36">
        <f t="shared" si="5"/>
        <v>0.80454634328979746</v>
      </c>
    </row>
    <row r="37" spans="1:16" x14ac:dyDescent="0.25">
      <c r="A37">
        <v>481</v>
      </c>
      <c r="B37">
        <v>1127</v>
      </c>
      <c r="C37">
        <v>121.55</v>
      </c>
      <c r="F37" s="5">
        <v>3017</v>
      </c>
      <c r="H37">
        <f t="shared" si="1"/>
        <v>481</v>
      </c>
      <c r="I37">
        <f t="shared" si="3"/>
        <v>1.127</v>
      </c>
      <c r="J37">
        <f t="shared" si="0"/>
        <v>8227.0670505964626</v>
      </c>
      <c r="M37">
        <f t="shared" si="4"/>
        <v>331.45508783559825</v>
      </c>
      <c r="O37">
        <f t="shared" si="2"/>
        <v>-1.9260396166069351</v>
      </c>
      <c r="P37">
        <f t="shared" si="5"/>
        <v>0.77361242301619682</v>
      </c>
    </row>
    <row r="38" spans="1:16" x14ac:dyDescent="0.25">
      <c r="A38">
        <v>489</v>
      </c>
      <c r="B38">
        <v>1319</v>
      </c>
      <c r="C38">
        <v>124.3</v>
      </c>
      <c r="F38" s="5">
        <v>2412</v>
      </c>
      <c r="H38">
        <f t="shared" si="1"/>
        <v>489</v>
      </c>
      <c r="I38">
        <f t="shared" si="3"/>
        <v>1.319</v>
      </c>
      <c r="J38">
        <f t="shared" si="0"/>
        <v>8045.0522928399041</v>
      </c>
      <c r="M38">
        <f t="shared" si="4"/>
        <v>414.59369817578772</v>
      </c>
      <c r="O38">
        <f t="shared" si="2"/>
        <v>-2.0286278934292272</v>
      </c>
      <c r="P38">
        <f t="shared" si="5"/>
        <v>0.73945321325339264</v>
      </c>
    </row>
    <row r="39" spans="1:16" x14ac:dyDescent="0.25">
      <c r="A39">
        <v>497</v>
      </c>
      <c r="B39">
        <v>1534</v>
      </c>
      <c r="C39">
        <v>127.38</v>
      </c>
      <c r="F39" s="5">
        <v>2035</v>
      </c>
      <c r="H39">
        <f t="shared" si="1"/>
        <v>497</v>
      </c>
      <c r="I39">
        <f t="shared" si="3"/>
        <v>1.534</v>
      </c>
      <c r="J39">
        <f t="shared" si="0"/>
        <v>7850.5259852410109</v>
      </c>
      <c r="M39">
        <f t="shared" si="4"/>
        <v>491.40049140049138</v>
      </c>
      <c r="O39">
        <f t="shared" si="2"/>
        <v>-2.142956403174701</v>
      </c>
      <c r="P39">
        <f t="shared" si="5"/>
        <v>0.70324637252286626</v>
      </c>
    </row>
    <row r="40" spans="1:16" x14ac:dyDescent="0.25">
      <c r="A40">
        <v>506</v>
      </c>
      <c r="B40">
        <v>1805</v>
      </c>
      <c r="C40">
        <v>131.34</v>
      </c>
      <c r="F40" s="5">
        <v>1634</v>
      </c>
      <c r="H40">
        <f t="shared" si="1"/>
        <v>506</v>
      </c>
      <c r="I40">
        <f t="shared" si="3"/>
        <v>1.8049999999999999</v>
      </c>
      <c r="J40">
        <f t="shared" si="0"/>
        <v>7613.8267093040959</v>
      </c>
      <c r="M40">
        <f t="shared" si="4"/>
        <v>611.99510403916759</v>
      </c>
      <c r="O40">
        <f t="shared" si="2"/>
        <v>-2.2894403578349505</v>
      </c>
      <c r="P40">
        <f t="shared" si="5"/>
        <v>0.65347703833710569</v>
      </c>
    </row>
    <row r="41" spans="1:16" x14ac:dyDescent="0.25">
      <c r="A41">
        <v>514</v>
      </c>
      <c r="B41">
        <v>2073</v>
      </c>
      <c r="C41">
        <v>135.41999999999999</v>
      </c>
      <c r="E41" s="5"/>
      <c r="F41" s="5">
        <v>1472</v>
      </c>
      <c r="H41">
        <f t="shared" si="1"/>
        <v>514</v>
      </c>
      <c r="I41">
        <f t="shared" si="3"/>
        <v>2.073</v>
      </c>
      <c r="J41">
        <f t="shared" si="0"/>
        <v>7384.4336139418119</v>
      </c>
      <c r="M41">
        <f t="shared" si="4"/>
        <v>679.3478260869565</v>
      </c>
      <c r="O41">
        <f t="shared" si="2"/>
        <v>-2.4405282481316632</v>
      </c>
      <c r="P41">
        <f t="shared" si="5"/>
        <v>0.61017157687427626</v>
      </c>
    </row>
    <row r="42" spans="1:16" x14ac:dyDescent="0.25">
      <c r="A42">
        <v>523</v>
      </c>
      <c r="B42">
        <v>2409</v>
      </c>
      <c r="C42">
        <v>140.82</v>
      </c>
      <c r="E42" s="5"/>
      <c r="F42" s="5">
        <v>1173</v>
      </c>
      <c r="H42">
        <f t="shared" si="1"/>
        <v>523</v>
      </c>
      <c r="I42">
        <f t="shared" si="3"/>
        <v>2.4089999999999998</v>
      </c>
      <c r="J42">
        <f t="shared" si="0"/>
        <v>7101.2640249964497</v>
      </c>
      <c r="M42">
        <f t="shared" si="4"/>
        <v>852.51491901108272</v>
      </c>
      <c r="O42">
        <f t="shared" si="2"/>
        <v>-2.6432397606286675</v>
      </c>
      <c r="P42">
        <f t="shared" si="5"/>
        <v>0.53968656628793688</v>
      </c>
    </row>
    <row r="43" spans="1:16" x14ac:dyDescent="0.25">
      <c r="A43">
        <v>531</v>
      </c>
      <c r="B43">
        <v>2740</v>
      </c>
      <c r="C43">
        <v>146.58000000000001</v>
      </c>
      <c r="F43" s="5">
        <v>983.2</v>
      </c>
      <c r="H43">
        <f t="shared" si="1"/>
        <v>531</v>
      </c>
      <c r="I43">
        <f t="shared" si="3"/>
        <v>2.74</v>
      </c>
      <c r="J43">
        <f t="shared" si="0"/>
        <v>6822.213125938054</v>
      </c>
      <c r="M43">
        <f t="shared" si="4"/>
        <v>1017.0870626525631</v>
      </c>
      <c r="O43">
        <f t="shared" si="2"/>
        <v>-2.8660712507763568</v>
      </c>
      <c r="P43">
        <f t="shared" si="5"/>
        <v>0.46604659685556815</v>
      </c>
    </row>
    <row r="44" spans="1:16" x14ac:dyDescent="0.25">
      <c r="A44">
        <v>540</v>
      </c>
      <c r="B44">
        <v>3152</v>
      </c>
      <c r="C44">
        <v>154.55000000000001</v>
      </c>
      <c r="F44" s="5">
        <v>796.9</v>
      </c>
      <c r="H44">
        <f t="shared" si="1"/>
        <v>540</v>
      </c>
      <c r="I44">
        <f t="shared" si="3"/>
        <v>3.1520000000000001</v>
      </c>
      <c r="J44">
        <f t="shared" si="0"/>
        <v>6470.3979294726623</v>
      </c>
      <c r="M44">
        <f t="shared" si="4"/>
        <v>1254.862592546116</v>
      </c>
      <c r="O44">
        <f t="shared" si="2"/>
        <v>-3.195702664700379</v>
      </c>
      <c r="P44">
        <f t="shared" si="5"/>
        <v>0.35894700209118741</v>
      </c>
    </row>
    <row r="45" spans="1:16" x14ac:dyDescent="0.25">
      <c r="A45">
        <v>548</v>
      </c>
      <c r="B45">
        <v>3555</v>
      </c>
      <c r="C45">
        <v>163.51</v>
      </c>
      <c r="F45" s="5">
        <v>648.4</v>
      </c>
      <c r="H45">
        <f t="shared" si="1"/>
        <v>548</v>
      </c>
      <c r="I45">
        <f t="shared" si="3"/>
        <v>3.5550000000000002</v>
      </c>
      <c r="J45">
        <f t="shared" si="0"/>
        <v>6115.8338939514406</v>
      </c>
      <c r="M45">
        <f t="shared" si="4"/>
        <v>1542.2578655151142</v>
      </c>
      <c r="O45">
        <f t="shared" si="2"/>
        <v>-3.6219904429481526</v>
      </c>
      <c r="P45">
        <f t="shared" si="5"/>
        <v>0.22760066527720724</v>
      </c>
    </row>
    <row r="46" spans="1:16" x14ac:dyDescent="0.25">
      <c r="A46">
        <v>556</v>
      </c>
      <c r="B46">
        <v>3998</v>
      </c>
      <c r="F46" s="5">
        <v>526</v>
      </c>
      <c r="H46">
        <f t="shared" si="1"/>
        <v>556</v>
      </c>
      <c r="I46">
        <f t="shared" si="3"/>
        <v>3.9980000000000002</v>
      </c>
      <c r="M46">
        <f t="shared" si="4"/>
        <v>1901.1406844106464</v>
      </c>
    </row>
    <row r="47" spans="1:16" x14ac:dyDescent="0.25">
      <c r="A47">
        <v>563.04999999999995</v>
      </c>
      <c r="B47">
        <v>4423</v>
      </c>
      <c r="C47">
        <v>274.52999999999997</v>
      </c>
      <c r="F47">
        <v>274.52999999999997</v>
      </c>
      <c r="H47">
        <f t="shared" si="1"/>
        <v>563.04999999999995</v>
      </c>
      <c r="I47">
        <f t="shared" si="3"/>
        <v>4.423</v>
      </c>
      <c r="J47">
        <f t="shared" si="0"/>
        <v>3642.5891523695045</v>
      </c>
      <c r="M47">
        <f t="shared" si="4"/>
        <v>3642.5891523695045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opLeftCell="A31" workbookViewId="0">
      <selection activeCell="M52" sqref="M52:M53"/>
    </sheetView>
  </sheetViews>
  <sheetFormatPr defaultRowHeight="15" x14ac:dyDescent="0.25"/>
  <cols>
    <col min="2" max="2" width="10.28515625" bestFit="1" customWidth="1"/>
    <col min="3" max="3" width="14.140625" bestFit="1" customWidth="1"/>
    <col min="4" max="4" width="13" customWidth="1"/>
    <col min="5" max="5" width="12.28515625" bestFit="1" customWidth="1"/>
    <col min="6" max="6" width="18" bestFit="1" customWidth="1"/>
    <col min="9" max="9" width="11" bestFit="1" customWidth="1"/>
    <col min="10" max="10" width="14" bestFit="1" customWidth="1"/>
    <col min="12" max="12" width="12.28515625" bestFit="1" customWidth="1"/>
    <col min="13" max="13" width="15" bestFit="1" customWidth="1"/>
    <col min="15" max="15" width="12.42578125" bestFit="1" customWidth="1"/>
    <col min="16" max="16" width="13.140625" bestFit="1" customWidth="1"/>
  </cols>
  <sheetData>
    <row r="1" spans="1:16" x14ac:dyDescent="0.25">
      <c r="A1" t="s">
        <v>33</v>
      </c>
      <c r="B1" t="s">
        <v>37</v>
      </c>
      <c r="C1" s="3" t="s">
        <v>38</v>
      </c>
      <c r="D1" s="3" t="s">
        <v>34</v>
      </c>
      <c r="E1" s="3" t="s">
        <v>35</v>
      </c>
      <c r="F1" s="3" t="s">
        <v>39</v>
      </c>
      <c r="H1" t="s">
        <v>33</v>
      </c>
      <c r="I1" t="s">
        <v>36</v>
      </c>
      <c r="J1" s="3" t="s">
        <v>40</v>
      </c>
      <c r="K1" s="3" t="s">
        <v>34</v>
      </c>
      <c r="L1" s="3" t="s">
        <v>35</v>
      </c>
      <c r="M1" s="3" t="s">
        <v>41</v>
      </c>
      <c r="O1" t="s">
        <v>56</v>
      </c>
      <c r="P1" t="s">
        <v>57</v>
      </c>
    </row>
    <row r="2" spans="1:16" x14ac:dyDescent="0.25">
      <c r="F2" s="4"/>
      <c r="H2">
        <f>A2</f>
        <v>0</v>
      </c>
      <c r="I2">
        <f t="shared" ref="I2:I47" si="0">B2/1000</f>
        <v>0</v>
      </c>
      <c r="J2" t="e">
        <f t="shared" ref="J2:J47" si="1">1/C2*1000000</f>
        <v>#DIV/0!</v>
      </c>
      <c r="M2" t="e">
        <f t="shared" ref="M2:M47" si="2">1/F2*1000000</f>
        <v>#DIV/0!</v>
      </c>
      <c r="O2" t="e">
        <f>LN(ABS(H2-$H$47)/$H$47)</f>
        <v>#DIV/0!</v>
      </c>
      <c r="P2" t="e">
        <f>LN((J2-M2)/$M$47)</f>
        <v>#DIV/0!</v>
      </c>
    </row>
    <row r="3" spans="1:16" x14ac:dyDescent="0.25">
      <c r="F3" s="4"/>
      <c r="H3">
        <f t="shared" ref="H3:H47" si="3">A3</f>
        <v>0</v>
      </c>
      <c r="I3">
        <f t="shared" si="0"/>
        <v>0</v>
      </c>
      <c r="J3" t="e">
        <f t="shared" si="1"/>
        <v>#DIV/0!</v>
      </c>
      <c r="M3" t="e">
        <f t="shared" si="2"/>
        <v>#DIV/0!</v>
      </c>
      <c r="O3" t="e">
        <f t="shared" ref="O3:O46" si="4">LN(ABS(H3-$H$47)/$H$47)</f>
        <v>#DIV/0!</v>
      </c>
      <c r="P3" t="e">
        <f t="shared" ref="P3:P46" si="5">LN((J3-M3)/$M$47)</f>
        <v>#DIV/0!</v>
      </c>
    </row>
    <row r="4" spans="1:16" x14ac:dyDescent="0.25">
      <c r="F4" s="4"/>
      <c r="H4">
        <f t="shared" si="3"/>
        <v>0</v>
      </c>
      <c r="I4">
        <f t="shared" si="0"/>
        <v>0</v>
      </c>
      <c r="J4" t="e">
        <f t="shared" si="1"/>
        <v>#DIV/0!</v>
      </c>
      <c r="M4" t="e">
        <f t="shared" si="2"/>
        <v>#DIV/0!</v>
      </c>
      <c r="O4" t="e">
        <f t="shared" si="4"/>
        <v>#DIV/0!</v>
      </c>
      <c r="P4" t="e">
        <f t="shared" si="5"/>
        <v>#DIV/0!</v>
      </c>
    </row>
    <row r="5" spans="1:16" x14ac:dyDescent="0.25">
      <c r="F5" s="4"/>
      <c r="H5">
        <f t="shared" si="3"/>
        <v>0</v>
      </c>
      <c r="I5">
        <f t="shared" si="0"/>
        <v>0</v>
      </c>
      <c r="J5" t="e">
        <f t="shared" si="1"/>
        <v>#DIV/0!</v>
      </c>
      <c r="M5" t="e">
        <f t="shared" si="2"/>
        <v>#DIV/0!</v>
      </c>
      <c r="O5" t="e">
        <f t="shared" si="4"/>
        <v>#DIV/0!</v>
      </c>
      <c r="P5" t="e">
        <f t="shared" si="5"/>
        <v>#DIV/0!</v>
      </c>
    </row>
    <row r="6" spans="1:16" x14ac:dyDescent="0.25">
      <c r="F6" s="4"/>
      <c r="H6">
        <f t="shared" si="3"/>
        <v>0</v>
      </c>
      <c r="I6">
        <f t="shared" si="0"/>
        <v>0</v>
      </c>
      <c r="J6" t="e">
        <f t="shared" si="1"/>
        <v>#DIV/0!</v>
      </c>
      <c r="M6" t="e">
        <f t="shared" si="2"/>
        <v>#DIV/0!</v>
      </c>
      <c r="O6" t="e">
        <f t="shared" si="4"/>
        <v>#DIV/0!</v>
      </c>
      <c r="P6" t="e">
        <f t="shared" si="5"/>
        <v>#DIV/0!</v>
      </c>
    </row>
    <row r="7" spans="1:16" x14ac:dyDescent="0.25">
      <c r="F7" s="5"/>
      <c r="H7">
        <f t="shared" si="3"/>
        <v>0</v>
      </c>
      <c r="I7">
        <f t="shared" si="0"/>
        <v>0</v>
      </c>
      <c r="J7" t="e">
        <f t="shared" si="1"/>
        <v>#DIV/0!</v>
      </c>
      <c r="M7" t="e">
        <f t="shared" si="2"/>
        <v>#DIV/0!</v>
      </c>
      <c r="O7" t="e">
        <f t="shared" si="4"/>
        <v>#DIV/0!</v>
      </c>
      <c r="P7" t="e">
        <f t="shared" si="5"/>
        <v>#DIV/0!</v>
      </c>
    </row>
    <row r="8" spans="1:16" x14ac:dyDescent="0.25">
      <c r="F8" s="5"/>
      <c r="H8">
        <f t="shared" si="3"/>
        <v>0</v>
      </c>
      <c r="I8">
        <f t="shared" si="0"/>
        <v>0</v>
      </c>
      <c r="J8" t="e">
        <f t="shared" si="1"/>
        <v>#DIV/0!</v>
      </c>
      <c r="M8" t="e">
        <f t="shared" si="2"/>
        <v>#DIV/0!</v>
      </c>
      <c r="O8" t="e">
        <f t="shared" si="4"/>
        <v>#DIV/0!</v>
      </c>
      <c r="P8" t="e">
        <f t="shared" si="5"/>
        <v>#DIV/0!</v>
      </c>
    </row>
    <row r="9" spans="1:16" x14ac:dyDescent="0.25">
      <c r="F9" s="5"/>
      <c r="H9">
        <f t="shared" si="3"/>
        <v>0</v>
      </c>
      <c r="I9">
        <f t="shared" si="0"/>
        <v>0</v>
      </c>
      <c r="J9" t="e">
        <f t="shared" si="1"/>
        <v>#DIV/0!</v>
      </c>
      <c r="M9" t="e">
        <f t="shared" si="2"/>
        <v>#DIV/0!</v>
      </c>
      <c r="O9" t="e">
        <f t="shared" si="4"/>
        <v>#DIV/0!</v>
      </c>
      <c r="P9" t="e">
        <f t="shared" si="5"/>
        <v>#DIV/0!</v>
      </c>
    </row>
    <row r="10" spans="1:16" x14ac:dyDescent="0.25">
      <c r="F10" s="5"/>
      <c r="H10">
        <f t="shared" si="3"/>
        <v>0</v>
      </c>
      <c r="I10">
        <f t="shared" si="0"/>
        <v>0</v>
      </c>
      <c r="J10" t="e">
        <f t="shared" si="1"/>
        <v>#DIV/0!</v>
      </c>
      <c r="M10" t="e">
        <f t="shared" si="2"/>
        <v>#DIV/0!</v>
      </c>
      <c r="O10" t="e">
        <f t="shared" si="4"/>
        <v>#DIV/0!</v>
      </c>
      <c r="P10" t="e">
        <f t="shared" si="5"/>
        <v>#DIV/0!</v>
      </c>
    </row>
    <row r="11" spans="1:16" x14ac:dyDescent="0.25">
      <c r="F11" s="5"/>
      <c r="H11">
        <f t="shared" si="3"/>
        <v>0</v>
      </c>
      <c r="I11">
        <f t="shared" si="0"/>
        <v>0</v>
      </c>
      <c r="J11" t="e">
        <f t="shared" si="1"/>
        <v>#DIV/0!</v>
      </c>
      <c r="M11" t="e">
        <f t="shared" si="2"/>
        <v>#DIV/0!</v>
      </c>
      <c r="O11" t="e">
        <f t="shared" si="4"/>
        <v>#DIV/0!</v>
      </c>
      <c r="P11" t="e">
        <f t="shared" si="5"/>
        <v>#DIV/0!</v>
      </c>
    </row>
    <row r="12" spans="1:16" x14ac:dyDescent="0.25">
      <c r="F12" s="5"/>
      <c r="H12">
        <f t="shared" si="3"/>
        <v>0</v>
      </c>
      <c r="I12">
        <f t="shared" si="0"/>
        <v>0</v>
      </c>
      <c r="J12" t="e">
        <f t="shared" si="1"/>
        <v>#DIV/0!</v>
      </c>
      <c r="M12" t="e">
        <f t="shared" si="2"/>
        <v>#DIV/0!</v>
      </c>
      <c r="O12" t="e">
        <f t="shared" si="4"/>
        <v>#DIV/0!</v>
      </c>
      <c r="P12" t="e">
        <f t="shared" si="5"/>
        <v>#DIV/0!</v>
      </c>
    </row>
    <row r="13" spans="1:16" x14ac:dyDescent="0.25">
      <c r="F13" s="5"/>
      <c r="H13">
        <f t="shared" si="3"/>
        <v>0</v>
      </c>
      <c r="I13">
        <f t="shared" si="0"/>
        <v>0</v>
      </c>
      <c r="J13" t="e">
        <f t="shared" si="1"/>
        <v>#DIV/0!</v>
      </c>
      <c r="M13" t="e">
        <f t="shared" si="2"/>
        <v>#DIV/0!</v>
      </c>
      <c r="O13" t="e">
        <f t="shared" si="4"/>
        <v>#DIV/0!</v>
      </c>
      <c r="P13" t="e">
        <f t="shared" si="5"/>
        <v>#DIV/0!</v>
      </c>
    </row>
    <row r="14" spans="1:16" x14ac:dyDescent="0.25">
      <c r="F14" s="5"/>
      <c r="H14">
        <f t="shared" si="3"/>
        <v>0</v>
      </c>
      <c r="I14">
        <f t="shared" si="0"/>
        <v>0</v>
      </c>
      <c r="J14" t="e">
        <f t="shared" si="1"/>
        <v>#DIV/0!</v>
      </c>
      <c r="M14" t="e">
        <f t="shared" si="2"/>
        <v>#DIV/0!</v>
      </c>
      <c r="O14" t="e">
        <f t="shared" si="4"/>
        <v>#DIV/0!</v>
      </c>
      <c r="P14" t="e">
        <f t="shared" si="5"/>
        <v>#DIV/0!</v>
      </c>
    </row>
    <row r="15" spans="1:16" x14ac:dyDescent="0.25">
      <c r="F15" s="5"/>
      <c r="H15">
        <f t="shared" si="3"/>
        <v>0</v>
      </c>
      <c r="I15">
        <f t="shared" si="0"/>
        <v>0</v>
      </c>
      <c r="J15" t="e">
        <f t="shared" si="1"/>
        <v>#DIV/0!</v>
      </c>
      <c r="M15" t="e">
        <f t="shared" si="2"/>
        <v>#DIV/0!</v>
      </c>
      <c r="O15" t="e">
        <f t="shared" si="4"/>
        <v>#DIV/0!</v>
      </c>
      <c r="P15" t="e">
        <f t="shared" si="5"/>
        <v>#DIV/0!</v>
      </c>
    </row>
    <row r="16" spans="1:16" x14ac:dyDescent="0.25">
      <c r="F16" s="5"/>
      <c r="H16">
        <f t="shared" si="3"/>
        <v>0</v>
      </c>
      <c r="I16">
        <f t="shared" si="0"/>
        <v>0</v>
      </c>
      <c r="J16" t="e">
        <f t="shared" si="1"/>
        <v>#DIV/0!</v>
      </c>
      <c r="M16" t="e">
        <f t="shared" si="2"/>
        <v>#DIV/0!</v>
      </c>
      <c r="O16" t="e">
        <f t="shared" si="4"/>
        <v>#DIV/0!</v>
      </c>
      <c r="P16" t="e">
        <f t="shared" si="5"/>
        <v>#DIV/0!</v>
      </c>
    </row>
    <row r="17" spans="6:16" x14ac:dyDescent="0.25">
      <c r="F17" s="5"/>
      <c r="H17">
        <f t="shared" si="3"/>
        <v>0</v>
      </c>
      <c r="I17">
        <f t="shared" si="0"/>
        <v>0</v>
      </c>
      <c r="J17" t="e">
        <f t="shared" si="1"/>
        <v>#DIV/0!</v>
      </c>
      <c r="M17" t="e">
        <f t="shared" si="2"/>
        <v>#DIV/0!</v>
      </c>
      <c r="O17" t="e">
        <f t="shared" si="4"/>
        <v>#DIV/0!</v>
      </c>
      <c r="P17" t="e">
        <f t="shared" si="5"/>
        <v>#DIV/0!</v>
      </c>
    </row>
    <row r="18" spans="6:16" x14ac:dyDescent="0.25">
      <c r="F18" s="5"/>
      <c r="H18">
        <f t="shared" si="3"/>
        <v>0</v>
      </c>
      <c r="I18">
        <f t="shared" si="0"/>
        <v>0</v>
      </c>
      <c r="J18" t="e">
        <f t="shared" si="1"/>
        <v>#DIV/0!</v>
      </c>
      <c r="M18" t="e">
        <f t="shared" si="2"/>
        <v>#DIV/0!</v>
      </c>
      <c r="O18" t="e">
        <f t="shared" si="4"/>
        <v>#DIV/0!</v>
      </c>
      <c r="P18" t="e">
        <f t="shared" si="5"/>
        <v>#DIV/0!</v>
      </c>
    </row>
    <row r="19" spans="6:16" x14ac:dyDescent="0.25">
      <c r="F19" s="5"/>
      <c r="H19">
        <f t="shared" si="3"/>
        <v>0</v>
      </c>
      <c r="I19">
        <f t="shared" si="0"/>
        <v>0</v>
      </c>
      <c r="J19" t="e">
        <f t="shared" si="1"/>
        <v>#DIV/0!</v>
      </c>
      <c r="M19" t="e">
        <f t="shared" si="2"/>
        <v>#DIV/0!</v>
      </c>
      <c r="O19" t="e">
        <f t="shared" si="4"/>
        <v>#DIV/0!</v>
      </c>
      <c r="P19" t="e">
        <f t="shared" si="5"/>
        <v>#DIV/0!</v>
      </c>
    </row>
    <row r="20" spans="6:16" x14ac:dyDescent="0.25">
      <c r="F20" s="5"/>
      <c r="H20">
        <f t="shared" si="3"/>
        <v>0</v>
      </c>
      <c r="I20">
        <f t="shared" si="0"/>
        <v>0</v>
      </c>
      <c r="J20" t="e">
        <f t="shared" si="1"/>
        <v>#DIV/0!</v>
      </c>
      <c r="M20" t="e">
        <f t="shared" si="2"/>
        <v>#DIV/0!</v>
      </c>
      <c r="O20" t="e">
        <f t="shared" si="4"/>
        <v>#DIV/0!</v>
      </c>
      <c r="P20" t="e">
        <f t="shared" si="5"/>
        <v>#DIV/0!</v>
      </c>
    </row>
    <row r="21" spans="6:16" x14ac:dyDescent="0.25">
      <c r="F21" s="5"/>
      <c r="H21">
        <f t="shared" si="3"/>
        <v>0</v>
      </c>
      <c r="I21">
        <f t="shared" si="0"/>
        <v>0</v>
      </c>
      <c r="J21" t="e">
        <f t="shared" si="1"/>
        <v>#DIV/0!</v>
      </c>
      <c r="M21" t="e">
        <f t="shared" si="2"/>
        <v>#DIV/0!</v>
      </c>
      <c r="O21" t="e">
        <f t="shared" si="4"/>
        <v>#DIV/0!</v>
      </c>
      <c r="P21" t="e">
        <f t="shared" si="5"/>
        <v>#DIV/0!</v>
      </c>
    </row>
    <row r="22" spans="6:16" x14ac:dyDescent="0.25">
      <c r="F22" s="5"/>
      <c r="H22">
        <f t="shared" si="3"/>
        <v>0</v>
      </c>
      <c r="I22">
        <f t="shared" si="0"/>
        <v>0</v>
      </c>
      <c r="J22" t="e">
        <f t="shared" si="1"/>
        <v>#DIV/0!</v>
      </c>
      <c r="M22" t="e">
        <f t="shared" si="2"/>
        <v>#DIV/0!</v>
      </c>
      <c r="O22" t="e">
        <f t="shared" si="4"/>
        <v>#DIV/0!</v>
      </c>
      <c r="P22" t="e">
        <f t="shared" si="5"/>
        <v>#DIV/0!</v>
      </c>
    </row>
    <row r="23" spans="6:16" x14ac:dyDescent="0.25">
      <c r="F23" s="5"/>
      <c r="H23">
        <f t="shared" si="3"/>
        <v>0</v>
      </c>
      <c r="I23">
        <f t="shared" si="0"/>
        <v>0</v>
      </c>
      <c r="J23" t="e">
        <f t="shared" si="1"/>
        <v>#DIV/0!</v>
      </c>
      <c r="M23" t="e">
        <f t="shared" si="2"/>
        <v>#DIV/0!</v>
      </c>
      <c r="O23" t="e">
        <f t="shared" si="4"/>
        <v>#DIV/0!</v>
      </c>
      <c r="P23" t="e">
        <f t="shared" si="5"/>
        <v>#DIV/0!</v>
      </c>
    </row>
    <row r="24" spans="6:16" x14ac:dyDescent="0.25">
      <c r="F24" s="5"/>
      <c r="H24">
        <f t="shared" si="3"/>
        <v>0</v>
      </c>
      <c r="I24">
        <f t="shared" si="0"/>
        <v>0</v>
      </c>
      <c r="J24" t="e">
        <f t="shared" si="1"/>
        <v>#DIV/0!</v>
      </c>
      <c r="M24" t="e">
        <f t="shared" si="2"/>
        <v>#DIV/0!</v>
      </c>
      <c r="O24" t="e">
        <f t="shared" si="4"/>
        <v>#DIV/0!</v>
      </c>
      <c r="P24" t="e">
        <f t="shared" si="5"/>
        <v>#DIV/0!</v>
      </c>
    </row>
    <row r="25" spans="6:16" x14ac:dyDescent="0.25">
      <c r="F25" s="5"/>
      <c r="H25">
        <f t="shared" si="3"/>
        <v>0</v>
      </c>
      <c r="I25">
        <f t="shared" si="0"/>
        <v>0</v>
      </c>
      <c r="J25" t="e">
        <f t="shared" si="1"/>
        <v>#DIV/0!</v>
      </c>
      <c r="M25" t="e">
        <f t="shared" si="2"/>
        <v>#DIV/0!</v>
      </c>
      <c r="O25" t="e">
        <f t="shared" si="4"/>
        <v>#DIV/0!</v>
      </c>
      <c r="P25" t="e">
        <f t="shared" si="5"/>
        <v>#DIV/0!</v>
      </c>
    </row>
    <row r="26" spans="6:16" x14ac:dyDescent="0.25">
      <c r="F26" s="5"/>
      <c r="H26">
        <f t="shared" si="3"/>
        <v>0</v>
      </c>
      <c r="I26">
        <f t="shared" si="0"/>
        <v>0</v>
      </c>
      <c r="J26" t="e">
        <f t="shared" si="1"/>
        <v>#DIV/0!</v>
      </c>
      <c r="M26" t="e">
        <f t="shared" si="2"/>
        <v>#DIV/0!</v>
      </c>
      <c r="O26" t="e">
        <f t="shared" si="4"/>
        <v>#DIV/0!</v>
      </c>
      <c r="P26" t="e">
        <f t="shared" si="5"/>
        <v>#DIV/0!</v>
      </c>
    </row>
    <row r="27" spans="6:16" x14ac:dyDescent="0.25">
      <c r="F27" s="5"/>
      <c r="H27">
        <f t="shared" si="3"/>
        <v>0</v>
      </c>
      <c r="I27">
        <f t="shared" si="0"/>
        <v>0</v>
      </c>
      <c r="J27" t="e">
        <f t="shared" si="1"/>
        <v>#DIV/0!</v>
      </c>
      <c r="M27" t="e">
        <f t="shared" si="2"/>
        <v>#DIV/0!</v>
      </c>
      <c r="O27" t="e">
        <f t="shared" si="4"/>
        <v>#DIV/0!</v>
      </c>
      <c r="P27" t="e">
        <f t="shared" si="5"/>
        <v>#DIV/0!</v>
      </c>
    </row>
    <row r="28" spans="6:16" x14ac:dyDescent="0.25">
      <c r="F28" s="5"/>
      <c r="H28">
        <f t="shared" si="3"/>
        <v>0</v>
      </c>
      <c r="I28">
        <f t="shared" si="0"/>
        <v>0</v>
      </c>
      <c r="J28" t="e">
        <f t="shared" si="1"/>
        <v>#DIV/0!</v>
      </c>
      <c r="M28" t="e">
        <f t="shared" si="2"/>
        <v>#DIV/0!</v>
      </c>
      <c r="O28" t="e">
        <f t="shared" si="4"/>
        <v>#DIV/0!</v>
      </c>
      <c r="P28" t="e">
        <f t="shared" si="5"/>
        <v>#DIV/0!</v>
      </c>
    </row>
    <row r="29" spans="6:16" x14ac:dyDescent="0.25">
      <c r="F29" s="5"/>
      <c r="H29">
        <f t="shared" si="3"/>
        <v>0</v>
      </c>
      <c r="I29">
        <f t="shared" si="0"/>
        <v>0</v>
      </c>
      <c r="J29" t="e">
        <f t="shared" si="1"/>
        <v>#DIV/0!</v>
      </c>
      <c r="M29" t="e">
        <f t="shared" si="2"/>
        <v>#DIV/0!</v>
      </c>
      <c r="O29" t="e">
        <f t="shared" si="4"/>
        <v>#DIV/0!</v>
      </c>
      <c r="P29" t="e">
        <f t="shared" si="5"/>
        <v>#DIV/0!</v>
      </c>
    </row>
    <row r="30" spans="6:16" x14ac:dyDescent="0.25">
      <c r="F30" s="5"/>
      <c r="H30">
        <f t="shared" si="3"/>
        <v>0</v>
      </c>
      <c r="I30">
        <f t="shared" si="0"/>
        <v>0</v>
      </c>
      <c r="J30" t="e">
        <f t="shared" si="1"/>
        <v>#DIV/0!</v>
      </c>
      <c r="M30" t="e">
        <f t="shared" si="2"/>
        <v>#DIV/0!</v>
      </c>
      <c r="O30" t="e">
        <f t="shared" si="4"/>
        <v>#DIV/0!</v>
      </c>
      <c r="P30" t="e">
        <f t="shared" si="5"/>
        <v>#DIV/0!</v>
      </c>
    </row>
    <row r="31" spans="6:16" x14ac:dyDescent="0.25">
      <c r="F31" s="5"/>
      <c r="H31">
        <f t="shared" si="3"/>
        <v>0</v>
      </c>
      <c r="I31">
        <f t="shared" si="0"/>
        <v>0</v>
      </c>
      <c r="J31" t="e">
        <f t="shared" si="1"/>
        <v>#DIV/0!</v>
      </c>
      <c r="M31" t="e">
        <f t="shared" si="2"/>
        <v>#DIV/0!</v>
      </c>
      <c r="O31" t="e">
        <f t="shared" si="4"/>
        <v>#DIV/0!</v>
      </c>
      <c r="P31" t="e">
        <f t="shared" si="5"/>
        <v>#DIV/0!</v>
      </c>
    </row>
    <row r="32" spans="6:16" x14ac:dyDescent="0.25">
      <c r="F32" s="5"/>
      <c r="H32">
        <f t="shared" si="3"/>
        <v>0</v>
      </c>
      <c r="I32">
        <f t="shared" si="0"/>
        <v>0</v>
      </c>
      <c r="J32" t="e">
        <f t="shared" si="1"/>
        <v>#DIV/0!</v>
      </c>
      <c r="M32" t="e">
        <f t="shared" si="2"/>
        <v>#DIV/0!</v>
      </c>
      <c r="O32" t="e">
        <f t="shared" si="4"/>
        <v>#DIV/0!</v>
      </c>
      <c r="P32" t="e">
        <f t="shared" si="5"/>
        <v>#DIV/0!</v>
      </c>
    </row>
    <row r="33" spans="5:16" x14ac:dyDescent="0.25">
      <c r="F33" s="5"/>
      <c r="H33">
        <f t="shared" si="3"/>
        <v>0</v>
      </c>
      <c r="I33">
        <f t="shared" si="0"/>
        <v>0</v>
      </c>
      <c r="J33" t="e">
        <f t="shared" si="1"/>
        <v>#DIV/0!</v>
      </c>
      <c r="M33" t="e">
        <f t="shared" si="2"/>
        <v>#DIV/0!</v>
      </c>
      <c r="O33" t="e">
        <f t="shared" si="4"/>
        <v>#DIV/0!</v>
      </c>
      <c r="P33" t="e">
        <f t="shared" si="5"/>
        <v>#DIV/0!</v>
      </c>
    </row>
    <row r="34" spans="5:16" x14ac:dyDescent="0.25">
      <c r="F34" s="5"/>
      <c r="H34">
        <f t="shared" si="3"/>
        <v>0</v>
      </c>
      <c r="I34">
        <f t="shared" si="0"/>
        <v>0</v>
      </c>
      <c r="J34" t="e">
        <f t="shared" si="1"/>
        <v>#DIV/0!</v>
      </c>
      <c r="M34" t="e">
        <f t="shared" si="2"/>
        <v>#DIV/0!</v>
      </c>
      <c r="O34" t="e">
        <f t="shared" si="4"/>
        <v>#DIV/0!</v>
      </c>
      <c r="P34" t="e">
        <f t="shared" si="5"/>
        <v>#DIV/0!</v>
      </c>
    </row>
    <row r="35" spans="5:16" x14ac:dyDescent="0.25">
      <c r="F35" s="5"/>
      <c r="H35">
        <f t="shared" si="3"/>
        <v>0</v>
      </c>
      <c r="I35">
        <f t="shared" si="0"/>
        <v>0</v>
      </c>
      <c r="J35" t="e">
        <f t="shared" si="1"/>
        <v>#DIV/0!</v>
      </c>
      <c r="M35" t="e">
        <f t="shared" si="2"/>
        <v>#DIV/0!</v>
      </c>
      <c r="O35" t="e">
        <f t="shared" si="4"/>
        <v>#DIV/0!</v>
      </c>
      <c r="P35" t="e">
        <f t="shared" si="5"/>
        <v>#DIV/0!</v>
      </c>
    </row>
    <row r="36" spans="5:16" x14ac:dyDescent="0.25">
      <c r="F36" s="5"/>
      <c r="H36">
        <f t="shared" si="3"/>
        <v>0</v>
      </c>
      <c r="I36">
        <f t="shared" si="0"/>
        <v>0</v>
      </c>
      <c r="J36" t="e">
        <f t="shared" si="1"/>
        <v>#DIV/0!</v>
      </c>
      <c r="M36" t="e">
        <f t="shared" si="2"/>
        <v>#DIV/0!</v>
      </c>
      <c r="O36" t="e">
        <f t="shared" si="4"/>
        <v>#DIV/0!</v>
      </c>
      <c r="P36" t="e">
        <f t="shared" si="5"/>
        <v>#DIV/0!</v>
      </c>
    </row>
    <row r="37" spans="5:16" x14ac:dyDescent="0.25">
      <c r="F37" s="5"/>
      <c r="H37">
        <f t="shared" si="3"/>
        <v>0</v>
      </c>
      <c r="I37">
        <f t="shared" si="0"/>
        <v>0</v>
      </c>
      <c r="J37" t="e">
        <f t="shared" si="1"/>
        <v>#DIV/0!</v>
      </c>
      <c r="M37" t="e">
        <f t="shared" si="2"/>
        <v>#DIV/0!</v>
      </c>
      <c r="O37" t="e">
        <f t="shared" si="4"/>
        <v>#DIV/0!</v>
      </c>
      <c r="P37" t="e">
        <f t="shared" si="5"/>
        <v>#DIV/0!</v>
      </c>
    </row>
    <row r="38" spans="5:16" x14ac:dyDescent="0.25">
      <c r="F38" s="5"/>
      <c r="H38">
        <f t="shared" si="3"/>
        <v>0</v>
      </c>
      <c r="I38">
        <f t="shared" si="0"/>
        <v>0</v>
      </c>
      <c r="J38" t="e">
        <f t="shared" si="1"/>
        <v>#DIV/0!</v>
      </c>
      <c r="M38" t="e">
        <f t="shared" si="2"/>
        <v>#DIV/0!</v>
      </c>
      <c r="O38" t="e">
        <f t="shared" si="4"/>
        <v>#DIV/0!</v>
      </c>
      <c r="P38" t="e">
        <f t="shared" si="5"/>
        <v>#DIV/0!</v>
      </c>
    </row>
    <row r="39" spans="5:16" x14ac:dyDescent="0.25">
      <c r="F39" s="5"/>
      <c r="H39">
        <f t="shared" si="3"/>
        <v>0</v>
      </c>
      <c r="I39">
        <f t="shared" si="0"/>
        <v>0</v>
      </c>
      <c r="J39" t="e">
        <f t="shared" si="1"/>
        <v>#DIV/0!</v>
      </c>
      <c r="M39" t="e">
        <f t="shared" si="2"/>
        <v>#DIV/0!</v>
      </c>
      <c r="O39" t="e">
        <f t="shared" si="4"/>
        <v>#DIV/0!</v>
      </c>
      <c r="P39" t="e">
        <f t="shared" si="5"/>
        <v>#DIV/0!</v>
      </c>
    </row>
    <row r="40" spans="5:16" x14ac:dyDescent="0.25">
      <c r="F40" s="5"/>
      <c r="H40">
        <f t="shared" si="3"/>
        <v>0</v>
      </c>
      <c r="I40">
        <f t="shared" si="0"/>
        <v>0</v>
      </c>
      <c r="J40" t="e">
        <f t="shared" si="1"/>
        <v>#DIV/0!</v>
      </c>
      <c r="M40" t="e">
        <f t="shared" si="2"/>
        <v>#DIV/0!</v>
      </c>
      <c r="O40" t="e">
        <f t="shared" si="4"/>
        <v>#DIV/0!</v>
      </c>
      <c r="P40" t="e">
        <f t="shared" si="5"/>
        <v>#DIV/0!</v>
      </c>
    </row>
    <row r="41" spans="5:16" x14ac:dyDescent="0.25">
      <c r="E41" s="5"/>
      <c r="F41" s="5"/>
      <c r="H41">
        <f t="shared" si="3"/>
        <v>0</v>
      </c>
      <c r="I41">
        <f t="shared" si="0"/>
        <v>0</v>
      </c>
      <c r="J41" t="e">
        <f t="shared" si="1"/>
        <v>#DIV/0!</v>
      </c>
      <c r="M41" t="e">
        <f t="shared" si="2"/>
        <v>#DIV/0!</v>
      </c>
      <c r="O41" t="e">
        <f t="shared" si="4"/>
        <v>#DIV/0!</v>
      </c>
      <c r="P41" t="e">
        <f t="shared" si="5"/>
        <v>#DIV/0!</v>
      </c>
    </row>
    <row r="42" spans="5:16" x14ac:dyDescent="0.25">
      <c r="E42" s="5"/>
      <c r="F42" s="5"/>
      <c r="H42">
        <f t="shared" si="3"/>
        <v>0</v>
      </c>
      <c r="I42">
        <f t="shared" si="0"/>
        <v>0</v>
      </c>
      <c r="J42" t="e">
        <f t="shared" si="1"/>
        <v>#DIV/0!</v>
      </c>
      <c r="M42" t="e">
        <f t="shared" si="2"/>
        <v>#DIV/0!</v>
      </c>
      <c r="O42" t="e">
        <f t="shared" si="4"/>
        <v>#DIV/0!</v>
      </c>
      <c r="P42" t="e">
        <f t="shared" si="5"/>
        <v>#DIV/0!</v>
      </c>
    </row>
    <row r="43" spans="5:16" x14ac:dyDescent="0.25">
      <c r="F43" s="5"/>
      <c r="H43">
        <f t="shared" si="3"/>
        <v>0</v>
      </c>
      <c r="I43">
        <f t="shared" si="0"/>
        <v>0</v>
      </c>
      <c r="J43" t="e">
        <f t="shared" si="1"/>
        <v>#DIV/0!</v>
      </c>
      <c r="M43" t="e">
        <f t="shared" si="2"/>
        <v>#DIV/0!</v>
      </c>
      <c r="O43" t="e">
        <f t="shared" si="4"/>
        <v>#DIV/0!</v>
      </c>
      <c r="P43" t="e">
        <f t="shared" si="5"/>
        <v>#DIV/0!</v>
      </c>
    </row>
    <row r="44" spans="5:16" x14ac:dyDescent="0.25">
      <c r="F44" s="5"/>
      <c r="H44">
        <f t="shared" si="3"/>
        <v>0</v>
      </c>
      <c r="I44">
        <f t="shared" si="0"/>
        <v>0</v>
      </c>
      <c r="J44" t="e">
        <f t="shared" si="1"/>
        <v>#DIV/0!</v>
      </c>
      <c r="M44" t="e">
        <f t="shared" si="2"/>
        <v>#DIV/0!</v>
      </c>
      <c r="O44" t="e">
        <f t="shared" si="4"/>
        <v>#DIV/0!</v>
      </c>
      <c r="P44" t="e">
        <f t="shared" si="5"/>
        <v>#DIV/0!</v>
      </c>
    </row>
    <row r="45" spans="5:16" x14ac:dyDescent="0.25">
      <c r="F45" s="5"/>
      <c r="H45">
        <f t="shared" si="3"/>
        <v>0</v>
      </c>
      <c r="I45">
        <f t="shared" si="0"/>
        <v>0</v>
      </c>
      <c r="J45" t="e">
        <f t="shared" si="1"/>
        <v>#DIV/0!</v>
      </c>
      <c r="M45" t="e">
        <f t="shared" si="2"/>
        <v>#DIV/0!</v>
      </c>
      <c r="O45" t="e">
        <f t="shared" si="4"/>
        <v>#DIV/0!</v>
      </c>
      <c r="P45" t="e">
        <f t="shared" si="5"/>
        <v>#DIV/0!</v>
      </c>
    </row>
    <row r="46" spans="5:16" x14ac:dyDescent="0.25">
      <c r="H46">
        <f t="shared" si="3"/>
        <v>0</v>
      </c>
      <c r="I46">
        <f t="shared" si="0"/>
        <v>0</v>
      </c>
      <c r="J46" t="e">
        <f t="shared" si="1"/>
        <v>#DIV/0!</v>
      </c>
      <c r="M46" t="e">
        <f t="shared" si="2"/>
        <v>#DIV/0!</v>
      </c>
      <c r="O46" t="e">
        <f t="shared" si="4"/>
        <v>#DIV/0!</v>
      </c>
      <c r="P46" t="e">
        <f t="shared" si="5"/>
        <v>#DIV/0!</v>
      </c>
    </row>
    <row r="47" spans="5:16" x14ac:dyDescent="0.25">
      <c r="F47" s="5"/>
      <c r="H47">
        <f t="shared" si="3"/>
        <v>0</v>
      </c>
      <c r="I47">
        <f t="shared" si="0"/>
        <v>0</v>
      </c>
      <c r="J47" t="e">
        <f t="shared" si="1"/>
        <v>#DIV/0!</v>
      </c>
      <c r="M47" t="e">
        <f t="shared" si="2"/>
        <v>#DIV/0!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opLeftCell="A31" workbookViewId="0">
      <selection activeCell="M52" sqref="M52:M53"/>
    </sheetView>
  </sheetViews>
  <sheetFormatPr defaultRowHeight="15" x14ac:dyDescent="0.25"/>
  <cols>
    <col min="2" max="2" width="10.28515625" bestFit="1" customWidth="1"/>
    <col min="3" max="3" width="14.140625" bestFit="1" customWidth="1"/>
    <col min="4" max="4" width="13" customWidth="1"/>
    <col min="5" max="5" width="12.28515625" bestFit="1" customWidth="1"/>
    <col min="6" max="6" width="18" bestFit="1" customWidth="1"/>
    <col min="9" max="9" width="11" bestFit="1" customWidth="1"/>
    <col min="10" max="10" width="14" bestFit="1" customWidth="1"/>
    <col min="12" max="12" width="12.28515625" bestFit="1" customWidth="1"/>
    <col min="13" max="13" width="15" bestFit="1" customWidth="1"/>
    <col min="15" max="15" width="12.42578125" bestFit="1" customWidth="1"/>
    <col min="16" max="16" width="13.140625" bestFit="1" customWidth="1"/>
  </cols>
  <sheetData>
    <row r="1" spans="1:16" x14ac:dyDescent="0.25">
      <c r="A1" t="s">
        <v>33</v>
      </c>
      <c r="B1" t="s">
        <v>37</v>
      </c>
      <c r="C1" s="3" t="s">
        <v>38</v>
      </c>
      <c r="D1" s="3" t="s">
        <v>34</v>
      </c>
      <c r="E1" s="3" t="s">
        <v>35</v>
      </c>
      <c r="F1" s="3" t="s">
        <v>39</v>
      </c>
      <c r="H1" t="s">
        <v>33</v>
      </c>
      <c r="I1" t="s">
        <v>36</v>
      </c>
      <c r="J1" s="3" t="s">
        <v>40</v>
      </c>
      <c r="K1" s="3" t="s">
        <v>34</v>
      </c>
      <c r="L1" s="3" t="s">
        <v>35</v>
      </c>
      <c r="M1" s="3" t="s">
        <v>41</v>
      </c>
      <c r="O1" t="s">
        <v>56</v>
      </c>
      <c r="P1" t="s">
        <v>57</v>
      </c>
    </row>
    <row r="2" spans="1:16" x14ac:dyDescent="0.25">
      <c r="F2" s="4"/>
      <c r="H2">
        <f>A2</f>
        <v>0</v>
      </c>
      <c r="I2">
        <f t="shared" ref="I2:I47" si="0">B2/1000</f>
        <v>0</v>
      </c>
      <c r="J2" t="e">
        <f t="shared" ref="J2:J47" si="1">1/C2*1000000</f>
        <v>#DIV/0!</v>
      </c>
      <c r="M2" t="e">
        <f t="shared" ref="M2:M47" si="2">1/F2*1000000</f>
        <v>#DIV/0!</v>
      </c>
      <c r="O2" t="e">
        <f>LN(ABS(H2-$H$47)/$H$47)</f>
        <v>#DIV/0!</v>
      </c>
      <c r="P2" t="e">
        <f>LN((J2-M2)/$M$47)</f>
        <v>#DIV/0!</v>
      </c>
    </row>
    <row r="3" spans="1:16" x14ac:dyDescent="0.25">
      <c r="F3" s="4"/>
      <c r="H3">
        <f t="shared" ref="H3:H47" si="3">A3</f>
        <v>0</v>
      </c>
      <c r="I3">
        <f t="shared" si="0"/>
        <v>0</v>
      </c>
      <c r="J3" t="e">
        <f t="shared" si="1"/>
        <v>#DIV/0!</v>
      </c>
      <c r="M3" t="e">
        <f t="shared" si="2"/>
        <v>#DIV/0!</v>
      </c>
      <c r="O3" t="e">
        <f t="shared" ref="O3:O46" si="4">LN(ABS(H3-$H$47)/$H$47)</f>
        <v>#DIV/0!</v>
      </c>
      <c r="P3" t="e">
        <f t="shared" ref="P3:P46" si="5">LN((J3-M3)/$M$47)</f>
        <v>#DIV/0!</v>
      </c>
    </row>
    <row r="4" spans="1:16" x14ac:dyDescent="0.25">
      <c r="F4" s="4"/>
      <c r="H4">
        <f t="shared" si="3"/>
        <v>0</v>
      </c>
      <c r="I4">
        <f t="shared" si="0"/>
        <v>0</v>
      </c>
      <c r="J4" t="e">
        <f t="shared" si="1"/>
        <v>#DIV/0!</v>
      </c>
      <c r="M4" t="e">
        <f t="shared" si="2"/>
        <v>#DIV/0!</v>
      </c>
      <c r="O4" t="e">
        <f t="shared" si="4"/>
        <v>#DIV/0!</v>
      </c>
      <c r="P4" t="e">
        <f t="shared" si="5"/>
        <v>#DIV/0!</v>
      </c>
    </row>
    <row r="5" spans="1:16" x14ac:dyDescent="0.25">
      <c r="F5" s="4"/>
      <c r="H5">
        <f t="shared" si="3"/>
        <v>0</v>
      </c>
      <c r="I5">
        <f t="shared" si="0"/>
        <v>0</v>
      </c>
      <c r="J5" t="e">
        <f t="shared" si="1"/>
        <v>#DIV/0!</v>
      </c>
      <c r="M5" t="e">
        <f t="shared" si="2"/>
        <v>#DIV/0!</v>
      </c>
      <c r="O5" t="e">
        <f t="shared" si="4"/>
        <v>#DIV/0!</v>
      </c>
      <c r="P5" t="e">
        <f t="shared" si="5"/>
        <v>#DIV/0!</v>
      </c>
    </row>
    <row r="6" spans="1:16" x14ac:dyDescent="0.25">
      <c r="F6" s="4"/>
      <c r="H6">
        <f t="shared" si="3"/>
        <v>0</v>
      </c>
      <c r="I6">
        <f t="shared" si="0"/>
        <v>0</v>
      </c>
      <c r="J6" t="e">
        <f t="shared" si="1"/>
        <v>#DIV/0!</v>
      </c>
      <c r="M6" t="e">
        <f t="shared" si="2"/>
        <v>#DIV/0!</v>
      </c>
      <c r="O6" t="e">
        <f t="shared" si="4"/>
        <v>#DIV/0!</v>
      </c>
      <c r="P6" t="e">
        <f t="shared" si="5"/>
        <v>#DIV/0!</v>
      </c>
    </row>
    <row r="7" spans="1:16" x14ac:dyDescent="0.25">
      <c r="F7" s="5"/>
      <c r="H7">
        <f t="shared" si="3"/>
        <v>0</v>
      </c>
      <c r="I7">
        <f t="shared" si="0"/>
        <v>0</v>
      </c>
      <c r="J7" t="e">
        <f t="shared" si="1"/>
        <v>#DIV/0!</v>
      </c>
      <c r="M7" t="e">
        <f t="shared" si="2"/>
        <v>#DIV/0!</v>
      </c>
      <c r="O7" t="e">
        <f t="shared" si="4"/>
        <v>#DIV/0!</v>
      </c>
      <c r="P7" t="e">
        <f t="shared" si="5"/>
        <v>#DIV/0!</v>
      </c>
    </row>
    <row r="8" spans="1:16" x14ac:dyDescent="0.25">
      <c r="F8" s="5"/>
      <c r="H8">
        <f t="shared" si="3"/>
        <v>0</v>
      </c>
      <c r="I8">
        <f t="shared" si="0"/>
        <v>0</v>
      </c>
      <c r="J8" t="e">
        <f t="shared" si="1"/>
        <v>#DIV/0!</v>
      </c>
      <c r="M8" t="e">
        <f t="shared" si="2"/>
        <v>#DIV/0!</v>
      </c>
      <c r="O8" t="e">
        <f t="shared" si="4"/>
        <v>#DIV/0!</v>
      </c>
      <c r="P8" t="e">
        <f t="shared" si="5"/>
        <v>#DIV/0!</v>
      </c>
    </row>
    <row r="9" spans="1:16" x14ac:dyDescent="0.25">
      <c r="F9" s="5"/>
      <c r="H9">
        <f t="shared" si="3"/>
        <v>0</v>
      </c>
      <c r="I9">
        <f t="shared" si="0"/>
        <v>0</v>
      </c>
      <c r="J9" t="e">
        <f t="shared" si="1"/>
        <v>#DIV/0!</v>
      </c>
      <c r="M9" t="e">
        <f t="shared" si="2"/>
        <v>#DIV/0!</v>
      </c>
      <c r="O9" t="e">
        <f t="shared" si="4"/>
        <v>#DIV/0!</v>
      </c>
      <c r="P9" t="e">
        <f t="shared" si="5"/>
        <v>#DIV/0!</v>
      </c>
    </row>
    <row r="10" spans="1:16" x14ac:dyDescent="0.25">
      <c r="F10" s="5"/>
      <c r="H10">
        <f t="shared" si="3"/>
        <v>0</v>
      </c>
      <c r="I10">
        <f t="shared" si="0"/>
        <v>0</v>
      </c>
      <c r="J10" t="e">
        <f t="shared" si="1"/>
        <v>#DIV/0!</v>
      </c>
      <c r="M10" t="e">
        <f t="shared" si="2"/>
        <v>#DIV/0!</v>
      </c>
      <c r="O10" t="e">
        <f t="shared" si="4"/>
        <v>#DIV/0!</v>
      </c>
      <c r="P10" t="e">
        <f t="shared" si="5"/>
        <v>#DIV/0!</v>
      </c>
    </row>
    <row r="11" spans="1:16" x14ac:dyDescent="0.25">
      <c r="F11" s="5"/>
      <c r="H11">
        <f t="shared" si="3"/>
        <v>0</v>
      </c>
      <c r="I11">
        <f t="shared" si="0"/>
        <v>0</v>
      </c>
      <c r="J11" t="e">
        <f t="shared" si="1"/>
        <v>#DIV/0!</v>
      </c>
      <c r="M11" t="e">
        <f t="shared" si="2"/>
        <v>#DIV/0!</v>
      </c>
      <c r="O11" t="e">
        <f t="shared" si="4"/>
        <v>#DIV/0!</v>
      </c>
      <c r="P11" t="e">
        <f t="shared" si="5"/>
        <v>#DIV/0!</v>
      </c>
    </row>
    <row r="12" spans="1:16" x14ac:dyDescent="0.25">
      <c r="F12" s="5"/>
      <c r="H12">
        <f t="shared" si="3"/>
        <v>0</v>
      </c>
      <c r="I12">
        <f t="shared" si="0"/>
        <v>0</v>
      </c>
      <c r="J12" t="e">
        <f t="shared" si="1"/>
        <v>#DIV/0!</v>
      </c>
      <c r="M12" t="e">
        <f t="shared" si="2"/>
        <v>#DIV/0!</v>
      </c>
      <c r="O12" t="e">
        <f t="shared" si="4"/>
        <v>#DIV/0!</v>
      </c>
      <c r="P12" t="e">
        <f t="shared" si="5"/>
        <v>#DIV/0!</v>
      </c>
    </row>
    <row r="13" spans="1:16" x14ac:dyDescent="0.25">
      <c r="F13" s="5"/>
      <c r="H13">
        <f t="shared" si="3"/>
        <v>0</v>
      </c>
      <c r="I13">
        <f t="shared" si="0"/>
        <v>0</v>
      </c>
      <c r="J13" t="e">
        <f t="shared" si="1"/>
        <v>#DIV/0!</v>
      </c>
      <c r="M13" t="e">
        <f t="shared" si="2"/>
        <v>#DIV/0!</v>
      </c>
      <c r="O13" t="e">
        <f t="shared" si="4"/>
        <v>#DIV/0!</v>
      </c>
      <c r="P13" t="e">
        <f t="shared" si="5"/>
        <v>#DIV/0!</v>
      </c>
    </row>
    <row r="14" spans="1:16" x14ac:dyDescent="0.25">
      <c r="F14" s="5"/>
      <c r="H14">
        <f t="shared" si="3"/>
        <v>0</v>
      </c>
      <c r="I14">
        <f t="shared" si="0"/>
        <v>0</v>
      </c>
      <c r="J14" t="e">
        <f t="shared" si="1"/>
        <v>#DIV/0!</v>
      </c>
      <c r="M14" t="e">
        <f t="shared" si="2"/>
        <v>#DIV/0!</v>
      </c>
      <c r="O14" t="e">
        <f t="shared" si="4"/>
        <v>#DIV/0!</v>
      </c>
      <c r="P14" t="e">
        <f t="shared" si="5"/>
        <v>#DIV/0!</v>
      </c>
    </row>
    <row r="15" spans="1:16" x14ac:dyDescent="0.25">
      <c r="F15" s="5"/>
      <c r="H15">
        <f t="shared" si="3"/>
        <v>0</v>
      </c>
      <c r="I15">
        <f t="shared" si="0"/>
        <v>0</v>
      </c>
      <c r="J15" t="e">
        <f t="shared" si="1"/>
        <v>#DIV/0!</v>
      </c>
      <c r="M15" t="e">
        <f t="shared" si="2"/>
        <v>#DIV/0!</v>
      </c>
      <c r="O15" t="e">
        <f t="shared" si="4"/>
        <v>#DIV/0!</v>
      </c>
      <c r="P15" t="e">
        <f t="shared" si="5"/>
        <v>#DIV/0!</v>
      </c>
    </row>
    <row r="16" spans="1:16" x14ac:dyDescent="0.25">
      <c r="F16" s="5"/>
      <c r="H16">
        <f t="shared" si="3"/>
        <v>0</v>
      </c>
      <c r="I16">
        <f t="shared" si="0"/>
        <v>0</v>
      </c>
      <c r="J16" t="e">
        <f t="shared" si="1"/>
        <v>#DIV/0!</v>
      </c>
      <c r="M16" t="e">
        <f t="shared" si="2"/>
        <v>#DIV/0!</v>
      </c>
      <c r="O16" t="e">
        <f t="shared" si="4"/>
        <v>#DIV/0!</v>
      </c>
      <c r="P16" t="e">
        <f t="shared" si="5"/>
        <v>#DIV/0!</v>
      </c>
    </row>
    <row r="17" spans="6:16" x14ac:dyDescent="0.25">
      <c r="F17" s="5"/>
      <c r="H17">
        <f t="shared" si="3"/>
        <v>0</v>
      </c>
      <c r="I17">
        <f t="shared" si="0"/>
        <v>0</v>
      </c>
      <c r="J17" t="e">
        <f t="shared" si="1"/>
        <v>#DIV/0!</v>
      </c>
      <c r="M17" t="e">
        <f t="shared" si="2"/>
        <v>#DIV/0!</v>
      </c>
      <c r="O17" t="e">
        <f t="shared" si="4"/>
        <v>#DIV/0!</v>
      </c>
      <c r="P17" t="e">
        <f t="shared" si="5"/>
        <v>#DIV/0!</v>
      </c>
    </row>
    <row r="18" spans="6:16" x14ac:dyDescent="0.25">
      <c r="F18" s="5"/>
      <c r="H18">
        <f t="shared" si="3"/>
        <v>0</v>
      </c>
      <c r="I18">
        <f t="shared" si="0"/>
        <v>0</v>
      </c>
      <c r="J18" t="e">
        <f t="shared" si="1"/>
        <v>#DIV/0!</v>
      </c>
      <c r="M18" t="e">
        <f t="shared" si="2"/>
        <v>#DIV/0!</v>
      </c>
      <c r="O18" t="e">
        <f t="shared" si="4"/>
        <v>#DIV/0!</v>
      </c>
      <c r="P18" t="e">
        <f t="shared" si="5"/>
        <v>#DIV/0!</v>
      </c>
    </row>
    <row r="19" spans="6:16" x14ac:dyDescent="0.25">
      <c r="F19" s="5"/>
      <c r="H19">
        <f t="shared" si="3"/>
        <v>0</v>
      </c>
      <c r="I19">
        <f t="shared" si="0"/>
        <v>0</v>
      </c>
      <c r="J19" t="e">
        <f t="shared" si="1"/>
        <v>#DIV/0!</v>
      </c>
      <c r="M19" t="e">
        <f t="shared" si="2"/>
        <v>#DIV/0!</v>
      </c>
      <c r="O19" t="e">
        <f t="shared" si="4"/>
        <v>#DIV/0!</v>
      </c>
      <c r="P19" t="e">
        <f t="shared" si="5"/>
        <v>#DIV/0!</v>
      </c>
    </row>
    <row r="20" spans="6:16" x14ac:dyDescent="0.25">
      <c r="F20" s="5"/>
      <c r="H20">
        <f t="shared" si="3"/>
        <v>0</v>
      </c>
      <c r="I20">
        <f t="shared" si="0"/>
        <v>0</v>
      </c>
      <c r="J20" t="e">
        <f t="shared" si="1"/>
        <v>#DIV/0!</v>
      </c>
      <c r="M20" t="e">
        <f t="shared" si="2"/>
        <v>#DIV/0!</v>
      </c>
      <c r="O20" t="e">
        <f t="shared" si="4"/>
        <v>#DIV/0!</v>
      </c>
      <c r="P20" t="e">
        <f t="shared" si="5"/>
        <v>#DIV/0!</v>
      </c>
    </row>
    <row r="21" spans="6:16" x14ac:dyDescent="0.25">
      <c r="F21" s="5"/>
      <c r="H21">
        <f t="shared" si="3"/>
        <v>0</v>
      </c>
      <c r="I21">
        <f t="shared" si="0"/>
        <v>0</v>
      </c>
      <c r="J21" t="e">
        <f t="shared" si="1"/>
        <v>#DIV/0!</v>
      </c>
      <c r="M21" t="e">
        <f t="shared" si="2"/>
        <v>#DIV/0!</v>
      </c>
      <c r="O21" t="e">
        <f t="shared" si="4"/>
        <v>#DIV/0!</v>
      </c>
      <c r="P21" t="e">
        <f t="shared" si="5"/>
        <v>#DIV/0!</v>
      </c>
    </row>
    <row r="22" spans="6:16" x14ac:dyDescent="0.25">
      <c r="F22" s="5"/>
      <c r="H22">
        <f t="shared" si="3"/>
        <v>0</v>
      </c>
      <c r="I22">
        <f t="shared" si="0"/>
        <v>0</v>
      </c>
      <c r="J22" t="e">
        <f t="shared" si="1"/>
        <v>#DIV/0!</v>
      </c>
      <c r="M22" t="e">
        <f t="shared" si="2"/>
        <v>#DIV/0!</v>
      </c>
      <c r="O22" t="e">
        <f t="shared" si="4"/>
        <v>#DIV/0!</v>
      </c>
      <c r="P22" t="e">
        <f t="shared" si="5"/>
        <v>#DIV/0!</v>
      </c>
    </row>
    <row r="23" spans="6:16" x14ac:dyDescent="0.25">
      <c r="F23" s="5"/>
      <c r="H23">
        <f t="shared" si="3"/>
        <v>0</v>
      </c>
      <c r="I23">
        <f t="shared" si="0"/>
        <v>0</v>
      </c>
      <c r="J23" t="e">
        <f t="shared" si="1"/>
        <v>#DIV/0!</v>
      </c>
      <c r="M23" t="e">
        <f t="shared" si="2"/>
        <v>#DIV/0!</v>
      </c>
      <c r="O23" t="e">
        <f t="shared" si="4"/>
        <v>#DIV/0!</v>
      </c>
      <c r="P23" t="e">
        <f t="shared" si="5"/>
        <v>#DIV/0!</v>
      </c>
    </row>
    <row r="24" spans="6:16" x14ac:dyDescent="0.25">
      <c r="F24" s="5"/>
      <c r="H24">
        <f t="shared" si="3"/>
        <v>0</v>
      </c>
      <c r="I24">
        <f t="shared" si="0"/>
        <v>0</v>
      </c>
      <c r="J24" t="e">
        <f t="shared" si="1"/>
        <v>#DIV/0!</v>
      </c>
      <c r="M24" t="e">
        <f t="shared" si="2"/>
        <v>#DIV/0!</v>
      </c>
      <c r="O24" t="e">
        <f t="shared" si="4"/>
        <v>#DIV/0!</v>
      </c>
      <c r="P24" t="e">
        <f t="shared" si="5"/>
        <v>#DIV/0!</v>
      </c>
    </row>
    <row r="25" spans="6:16" x14ac:dyDescent="0.25">
      <c r="F25" s="5"/>
      <c r="H25">
        <f t="shared" si="3"/>
        <v>0</v>
      </c>
      <c r="I25">
        <f t="shared" si="0"/>
        <v>0</v>
      </c>
      <c r="J25" t="e">
        <f t="shared" si="1"/>
        <v>#DIV/0!</v>
      </c>
      <c r="M25" t="e">
        <f t="shared" si="2"/>
        <v>#DIV/0!</v>
      </c>
      <c r="O25" t="e">
        <f t="shared" si="4"/>
        <v>#DIV/0!</v>
      </c>
      <c r="P25" t="e">
        <f t="shared" si="5"/>
        <v>#DIV/0!</v>
      </c>
    </row>
    <row r="26" spans="6:16" x14ac:dyDescent="0.25">
      <c r="F26" s="5"/>
      <c r="H26">
        <f t="shared" si="3"/>
        <v>0</v>
      </c>
      <c r="I26">
        <f t="shared" si="0"/>
        <v>0</v>
      </c>
      <c r="J26" t="e">
        <f t="shared" si="1"/>
        <v>#DIV/0!</v>
      </c>
      <c r="M26" t="e">
        <f t="shared" si="2"/>
        <v>#DIV/0!</v>
      </c>
      <c r="O26" t="e">
        <f t="shared" si="4"/>
        <v>#DIV/0!</v>
      </c>
      <c r="P26" t="e">
        <f t="shared" si="5"/>
        <v>#DIV/0!</v>
      </c>
    </row>
    <row r="27" spans="6:16" x14ac:dyDescent="0.25">
      <c r="F27" s="5"/>
      <c r="H27">
        <f t="shared" si="3"/>
        <v>0</v>
      </c>
      <c r="I27">
        <f t="shared" si="0"/>
        <v>0</v>
      </c>
      <c r="J27" t="e">
        <f t="shared" si="1"/>
        <v>#DIV/0!</v>
      </c>
      <c r="M27" t="e">
        <f t="shared" si="2"/>
        <v>#DIV/0!</v>
      </c>
      <c r="O27" t="e">
        <f t="shared" si="4"/>
        <v>#DIV/0!</v>
      </c>
      <c r="P27" t="e">
        <f t="shared" si="5"/>
        <v>#DIV/0!</v>
      </c>
    </row>
    <row r="28" spans="6:16" x14ac:dyDescent="0.25">
      <c r="F28" s="5"/>
      <c r="H28">
        <f t="shared" si="3"/>
        <v>0</v>
      </c>
      <c r="I28">
        <f t="shared" si="0"/>
        <v>0</v>
      </c>
      <c r="J28" t="e">
        <f t="shared" si="1"/>
        <v>#DIV/0!</v>
      </c>
      <c r="M28" t="e">
        <f t="shared" si="2"/>
        <v>#DIV/0!</v>
      </c>
      <c r="O28" t="e">
        <f t="shared" si="4"/>
        <v>#DIV/0!</v>
      </c>
      <c r="P28" t="e">
        <f t="shared" si="5"/>
        <v>#DIV/0!</v>
      </c>
    </row>
    <row r="29" spans="6:16" x14ac:dyDescent="0.25">
      <c r="F29" s="5"/>
      <c r="H29">
        <f t="shared" si="3"/>
        <v>0</v>
      </c>
      <c r="I29">
        <f t="shared" si="0"/>
        <v>0</v>
      </c>
      <c r="J29" t="e">
        <f t="shared" si="1"/>
        <v>#DIV/0!</v>
      </c>
      <c r="M29" t="e">
        <f t="shared" si="2"/>
        <v>#DIV/0!</v>
      </c>
      <c r="O29" t="e">
        <f t="shared" si="4"/>
        <v>#DIV/0!</v>
      </c>
      <c r="P29" t="e">
        <f t="shared" si="5"/>
        <v>#DIV/0!</v>
      </c>
    </row>
    <row r="30" spans="6:16" x14ac:dyDescent="0.25">
      <c r="F30" s="5"/>
      <c r="H30">
        <f t="shared" si="3"/>
        <v>0</v>
      </c>
      <c r="I30">
        <f t="shared" si="0"/>
        <v>0</v>
      </c>
      <c r="J30" t="e">
        <f t="shared" si="1"/>
        <v>#DIV/0!</v>
      </c>
      <c r="M30" t="e">
        <f t="shared" si="2"/>
        <v>#DIV/0!</v>
      </c>
      <c r="O30" t="e">
        <f t="shared" si="4"/>
        <v>#DIV/0!</v>
      </c>
      <c r="P30" t="e">
        <f t="shared" si="5"/>
        <v>#DIV/0!</v>
      </c>
    </row>
    <row r="31" spans="6:16" x14ac:dyDescent="0.25">
      <c r="F31" s="5"/>
      <c r="H31">
        <f t="shared" si="3"/>
        <v>0</v>
      </c>
      <c r="I31">
        <f t="shared" si="0"/>
        <v>0</v>
      </c>
      <c r="J31" t="e">
        <f t="shared" si="1"/>
        <v>#DIV/0!</v>
      </c>
      <c r="M31" t="e">
        <f t="shared" si="2"/>
        <v>#DIV/0!</v>
      </c>
      <c r="O31" t="e">
        <f t="shared" si="4"/>
        <v>#DIV/0!</v>
      </c>
      <c r="P31" t="e">
        <f t="shared" si="5"/>
        <v>#DIV/0!</v>
      </c>
    </row>
    <row r="32" spans="6:16" x14ac:dyDescent="0.25">
      <c r="F32" s="5"/>
      <c r="H32">
        <f t="shared" si="3"/>
        <v>0</v>
      </c>
      <c r="I32">
        <f t="shared" si="0"/>
        <v>0</v>
      </c>
      <c r="J32" t="e">
        <f t="shared" si="1"/>
        <v>#DIV/0!</v>
      </c>
      <c r="M32" t="e">
        <f t="shared" si="2"/>
        <v>#DIV/0!</v>
      </c>
      <c r="O32" t="e">
        <f t="shared" si="4"/>
        <v>#DIV/0!</v>
      </c>
      <c r="P32" t="e">
        <f t="shared" si="5"/>
        <v>#DIV/0!</v>
      </c>
    </row>
    <row r="33" spans="5:16" x14ac:dyDescent="0.25">
      <c r="F33" s="5"/>
      <c r="H33">
        <f t="shared" si="3"/>
        <v>0</v>
      </c>
      <c r="I33">
        <f t="shared" si="0"/>
        <v>0</v>
      </c>
      <c r="J33" t="e">
        <f t="shared" si="1"/>
        <v>#DIV/0!</v>
      </c>
      <c r="M33" t="e">
        <f t="shared" si="2"/>
        <v>#DIV/0!</v>
      </c>
      <c r="O33" t="e">
        <f t="shared" si="4"/>
        <v>#DIV/0!</v>
      </c>
      <c r="P33" t="e">
        <f t="shared" si="5"/>
        <v>#DIV/0!</v>
      </c>
    </row>
    <row r="34" spans="5:16" x14ac:dyDescent="0.25">
      <c r="F34" s="5"/>
      <c r="H34">
        <f t="shared" si="3"/>
        <v>0</v>
      </c>
      <c r="I34">
        <f t="shared" si="0"/>
        <v>0</v>
      </c>
      <c r="J34" t="e">
        <f t="shared" si="1"/>
        <v>#DIV/0!</v>
      </c>
      <c r="M34" t="e">
        <f t="shared" si="2"/>
        <v>#DIV/0!</v>
      </c>
      <c r="O34" t="e">
        <f t="shared" si="4"/>
        <v>#DIV/0!</v>
      </c>
      <c r="P34" t="e">
        <f t="shared" si="5"/>
        <v>#DIV/0!</v>
      </c>
    </row>
    <row r="35" spans="5:16" x14ac:dyDescent="0.25">
      <c r="F35" s="5"/>
      <c r="H35">
        <f t="shared" si="3"/>
        <v>0</v>
      </c>
      <c r="I35">
        <f t="shared" si="0"/>
        <v>0</v>
      </c>
      <c r="J35" t="e">
        <f t="shared" si="1"/>
        <v>#DIV/0!</v>
      </c>
      <c r="M35" t="e">
        <f t="shared" si="2"/>
        <v>#DIV/0!</v>
      </c>
      <c r="O35" t="e">
        <f t="shared" si="4"/>
        <v>#DIV/0!</v>
      </c>
      <c r="P35" t="e">
        <f t="shared" si="5"/>
        <v>#DIV/0!</v>
      </c>
    </row>
    <row r="36" spans="5:16" x14ac:dyDescent="0.25">
      <c r="F36" s="5"/>
      <c r="H36">
        <f t="shared" si="3"/>
        <v>0</v>
      </c>
      <c r="I36">
        <f t="shared" si="0"/>
        <v>0</v>
      </c>
      <c r="J36" t="e">
        <f t="shared" si="1"/>
        <v>#DIV/0!</v>
      </c>
      <c r="M36" t="e">
        <f t="shared" si="2"/>
        <v>#DIV/0!</v>
      </c>
      <c r="O36" t="e">
        <f t="shared" si="4"/>
        <v>#DIV/0!</v>
      </c>
      <c r="P36" t="e">
        <f t="shared" si="5"/>
        <v>#DIV/0!</v>
      </c>
    </row>
    <row r="37" spans="5:16" x14ac:dyDescent="0.25">
      <c r="F37" s="5"/>
      <c r="H37">
        <f t="shared" si="3"/>
        <v>0</v>
      </c>
      <c r="I37">
        <f t="shared" si="0"/>
        <v>0</v>
      </c>
      <c r="J37" t="e">
        <f t="shared" si="1"/>
        <v>#DIV/0!</v>
      </c>
      <c r="M37" t="e">
        <f t="shared" si="2"/>
        <v>#DIV/0!</v>
      </c>
      <c r="O37" t="e">
        <f t="shared" si="4"/>
        <v>#DIV/0!</v>
      </c>
      <c r="P37" t="e">
        <f t="shared" si="5"/>
        <v>#DIV/0!</v>
      </c>
    </row>
    <row r="38" spans="5:16" x14ac:dyDescent="0.25">
      <c r="F38" s="5"/>
      <c r="H38">
        <f t="shared" si="3"/>
        <v>0</v>
      </c>
      <c r="I38">
        <f t="shared" si="0"/>
        <v>0</v>
      </c>
      <c r="J38" t="e">
        <f t="shared" si="1"/>
        <v>#DIV/0!</v>
      </c>
      <c r="M38" t="e">
        <f t="shared" si="2"/>
        <v>#DIV/0!</v>
      </c>
      <c r="O38" t="e">
        <f t="shared" si="4"/>
        <v>#DIV/0!</v>
      </c>
      <c r="P38" t="e">
        <f t="shared" si="5"/>
        <v>#DIV/0!</v>
      </c>
    </row>
    <row r="39" spans="5:16" x14ac:dyDescent="0.25">
      <c r="F39" s="5"/>
      <c r="H39">
        <f t="shared" si="3"/>
        <v>0</v>
      </c>
      <c r="I39">
        <f t="shared" si="0"/>
        <v>0</v>
      </c>
      <c r="J39" t="e">
        <f t="shared" si="1"/>
        <v>#DIV/0!</v>
      </c>
      <c r="M39" t="e">
        <f t="shared" si="2"/>
        <v>#DIV/0!</v>
      </c>
      <c r="O39" t="e">
        <f t="shared" si="4"/>
        <v>#DIV/0!</v>
      </c>
      <c r="P39" t="e">
        <f t="shared" si="5"/>
        <v>#DIV/0!</v>
      </c>
    </row>
    <row r="40" spans="5:16" x14ac:dyDescent="0.25">
      <c r="F40" s="5"/>
      <c r="H40">
        <f t="shared" si="3"/>
        <v>0</v>
      </c>
      <c r="I40">
        <f t="shared" si="0"/>
        <v>0</v>
      </c>
      <c r="J40" t="e">
        <f t="shared" si="1"/>
        <v>#DIV/0!</v>
      </c>
      <c r="M40" t="e">
        <f t="shared" si="2"/>
        <v>#DIV/0!</v>
      </c>
      <c r="O40" t="e">
        <f t="shared" si="4"/>
        <v>#DIV/0!</v>
      </c>
      <c r="P40" t="e">
        <f t="shared" si="5"/>
        <v>#DIV/0!</v>
      </c>
    </row>
    <row r="41" spans="5:16" x14ac:dyDescent="0.25">
      <c r="E41" s="5"/>
      <c r="F41" s="5"/>
      <c r="H41">
        <f t="shared" si="3"/>
        <v>0</v>
      </c>
      <c r="I41">
        <f t="shared" si="0"/>
        <v>0</v>
      </c>
      <c r="J41" t="e">
        <f t="shared" si="1"/>
        <v>#DIV/0!</v>
      </c>
      <c r="M41" t="e">
        <f t="shared" si="2"/>
        <v>#DIV/0!</v>
      </c>
      <c r="O41" t="e">
        <f t="shared" si="4"/>
        <v>#DIV/0!</v>
      </c>
      <c r="P41" t="e">
        <f t="shared" si="5"/>
        <v>#DIV/0!</v>
      </c>
    </row>
    <row r="42" spans="5:16" x14ac:dyDescent="0.25">
      <c r="E42" s="5"/>
      <c r="F42" s="5"/>
      <c r="H42">
        <f t="shared" si="3"/>
        <v>0</v>
      </c>
      <c r="I42">
        <f t="shared" si="0"/>
        <v>0</v>
      </c>
      <c r="J42" t="e">
        <f t="shared" si="1"/>
        <v>#DIV/0!</v>
      </c>
      <c r="M42" t="e">
        <f t="shared" si="2"/>
        <v>#DIV/0!</v>
      </c>
      <c r="O42" t="e">
        <f t="shared" si="4"/>
        <v>#DIV/0!</v>
      </c>
      <c r="P42" t="e">
        <f t="shared" si="5"/>
        <v>#DIV/0!</v>
      </c>
    </row>
    <row r="43" spans="5:16" x14ac:dyDescent="0.25">
      <c r="F43" s="5"/>
      <c r="H43">
        <f t="shared" si="3"/>
        <v>0</v>
      </c>
      <c r="I43">
        <f t="shared" si="0"/>
        <v>0</v>
      </c>
      <c r="J43" t="e">
        <f t="shared" si="1"/>
        <v>#DIV/0!</v>
      </c>
      <c r="M43" t="e">
        <f t="shared" si="2"/>
        <v>#DIV/0!</v>
      </c>
      <c r="O43" t="e">
        <f t="shared" si="4"/>
        <v>#DIV/0!</v>
      </c>
      <c r="P43" t="e">
        <f t="shared" si="5"/>
        <v>#DIV/0!</v>
      </c>
    </row>
    <row r="44" spans="5:16" x14ac:dyDescent="0.25">
      <c r="F44" s="5"/>
      <c r="H44">
        <f t="shared" si="3"/>
        <v>0</v>
      </c>
      <c r="I44">
        <f t="shared" si="0"/>
        <v>0</v>
      </c>
      <c r="J44" t="e">
        <f t="shared" si="1"/>
        <v>#DIV/0!</v>
      </c>
      <c r="M44" t="e">
        <f t="shared" si="2"/>
        <v>#DIV/0!</v>
      </c>
      <c r="O44" t="e">
        <f t="shared" si="4"/>
        <v>#DIV/0!</v>
      </c>
      <c r="P44" t="e">
        <f t="shared" si="5"/>
        <v>#DIV/0!</v>
      </c>
    </row>
    <row r="45" spans="5:16" x14ac:dyDescent="0.25">
      <c r="F45" s="5"/>
      <c r="H45">
        <f t="shared" si="3"/>
        <v>0</v>
      </c>
      <c r="I45">
        <f t="shared" si="0"/>
        <v>0</v>
      </c>
      <c r="J45" t="e">
        <f t="shared" si="1"/>
        <v>#DIV/0!</v>
      </c>
      <c r="M45" t="e">
        <f t="shared" si="2"/>
        <v>#DIV/0!</v>
      </c>
      <c r="O45" t="e">
        <f t="shared" si="4"/>
        <v>#DIV/0!</v>
      </c>
      <c r="P45" t="e">
        <f t="shared" si="5"/>
        <v>#DIV/0!</v>
      </c>
    </row>
    <row r="46" spans="5:16" x14ac:dyDescent="0.25">
      <c r="H46">
        <f t="shared" si="3"/>
        <v>0</v>
      </c>
      <c r="I46">
        <f t="shared" si="0"/>
        <v>0</v>
      </c>
      <c r="J46" t="e">
        <f t="shared" si="1"/>
        <v>#DIV/0!</v>
      </c>
      <c r="M46" t="e">
        <f t="shared" si="2"/>
        <v>#DIV/0!</v>
      </c>
      <c r="O46" t="e">
        <f t="shared" si="4"/>
        <v>#DIV/0!</v>
      </c>
      <c r="P46" t="e">
        <f t="shared" si="5"/>
        <v>#DIV/0!</v>
      </c>
    </row>
    <row r="47" spans="5:16" x14ac:dyDescent="0.25">
      <c r="F47" s="5"/>
      <c r="H47">
        <f t="shared" si="3"/>
        <v>0</v>
      </c>
      <c r="I47">
        <f t="shared" si="0"/>
        <v>0</v>
      </c>
      <c r="J47" t="e">
        <f t="shared" si="1"/>
        <v>#DIV/0!</v>
      </c>
      <c r="M47" t="e">
        <f t="shared" si="2"/>
        <v>#DIV/0!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opLeftCell="A31" workbookViewId="0">
      <selection activeCell="M52" sqref="M52:M53"/>
    </sheetView>
  </sheetViews>
  <sheetFormatPr defaultRowHeight="15" x14ac:dyDescent="0.25"/>
  <cols>
    <col min="2" max="2" width="10.28515625" bestFit="1" customWidth="1"/>
    <col min="3" max="3" width="14.140625" bestFit="1" customWidth="1"/>
    <col min="4" max="4" width="13" customWidth="1"/>
    <col min="5" max="5" width="12.28515625" bestFit="1" customWidth="1"/>
    <col min="6" max="6" width="18" bestFit="1" customWidth="1"/>
    <col min="9" max="9" width="11" bestFit="1" customWidth="1"/>
    <col min="10" max="10" width="14" bestFit="1" customWidth="1"/>
    <col min="12" max="12" width="12.28515625" bestFit="1" customWidth="1"/>
    <col min="13" max="13" width="15" bestFit="1" customWidth="1"/>
    <col min="15" max="15" width="12.42578125" bestFit="1" customWidth="1"/>
    <col min="16" max="16" width="13.140625" bestFit="1" customWidth="1"/>
  </cols>
  <sheetData>
    <row r="1" spans="1:16" x14ac:dyDescent="0.25">
      <c r="A1" t="s">
        <v>33</v>
      </c>
      <c r="B1" t="s">
        <v>37</v>
      </c>
      <c r="C1" s="3" t="s">
        <v>38</v>
      </c>
      <c r="D1" s="3" t="s">
        <v>34</v>
      </c>
      <c r="E1" s="3" t="s">
        <v>35</v>
      </c>
      <c r="F1" s="3" t="s">
        <v>39</v>
      </c>
      <c r="H1" t="s">
        <v>33</v>
      </c>
      <c r="I1" t="s">
        <v>36</v>
      </c>
      <c r="J1" s="3" t="s">
        <v>40</v>
      </c>
      <c r="K1" s="3" t="s">
        <v>34</v>
      </c>
      <c r="L1" s="3" t="s">
        <v>35</v>
      </c>
      <c r="M1" s="3" t="s">
        <v>41</v>
      </c>
      <c r="O1" t="s">
        <v>56</v>
      </c>
      <c r="P1" t="s">
        <v>57</v>
      </c>
    </row>
    <row r="2" spans="1:16" x14ac:dyDescent="0.25">
      <c r="F2" s="4"/>
      <c r="H2">
        <f>A2</f>
        <v>0</v>
      </c>
      <c r="I2">
        <f t="shared" ref="I2:I47" si="0">B2/1000</f>
        <v>0</v>
      </c>
      <c r="J2" t="e">
        <f t="shared" ref="J2:J47" si="1">1/C2*1000000</f>
        <v>#DIV/0!</v>
      </c>
      <c r="M2" t="e">
        <f t="shared" ref="M2:M47" si="2">1/F2*1000000</f>
        <v>#DIV/0!</v>
      </c>
      <c r="O2" t="e">
        <f>LN(ABS(H2-$H$47)/$H$47)</f>
        <v>#DIV/0!</v>
      </c>
      <c r="P2" t="e">
        <f>LN((J2-M2)/$M$47)</f>
        <v>#DIV/0!</v>
      </c>
    </row>
    <row r="3" spans="1:16" x14ac:dyDescent="0.25">
      <c r="F3" s="4"/>
      <c r="H3">
        <f t="shared" ref="H3:H47" si="3">A3</f>
        <v>0</v>
      </c>
      <c r="I3">
        <f t="shared" si="0"/>
        <v>0</v>
      </c>
      <c r="J3" t="e">
        <f t="shared" si="1"/>
        <v>#DIV/0!</v>
      </c>
      <c r="M3" t="e">
        <f t="shared" si="2"/>
        <v>#DIV/0!</v>
      </c>
      <c r="O3" t="e">
        <f t="shared" ref="O3:O46" si="4">LN(ABS(H3-$H$47)/$H$47)</f>
        <v>#DIV/0!</v>
      </c>
      <c r="P3" t="e">
        <f t="shared" ref="P3:P46" si="5">LN((J3-M3)/$M$47)</f>
        <v>#DIV/0!</v>
      </c>
    </row>
    <row r="4" spans="1:16" x14ac:dyDescent="0.25">
      <c r="F4" s="4"/>
      <c r="H4">
        <f t="shared" si="3"/>
        <v>0</v>
      </c>
      <c r="I4">
        <f t="shared" si="0"/>
        <v>0</v>
      </c>
      <c r="J4" t="e">
        <f t="shared" si="1"/>
        <v>#DIV/0!</v>
      </c>
      <c r="M4" t="e">
        <f t="shared" si="2"/>
        <v>#DIV/0!</v>
      </c>
      <c r="O4" t="e">
        <f t="shared" si="4"/>
        <v>#DIV/0!</v>
      </c>
      <c r="P4" t="e">
        <f t="shared" si="5"/>
        <v>#DIV/0!</v>
      </c>
    </row>
    <row r="5" spans="1:16" x14ac:dyDescent="0.25">
      <c r="F5" s="4"/>
      <c r="H5">
        <f t="shared" si="3"/>
        <v>0</v>
      </c>
      <c r="I5">
        <f t="shared" si="0"/>
        <v>0</v>
      </c>
      <c r="J5" t="e">
        <f t="shared" si="1"/>
        <v>#DIV/0!</v>
      </c>
      <c r="M5" t="e">
        <f t="shared" si="2"/>
        <v>#DIV/0!</v>
      </c>
      <c r="O5" t="e">
        <f t="shared" si="4"/>
        <v>#DIV/0!</v>
      </c>
      <c r="P5" t="e">
        <f t="shared" si="5"/>
        <v>#DIV/0!</v>
      </c>
    </row>
    <row r="6" spans="1:16" x14ac:dyDescent="0.25">
      <c r="F6" s="4"/>
      <c r="H6">
        <f t="shared" si="3"/>
        <v>0</v>
      </c>
      <c r="I6">
        <f t="shared" si="0"/>
        <v>0</v>
      </c>
      <c r="J6" t="e">
        <f t="shared" si="1"/>
        <v>#DIV/0!</v>
      </c>
      <c r="M6" t="e">
        <f t="shared" si="2"/>
        <v>#DIV/0!</v>
      </c>
      <c r="O6" t="e">
        <f t="shared" si="4"/>
        <v>#DIV/0!</v>
      </c>
      <c r="P6" t="e">
        <f t="shared" si="5"/>
        <v>#DIV/0!</v>
      </c>
    </row>
    <row r="7" spans="1:16" x14ac:dyDescent="0.25">
      <c r="F7" s="5"/>
      <c r="H7">
        <f t="shared" si="3"/>
        <v>0</v>
      </c>
      <c r="I7">
        <f t="shared" si="0"/>
        <v>0</v>
      </c>
      <c r="J7" t="e">
        <f t="shared" si="1"/>
        <v>#DIV/0!</v>
      </c>
      <c r="M7" t="e">
        <f t="shared" si="2"/>
        <v>#DIV/0!</v>
      </c>
      <c r="O7" t="e">
        <f t="shared" si="4"/>
        <v>#DIV/0!</v>
      </c>
      <c r="P7" t="e">
        <f t="shared" si="5"/>
        <v>#DIV/0!</v>
      </c>
    </row>
    <row r="8" spans="1:16" x14ac:dyDescent="0.25">
      <c r="F8" s="5"/>
      <c r="H8">
        <f t="shared" si="3"/>
        <v>0</v>
      </c>
      <c r="I8">
        <f t="shared" si="0"/>
        <v>0</v>
      </c>
      <c r="J8" t="e">
        <f t="shared" si="1"/>
        <v>#DIV/0!</v>
      </c>
      <c r="M8" t="e">
        <f t="shared" si="2"/>
        <v>#DIV/0!</v>
      </c>
      <c r="O8" t="e">
        <f t="shared" si="4"/>
        <v>#DIV/0!</v>
      </c>
      <c r="P8" t="e">
        <f t="shared" si="5"/>
        <v>#DIV/0!</v>
      </c>
    </row>
    <row r="9" spans="1:16" x14ac:dyDescent="0.25">
      <c r="F9" s="5"/>
      <c r="H9">
        <f t="shared" si="3"/>
        <v>0</v>
      </c>
      <c r="I9">
        <f t="shared" si="0"/>
        <v>0</v>
      </c>
      <c r="J9" t="e">
        <f t="shared" si="1"/>
        <v>#DIV/0!</v>
      </c>
      <c r="M9" t="e">
        <f t="shared" si="2"/>
        <v>#DIV/0!</v>
      </c>
      <c r="O9" t="e">
        <f t="shared" si="4"/>
        <v>#DIV/0!</v>
      </c>
      <c r="P9" t="e">
        <f t="shared" si="5"/>
        <v>#DIV/0!</v>
      </c>
    </row>
    <row r="10" spans="1:16" x14ac:dyDescent="0.25">
      <c r="F10" s="5"/>
      <c r="H10">
        <f t="shared" si="3"/>
        <v>0</v>
      </c>
      <c r="I10">
        <f t="shared" si="0"/>
        <v>0</v>
      </c>
      <c r="J10" t="e">
        <f t="shared" si="1"/>
        <v>#DIV/0!</v>
      </c>
      <c r="M10" t="e">
        <f t="shared" si="2"/>
        <v>#DIV/0!</v>
      </c>
      <c r="O10" t="e">
        <f t="shared" si="4"/>
        <v>#DIV/0!</v>
      </c>
      <c r="P10" t="e">
        <f t="shared" si="5"/>
        <v>#DIV/0!</v>
      </c>
    </row>
    <row r="11" spans="1:16" x14ac:dyDescent="0.25">
      <c r="F11" s="5"/>
      <c r="H11">
        <f t="shared" si="3"/>
        <v>0</v>
      </c>
      <c r="I11">
        <f t="shared" si="0"/>
        <v>0</v>
      </c>
      <c r="J11" t="e">
        <f t="shared" si="1"/>
        <v>#DIV/0!</v>
      </c>
      <c r="M11" t="e">
        <f t="shared" si="2"/>
        <v>#DIV/0!</v>
      </c>
      <c r="O11" t="e">
        <f t="shared" si="4"/>
        <v>#DIV/0!</v>
      </c>
      <c r="P11" t="e">
        <f t="shared" si="5"/>
        <v>#DIV/0!</v>
      </c>
    </row>
    <row r="12" spans="1:16" x14ac:dyDescent="0.25">
      <c r="F12" s="5"/>
      <c r="H12">
        <f t="shared" si="3"/>
        <v>0</v>
      </c>
      <c r="I12">
        <f t="shared" si="0"/>
        <v>0</v>
      </c>
      <c r="J12" t="e">
        <f t="shared" si="1"/>
        <v>#DIV/0!</v>
      </c>
      <c r="M12" t="e">
        <f t="shared" si="2"/>
        <v>#DIV/0!</v>
      </c>
      <c r="O12" t="e">
        <f t="shared" si="4"/>
        <v>#DIV/0!</v>
      </c>
      <c r="P12" t="e">
        <f t="shared" si="5"/>
        <v>#DIV/0!</v>
      </c>
    </row>
    <row r="13" spans="1:16" x14ac:dyDescent="0.25">
      <c r="F13" s="5"/>
      <c r="H13">
        <f t="shared" si="3"/>
        <v>0</v>
      </c>
      <c r="I13">
        <f t="shared" si="0"/>
        <v>0</v>
      </c>
      <c r="J13" t="e">
        <f t="shared" si="1"/>
        <v>#DIV/0!</v>
      </c>
      <c r="M13" t="e">
        <f t="shared" si="2"/>
        <v>#DIV/0!</v>
      </c>
      <c r="O13" t="e">
        <f t="shared" si="4"/>
        <v>#DIV/0!</v>
      </c>
      <c r="P13" t="e">
        <f t="shared" si="5"/>
        <v>#DIV/0!</v>
      </c>
    </row>
    <row r="14" spans="1:16" x14ac:dyDescent="0.25">
      <c r="F14" s="5"/>
      <c r="H14">
        <f t="shared" si="3"/>
        <v>0</v>
      </c>
      <c r="I14">
        <f t="shared" si="0"/>
        <v>0</v>
      </c>
      <c r="J14" t="e">
        <f t="shared" si="1"/>
        <v>#DIV/0!</v>
      </c>
      <c r="M14" t="e">
        <f t="shared" si="2"/>
        <v>#DIV/0!</v>
      </c>
      <c r="O14" t="e">
        <f t="shared" si="4"/>
        <v>#DIV/0!</v>
      </c>
      <c r="P14" t="e">
        <f t="shared" si="5"/>
        <v>#DIV/0!</v>
      </c>
    </row>
    <row r="15" spans="1:16" x14ac:dyDescent="0.25">
      <c r="F15" s="5"/>
      <c r="H15">
        <f t="shared" si="3"/>
        <v>0</v>
      </c>
      <c r="I15">
        <f t="shared" si="0"/>
        <v>0</v>
      </c>
      <c r="J15" t="e">
        <f t="shared" si="1"/>
        <v>#DIV/0!</v>
      </c>
      <c r="M15" t="e">
        <f t="shared" si="2"/>
        <v>#DIV/0!</v>
      </c>
      <c r="O15" t="e">
        <f t="shared" si="4"/>
        <v>#DIV/0!</v>
      </c>
      <c r="P15" t="e">
        <f t="shared" si="5"/>
        <v>#DIV/0!</v>
      </c>
    </row>
    <row r="16" spans="1:16" x14ac:dyDescent="0.25">
      <c r="F16" s="5"/>
      <c r="H16">
        <f t="shared" si="3"/>
        <v>0</v>
      </c>
      <c r="I16">
        <f t="shared" si="0"/>
        <v>0</v>
      </c>
      <c r="J16" t="e">
        <f t="shared" si="1"/>
        <v>#DIV/0!</v>
      </c>
      <c r="M16" t="e">
        <f t="shared" si="2"/>
        <v>#DIV/0!</v>
      </c>
      <c r="O16" t="e">
        <f t="shared" si="4"/>
        <v>#DIV/0!</v>
      </c>
      <c r="P16" t="e">
        <f t="shared" si="5"/>
        <v>#DIV/0!</v>
      </c>
    </row>
    <row r="17" spans="6:16" x14ac:dyDescent="0.25">
      <c r="F17" s="5"/>
      <c r="H17">
        <f t="shared" si="3"/>
        <v>0</v>
      </c>
      <c r="I17">
        <f t="shared" si="0"/>
        <v>0</v>
      </c>
      <c r="J17" t="e">
        <f t="shared" si="1"/>
        <v>#DIV/0!</v>
      </c>
      <c r="M17" t="e">
        <f t="shared" si="2"/>
        <v>#DIV/0!</v>
      </c>
      <c r="O17" t="e">
        <f t="shared" si="4"/>
        <v>#DIV/0!</v>
      </c>
      <c r="P17" t="e">
        <f t="shared" si="5"/>
        <v>#DIV/0!</v>
      </c>
    </row>
    <row r="18" spans="6:16" x14ac:dyDescent="0.25">
      <c r="F18" s="5"/>
      <c r="H18">
        <f t="shared" si="3"/>
        <v>0</v>
      </c>
      <c r="I18">
        <f t="shared" si="0"/>
        <v>0</v>
      </c>
      <c r="J18" t="e">
        <f t="shared" si="1"/>
        <v>#DIV/0!</v>
      </c>
      <c r="M18" t="e">
        <f t="shared" si="2"/>
        <v>#DIV/0!</v>
      </c>
      <c r="O18" t="e">
        <f t="shared" si="4"/>
        <v>#DIV/0!</v>
      </c>
      <c r="P18" t="e">
        <f t="shared" si="5"/>
        <v>#DIV/0!</v>
      </c>
    </row>
    <row r="19" spans="6:16" x14ac:dyDescent="0.25">
      <c r="F19" s="5"/>
      <c r="H19">
        <f t="shared" si="3"/>
        <v>0</v>
      </c>
      <c r="I19">
        <f t="shared" si="0"/>
        <v>0</v>
      </c>
      <c r="J19" t="e">
        <f t="shared" si="1"/>
        <v>#DIV/0!</v>
      </c>
      <c r="M19" t="e">
        <f t="shared" si="2"/>
        <v>#DIV/0!</v>
      </c>
      <c r="O19" t="e">
        <f t="shared" si="4"/>
        <v>#DIV/0!</v>
      </c>
      <c r="P19" t="e">
        <f t="shared" si="5"/>
        <v>#DIV/0!</v>
      </c>
    </row>
    <row r="20" spans="6:16" x14ac:dyDescent="0.25">
      <c r="F20" s="5"/>
      <c r="H20">
        <f t="shared" si="3"/>
        <v>0</v>
      </c>
      <c r="I20">
        <f t="shared" si="0"/>
        <v>0</v>
      </c>
      <c r="J20" t="e">
        <f t="shared" si="1"/>
        <v>#DIV/0!</v>
      </c>
      <c r="M20" t="e">
        <f t="shared" si="2"/>
        <v>#DIV/0!</v>
      </c>
      <c r="O20" t="e">
        <f t="shared" si="4"/>
        <v>#DIV/0!</v>
      </c>
      <c r="P20" t="e">
        <f t="shared" si="5"/>
        <v>#DIV/0!</v>
      </c>
    </row>
    <row r="21" spans="6:16" x14ac:dyDescent="0.25">
      <c r="F21" s="5"/>
      <c r="H21">
        <f t="shared" si="3"/>
        <v>0</v>
      </c>
      <c r="I21">
        <f t="shared" si="0"/>
        <v>0</v>
      </c>
      <c r="J21" t="e">
        <f t="shared" si="1"/>
        <v>#DIV/0!</v>
      </c>
      <c r="M21" t="e">
        <f t="shared" si="2"/>
        <v>#DIV/0!</v>
      </c>
      <c r="O21" t="e">
        <f t="shared" si="4"/>
        <v>#DIV/0!</v>
      </c>
      <c r="P21" t="e">
        <f t="shared" si="5"/>
        <v>#DIV/0!</v>
      </c>
    </row>
    <row r="22" spans="6:16" x14ac:dyDescent="0.25">
      <c r="F22" s="5"/>
      <c r="H22">
        <f t="shared" si="3"/>
        <v>0</v>
      </c>
      <c r="I22">
        <f t="shared" si="0"/>
        <v>0</v>
      </c>
      <c r="J22" t="e">
        <f t="shared" si="1"/>
        <v>#DIV/0!</v>
      </c>
      <c r="M22" t="e">
        <f t="shared" si="2"/>
        <v>#DIV/0!</v>
      </c>
      <c r="O22" t="e">
        <f t="shared" si="4"/>
        <v>#DIV/0!</v>
      </c>
      <c r="P22" t="e">
        <f t="shared" si="5"/>
        <v>#DIV/0!</v>
      </c>
    </row>
    <row r="23" spans="6:16" x14ac:dyDescent="0.25">
      <c r="F23" s="5"/>
      <c r="H23">
        <f t="shared" si="3"/>
        <v>0</v>
      </c>
      <c r="I23">
        <f t="shared" si="0"/>
        <v>0</v>
      </c>
      <c r="J23" t="e">
        <f t="shared" si="1"/>
        <v>#DIV/0!</v>
      </c>
      <c r="M23" t="e">
        <f t="shared" si="2"/>
        <v>#DIV/0!</v>
      </c>
      <c r="O23" t="e">
        <f t="shared" si="4"/>
        <v>#DIV/0!</v>
      </c>
      <c r="P23" t="e">
        <f t="shared" si="5"/>
        <v>#DIV/0!</v>
      </c>
    </row>
    <row r="24" spans="6:16" x14ac:dyDescent="0.25">
      <c r="F24" s="5"/>
      <c r="H24">
        <f t="shared" si="3"/>
        <v>0</v>
      </c>
      <c r="I24">
        <f t="shared" si="0"/>
        <v>0</v>
      </c>
      <c r="J24" t="e">
        <f t="shared" si="1"/>
        <v>#DIV/0!</v>
      </c>
      <c r="M24" t="e">
        <f t="shared" si="2"/>
        <v>#DIV/0!</v>
      </c>
      <c r="O24" t="e">
        <f t="shared" si="4"/>
        <v>#DIV/0!</v>
      </c>
      <c r="P24" t="e">
        <f t="shared" si="5"/>
        <v>#DIV/0!</v>
      </c>
    </row>
    <row r="25" spans="6:16" x14ac:dyDescent="0.25">
      <c r="F25" s="5"/>
      <c r="H25">
        <f t="shared" si="3"/>
        <v>0</v>
      </c>
      <c r="I25">
        <f t="shared" si="0"/>
        <v>0</v>
      </c>
      <c r="J25" t="e">
        <f t="shared" si="1"/>
        <v>#DIV/0!</v>
      </c>
      <c r="M25" t="e">
        <f t="shared" si="2"/>
        <v>#DIV/0!</v>
      </c>
      <c r="O25" t="e">
        <f t="shared" si="4"/>
        <v>#DIV/0!</v>
      </c>
      <c r="P25" t="e">
        <f t="shared" si="5"/>
        <v>#DIV/0!</v>
      </c>
    </row>
    <row r="26" spans="6:16" x14ac:dyDescent="0.25">
      <c r="F26" s="5"/>
      <c r="H26">
        <f t="shared" si="3"/>
        <v>0</v>
      </c>
      <c r="I26">
        <f t="shared" si="0"/>
        <v>0</v>
      </c>
      <c r="J26" t="e">
        <f t="shared" si="1"/>
        <v>#DIV/0!</v>
      </c>
      <c r="M26" t="e">
        <f t="shared" si="2"/>
        <v>#DIV/0!</v>
      </c>
      <c r="O26" t="e">
        <f t="shared" si="4"/>
        <v>#DIV/0!</v>
      </c>
      <c r="P26" t="e">
        <f t="shared" si="5"/>
        <v>#DIV/0!</v>
      </c>
    </row>
    <row r="27" spans="6:16" x14ac:dyDescent="0.25">
      <c r="F27" s="5"/>
      <c r="H27">
        <f t="shared" si="3"/>
        <v>0</v>
      </c>
      <c r="I27">
        <f t="shared" si="0"/>
        <v>0</v>
      </c>
      <c r="J27" t="e">
        <f t="shared" si="1"/>
        <v>#DIV/0!</v>
      </c>
      <c r="M27" t="e">
        <f t="shared" si="2"/>
        <v>#DIV/0!</v>
      </c>
      <c r="O27" t="e">
        <f t="shared" si="4"/>
        <v>#DIV/0!</v>
      </c>
      <c r="P27" t="e">
        <f t="shared" si="5"/>
        <v>#DIV/0!</v>
      </c>
    </row>
    <row r="28" spans="6:16" x14ac:dyDescent="0.25">
      <c r="F28" s="5"/>
      <c r="H28">
        <f t="shared" si="3"/>
        <v>0</v>
      </c>
      <c r="I28">
        <f t="shared" si="0"/>
        <v>0</v>
      </c>
      <c r="J28" t="e">
        <f t="shared" si="1"/>
        <v>#DIV/0!</v>
      </c>
      <c r="M28" t="e">
        <f t="shared" si="2"/>
        <v>#DIV/0!</v>
      </c>
      <c r="O28" t="e">
        <f t="shared" si="4"/>
        <v>#DIV/0!</v>
      </c>
      <c r="P28" t="e">
        <f t="shared" si="5"/>
        <v>#DIV/0!</v>
      </c>
    </row>
    <row r="29" spans="6:16" x14ac:dyDescent="0.25">
      <c r="F29" s="5"/>
      <c r="H29">
        <f t="shared" si="3"/>
        <v>0</v>
      </c>
      <c r="I29">
        <f t="shared" si="0"/>
        <v>0</v>
      </c>
      <c r="J29" t="e">
        <f t="shared" si="1"/>
        <v>#DIV/0!</v>
      </c>
      <c r="M29" t="e">
        <f t="shared" si="2"/>
        <v>#DIV/0!</v>
      </c>
      <c r="O29" t="e">
        <f t="shared" si="4"/>
        <v>#DIV/0!</v>
      </c>
      <c r="P29" t="e">
        <f t="shared" si="5"/>
        <v>#DIV/0!</v>
      </c>
    </row>
    <row r="30" spans="6:16" x14ac:dyDescent="0.25">
      <c r="F30" s="5"/>
      <c r="H30">
        <f t="shared" si="3"/>
        <v>0</v>
      </c>
      <c r="I30">
        <f t="shared" si="0"/>
        <v>0</v>
      </c>
      <c r="J30" t="e">
        <f t="shared" si="1"/>
        <v>#DIV/0!</v>
      </c>
      <c r="M30" t="e">
        <f t="shared" si="2"/>
        <v>#DIV/0!</v>
      </c>
      <c r="O30" t="e">
        <f t="shared" si="4"/>
        <v>#DIV/0!</v>
      </c>
      <c r="P30" t="e">
        <f t="shared" si="5"/>
        <v>#DIV/0!</v>
      </c>
    </row>
    <row r="31" spans="6:16" x14ac:dyDescent="0.25">
      <c r="F31" s="5"/>
      <c r="H31">
        <f t="shared" si="3"/>
        <v>0</v>
      </c>
      <c r="I31">
        <f t="shared" si="0"/>
        <v>0</v>
      </c>
      <c r="J31" t="e">
        <f t="shared" si="1"/>
        <v>#DIV/0!</v>
      </c>
      <c r="M31" t="e">
        <f t="shared" si="2"/>
        <v>#DIV/0!</v>
      </c>
      <c r="O31" t="e">
        <f t="shared" si="4"/>
        <v>#DIV/0!</v>
      </c>
      <c r="P31" t="e">
        <f t="shared" si="5"/>
        <v>#DIV/0!</v>
      </c>
    </row>
    <row r="32" spans="6:16" x14ac:dyDescent="0.25">
      <c r="F32" s="5"/>
      <c r="H32">
        <f t="shared" si="3"/>
        <v>0</v>
      </c>
      <c r="I32">
        <f t="shared" si="0"/>
        <v>0</v>
      </c>
      <c r="J32" t="e">
        <f t="shared" si="1"/>
        <v>#DIV/0!</v>
      </c>
      <c r="M32" t="e">
        <f t="shared" si="2"/>
        <v>#DIV/0!</v>
      </c>
      <c r="O32" t="e">
        <f t="shared" si="4"/>
        <v>#DIV/0!</v>
      </c>
      <c r="P32" t="e">
        <f t="shared" si="5"/>
        <v>#DIV/0!</v>
      </c>
    </row>
    <row r="33" spans="5:16" x14ac:dyDescent="0.25">
      <c r="F33" s="5"/>
      <c r="H33">
        <f t="shared" si="3"/>
        <v>0</v>
      </c>
      <c r="I33">
        <f t="shared" si="0"/>
        <v>0</v>
      </c>
      <c r="J33" t="e">
        <f t="shared" si="1"/>
        <v>#DIV/0!</v>
      </c>
      <c r="M33" t="e">
        <f t="shared" si="2"/>
        <v>#DIV/0!</v>
      </c>
      <c r="O33" t="e">
        <f t="shared" si="4"/>
        <v>#DIV/0!</v>
      </c>
      <c r="P33" t="e">
        <f t="shared" si="5"/>
        <v>#DIV/0!</v>
      </c>
    </row>
    <row r="34" spans="5:16" x14ac:dyDescent="0.25">
      <c r="F34" s="5"/>
      <c r="H34">
        <f t="shared" si="3"/>
        <v>0</v>
      </c>
      <c r="I34">
        <f t="shared" si="0"/>
        <v>0</v>
      </c>
      <c r="J34" t="e">
        <f t="shared" si="1"/>
        <v>#DIV/0!</v>
      </c>
      <c r="M34" t="e">
        <f t="shared" si="2"/>
        <v>#DIV/0!</v>
      </c>
      <c r="O34" t="e">
        <f t="shared" si="4"/>
        <v>#DIV/0!</v>
      </c>
      <c r="P34" t="e">
        <f t="shared" si="5"/>
        <v>#DIV/0!</v>
      </c>
    </row>
    <row r="35" spans="5:16" x14ac:dyDescent="0.25">
      <c r="F35" s="5"/>
      <c r="H35">
        <f t="shared" si="3"/>
        <v>0</v>
      </c>
      <c r="I35">
        <f t="shared" si="0"/>
        <v>0</v>
      </c>
      <c r="J35" t="e">
        <f t="shared" si="1"/>
        <v>#DIV/0!</v>
      </c>
      <c r="M35" t="e">
        <f t="shared" si="2"/>
        <v>#DIV/0!</v>
      </c>
      <c r="O35" t="e">
        <f t="shared" si="4"/>
        <v>#DIV/0!</v>
      </c>
      <c r="P35" t="e">
        <f t="shared" si="5"/>
        <v>#DIV/0!</v>
      </c>
    </row>
    <row r="36" spans="5:16" x14ac:dyDescent="0.25">
      <c r="F36" s="5"/>
      <c r="H36">
        <f t="shared" si="3"/>
        <v>0</v>
      </c>
      <c r="I36">
        <f t="shared" si="0"/>
        <v>0</v>
      </c>
      <c r="J36" t="e">
        <f t="shared" si="1"/>
        <v>#DIV/0!</v>
      </c>
      <c r="M36" t="e">
        <f t="shared" si="2"/>
        <v>#DIV/0!</v>
      </c>
      <c r="O36" t="e">
        <f t="shared" si="4"/>
        <v>#DIV/0!</v>
      </c>
      <c r="P36" t="e">
        <f t="shared" si="5"/>
        <v>#DIV/0!</v>
      </c>
    </row>
    <row r="37" spans="5:16" x14ac:dyDescent="0.25">
      <c r="F37" s="5"/>
      <c r="H37">
        <f t="shared" si="3"/>
        <v>0</v>
      </c>
      <c r="I37">
        <f t="shared" si="0"/>
        <v>0</v>
      </c>
      <c r="J37" t="e">
        <f t="shared" si="1"/>
        <v>#DIV/0!</v>
      </c>
      <c r="M37" t="e">
        <f t="shared" si="2"/>
        <v>#DIV/0!</v>
      </c>
      <c r="O37" t="e">
        <f t="shared" si="4"/>
        <v>#DIV/0!</v>
      </c>
      <c r="P37" t="e">
        <f t="shared" si="5"/>
        <v>#DIV/0!</v>
      </c>
    </row>
    <row r="38" spans="5:16" x14ac:dyDescent="0.25">
      <c r="F38" s="5"/>
      <c r="H38">
        <f t="shared" si="3"/>
        <v>0</v>
      </c>
      <c r="I38">
        <f t="shared" si="0"/>
        <v>0</v>
      </c>
      <c r="J38" t="e">
        <f t="shared" si="1"/>
        <v>#DIV/0!</v>
      </c>
      <c r="M38" t="e">
        <f t="shared" si="2"/>
        <v>#DIV/0!</v>
      </c>
      <c r="O38" t="e">
        <f t="shared" si="4"/>
        <v>#DIV/0!</v>
      </c>
      <c r="P38" t="e">
        <f t="shared" si="5"/>
        <v>#DIV/0!</v>
      </c>
    </row>
    <row r="39" spans="5:16" x14ac:dyDescent="0.25">
      <c r="F39" s="5"/>
      <c r="H39">
        <f t="shared" si="3"/>
        <v>0</v>
      </c>
      <c r="I39">
        <f t="shared" si="0"/>
        <v>0</v>
      </c>
      <c r="J39" t="e">
        <f t="shared" si="1"/>
        <v>#DIV/0!</v>
      </c>
      <c r="M39" t="e">
        <f t="shared" si="2"/>
        <v>#DIV/0!</v>
      </c>
      <c r="O39" t="e">
        <f t="shared" si="4"/>
        <v>#DIV/0!</v>
      </c>
      <c r="P39" t="e">
        <f t="shared" si="5"/>
        <v>#DIV/0!</v>
      </c>
    </row>
    <row r="40" spans="5:16" x14ac:dyDescent="0.25">
      <c r="F40" s="5"/>
      <c r="H40">
        <f t="shared" si="3"/>
        <v>0</v>
      </c>
      <c r="I40">
        <f t="shared" si="0"/>
        <v>0</v>
      </c>
      <c r="J40" t="e">
        <f t="shared" si="1"/>
        <v>#DIV/0!</v>
      </c>
      <c r="M40" t="e">
        <f t="shared" si="2"/>
        <v>#DIV/0!</v>
      </c>
      <c r="O40" t="e">
        <f t="shared" si="4"/>
        <v>#DIV/0!</v>
      </c>
      <c r="P40" t="e">
        <f t="shared" si="5"/>
        <v>#DIV/0!</v>
      </c>
    </row>
    <row r="41" spans="5:16" x14ac:dyDescent="0.25">
      <c r="E41" s="5"/>
      <c r="F41" s="5"/>
      <c r="H41">
        <f t="shared" si="3"/>
        <v>0</v>
      </c>
      <c r="I41">
        <f t="shared" si="0"/>
        <v>0</v>
      </c>
      <c r="J41" t="e">
        <f t="shared" si="1"/>
        <v>#DIV/0!</v>
      </c>
      <c r="M41" t="e">
        <f t="shared" si="2"/>
        <v>#DIV/0!</v>
      </c>
      <c r="O41" t="e">
        <f t="shared" si="4"/>
        <v>#DIV/0!</v>
      </c>
      <c r="P41" t="e">
        <f t="shared" si="5"/>
        <v>#DIV/0!</v>
      </c>
    </row>
    <row r="42" spans="5:16" x14ac:dyDescent="0.25">
      <c r="E42" s="5"/>
      <c r="F42" s="5"/>
      <c r="H42">
        <f t="shared" si="3"/>
        <v>0</v>
      </c>
      <c r="I42">
        <f t="shared" si="0"/>
        <v>0</v>
      </c>
      <c r="J42" t="e">
        <f t="shared" si="1"/>
        <v>#DIV/0!</v>
      </c>
      <c r="M42" t="e">
        <f t="shared" si="2"/>
        <v>#DIV/0!</v>
      </c>
      <c r="O42" t="e">
        <f t="shared" si="4"/>
        <v>#DIV/0!</v>
      </c>
      <c r="P42" t="e">
        <f t="shared" si="5"/>
        <v>#DIV/0!</v>
      </c>
    </row>
    <row r="43" spans="5:16" x14ac:dyDescent="0.25">
      <c r="F43" s="5"/>
      <c r="H43">
        <f t="shared" si="3"/>
        <v>0</v>
      </c>
      <c r="I43">
        <f t="shared" si="0"/>
        <v>0</v>
      </c>
      <c r="J43" t="e">
        <f t="shared" si="1"/>
        <v>#DIV/0!</v>
      </c>
      <c r="M43" t="e">
        <f t="shared" si="2"/>
        <v>#DIV/0!</v>
      </c>
      <c r="O43" t="e">
        <f t="shared" si="4"/>
        <v>#DIV/0!</v>
      </c>
      <c r="P43" t="e">
        <f t="shared" si="5"/>
        <v>#DIV/0!</v>
      </c>
    </row>
    <row r="44" spans="5:16" x14ac:dyDescent="0.25">
      <c r="F44" s="5"/>
      <c r="H44">
        <f t="shared" si="3"/>
        <v>0</v>
      </c>
      <c r="I44">
        <f t="shared" si="0"/>
        <v>0</v>
      </c>
      <c r="J44" t="e">
        <f t="shared" si="1"/>
        <v>#DIV/0!</v>
      </c>
      <c r="M44" t="e">
        <f t="shared" si="2"/>
        <v>#DIV/0!</v>
      </c>
      <c r="O44" t="e">
        <f t="shared" si="4"/>
        <v>#DIV/0!</v>
      </c>
      <c r="P44" t="e">
        <f t="shared" si="5"/>
        <v>#DIV/0!</v>
      </c>
    </row>
    <row r="45" spans="5:16" x14ac:dyDescent="0.25">
      <c r="F45" s="5"/>
      <c r="H45">
        <f t="shared" si="3"/>
        <v>0</v>
      </c>
      <c r="I45">
        <f t="shared" si="0"/>
        <v>0</v>
      </c>
      <c r="J45" t="e">
        <f t="shared" si="1"/>
        <v>#DIV/0!</v>
      </c>
      <c r="M45" t="e">
        <f t="shared" si="2"/>
        <v>#DIV/0!</v>
      </c>
      <c r="O45" t="e">
        <f t="shared" si="4"/>
        <v>#DIV/0!</v>
      </c>
      <c r="P45" t="e">
        <f t="shared" si="5"/>
        <v>#DIV/0!</v>
      </c>
    </row>
    <row r="46" spans="5:16" x14ac:dyDescent="0.25">
      <c r="H46">
        <f t="shared" si="3"/>
        <v>0</v>
      </c>
      <c r="I46">
        <f t="shared" si="0"/>
        <v>0</v>
      </c>
      <c r="J46" t="e">
        <f t="shared" si="1"/>
        <v>#DIV/0!</v>
      </c>
      <c r="M46" t="e">
        <f t="shared" si="2"/>
        <v>#DIV/0!</v>
      </c>
      <c r="O46" t="e">
        <f t="shared" si="4"/>
        <v>#DIV/0!</v>
      </c>
      <c r="P46" t="e">
        <f t="shared" si="5"/>
        <v>#DIV/0!</v>
      </c>
    </row>
    <row r="47" spans="5:16" x14ac:dyDescent="0.25">
      <c r="F47" s="5"/>
      <c r="H47">
        <f t="shared" si="3"/>
        <v>0</v>
      </c>
      <c r="I47">
        <f t="shared" si="0"/>
        <v>0</v>
      </c>
      <c r="J47" t="e">
        <f t="shared" si="1"/>
        <v>#DIV/0!</v>
      </c>
      <c r="M47" t="e">
        <f t="shared" si="2"/>
        <v>#DIV/0!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selection activeCell="G26" sqref="G26"/>
    </sheetView>
  </sheetViews>
  <sheetFormatPr defaultRowHeight="15" x14ac:dyDescent="0.25"/>
  <cols>
    <col min="2" max="2" width="10.28515625" bestFit="1" customWidth="1"/>
    <col min="3" max="3" width="14.140625" bestFit="1" customWidth="1"/>
    <col min="4" max="4" width="13" customWidth="1"/>
    <col min="5" max="5" width="12.28515625" bestFit="1" customWidth="1"/>
    <col min="6" max="6" width="18" bestFit="1" customWidth="1"/>
    <col min="9" max="9" width="11" bestFit="1" customWidth="1"/>
    <col min="10" max="10" width="14" bestFit="1" customWidth="1"/>
    <col min="12" max="12" width="12.28515625" bestFit="1" customWidth="1"/>
    <col min="13" max="13" width="15" bestFit="1" customWidth="1"/>
    <col min="15" max="15" width="12.42578125" bestFit="1" customWidth="1"/>
    <col min="16" max="16" width="13.140625" bestFit="1" customWidth="1"/>
  </cols>
  <sheetData>
    <row r="1" spans="1:16" x14ac:dyDescent="0.25">
      <c r="A1" t="s">
        <v>33</v>
      </c>
      <c r="B1" t="s">
        <v>37</v>
      </c>
      <c r="C1" s="3" t="s">
        <v>38</v>
      </c>
      <c r="D1" s="3" t="s">
        <v>34</v>
      </c>
      <c r="E1" s="3" t="s">
        <v>35</v>
      </c>
      <c r="F1" s="3" t="s">
        <v>39</v>
      </c>
      <c r="H1" t="s">
        <v>33</v>
      </c>
      <c r="I1" t="s">
        <v>36</v>
      </c>
      <c r="J1" s="3" t="s">
        <v>40</v>
      </c>
      <c r="K1" s="3" t="s">
        <v>34</v>
      </c>
      <c r="L1" s="3" t="s">
        <v>35</v>
      </c>
      <c r="M1" s="3" t="s">
        <v>41</v>
      </c>
      <c r="O1" t="s">
        <v>56</v>
      </c>
      <c r="P1" t="s">
        <v>57</v>
      </c>
    </row>
    <row r="2" spans="1:16" x14ac:dyDescent="0.25">
      <c r="F2" s="4"/>
      <c r="H2">
        <f>A2</f>
        <v>0</v>
      </c>
      <c r="I2">
        <f t="shared" ref="I2:I47" si="0">B2/1000</f>
        <v>0</v>
      </c>
      <c r="J2" t="e">
        <f t="shared" ref="J2:J47" si="1">1/C2*1000000</f>
        <v>#DIV/0!</v>
      </c>
      <c r="M2" t="e">
        <f t="shared" ref="M2:M47" si="2">1/F2*1000000</f>
        <v>#DIV/0!</v>
      </c>
      <c r="O2" t="e">
        <f>LN(ABS(H2-$H$47)/$H$47)</f>
        <v>#DIV/0!</v>
      </c>
      <c r="P2" t="e">
        <f>LN((J2-M2)/$M$47)</f>
        <v>#DIV/0!</v>
      </c>
    </row>
    <row r="3" spans="1:16" x14ac:dyDescent="0.25">
      <c r="F3" s="4"/>
      <c r="H3">
        <f t="shared" ref="H3:H47" si="3">A3</f>
        <v>0</v>
      </c>
      <c r="I3">
        <f t="shared" si="0"/>
        <v>0</v>
      </c>
      <c r="J3" t="e">
        <f t="shared" si="1"/>
        <v>#DIV/0!</v>
      </c>
      <c r="M3" t="e">
        <f t="shared" si="2"/>
        <v>#DIV/0!</v>
      </c>
      <c r="O3" t="e">
        <f t="shared" ref="O3:O46" si="4">LN(ABS(H3-$H$47)/$H$47)</f>
        <v>#DIV/0!</v>
      </c>
      <c r="P3" t="e">
        <f t="shared" ref="P3:P46" si="5">LN((J3-M3)/$M$47)</f>
        <v>#DIV/0!</v>
      </c>
    </row>
    <row r="4" spans="1:16" x14ac:dyDescent="0.25">
      <c r="F4" s="4"/>
      <c r="H4">
        <f t="shared" si="3"/>
        <v>0</v>
      </c>
      <c r="I4">
        <f t="shared" si="0"/>
        <v>0</v>
      </c>
      <c r="J4" t="e">
        <f t="shared" si="1"/>
        <v>#DIV/0!</v>
      </c>
      <c r="M4" t="e">
        <f t="shared" si="2"/>
        <v>#DIV/0!</v>
      </c>
      <c r="O4" t="e">
        <f t="shared" si="4"/>
        <v>#DIV/0!</v>
      </c>
      <c r="P4" t="e">
        <f t="shared" si="5"/>
        <v>#DIV/0!</v>
      </c>
    </row>
    <row r="5" spans="1:16" x14ac:dyDescent="0.25">
      <c r="F5" s="4"/>
      <c r="H5">
        <f t="shared" si="3"/>
        <v>0</v>
      </c>
      <c r="I5">
        <f t="shared" si="0"/>
        <v>0</v>
      </c>
      <c r="J5" t="e">
        <f t="shared" si="1"/>
        <v>#DIV/0!</v>
      </c>
      <c r="M5" t="e">
        <f t="shared" si="2"/>
        <v>#DIV/0!</v>
      </c>
      <c r="O5" t="e">
        <f t="shared" si="4"/>
        <v>#DIV/0!</v>
      </c>
      <c r="P5" t="e">
        <f t="shared" si="5"/>
        <v>#DIV/0!</v>
      </c>
    </row>
    <row r="6" spans="1:16" x14ac:dyDescent="0.25">
      <c r="F6" s="4"/>
      <c r="H6">
        <f t="shared" si="3"/>
        <v>0</v>
      </c>
      <c r="I6">
        <f t="shared" si="0"/>
        <v>0</v>
      </c>
      <c r="J6" t="e">
        <f t="shared" si="1"/>
        <v>#DIV/0!</v>
      </c>
      <c r="M6" t="e">
        <f t="shared" si="2"/>
        <v>#DIV/0!</v>
      </c>
      <c r="O6" t="e">
        <f t="shared" si="4"/>
        <v>#DIV/0!</v>
      </c>
      <c r="P6" t="e">
        <f t="shared" si="5"/>
        <v>#DIV/0!</v>
      </c>
    </row>
    <row r="7" spans="1:16" x14ac:dyDescent="0.25">
      <c r="F7" s="5"/>
      <c r="H7">
        <f t="shared" si="3"/>
        <v>0</v>
      </c>
      <c r="I7">
        <f t="shared" si="0"/>
        <v>0</v>
      </c>
      <c r="J7" t="e">
        <f t="shared" si="1"/>
        <v>#DIV/0!</v>
      </c>
      <c r="M7" t="e">
        <f t="shared" si="2"/>
        <v>#DIV/0!</v>
      </c>
      <c r="O7" t="e">
        <f t="shared" si="4"/>
        <v>#DIV/0!</v>
      </c>
      <c r="P7" t="e">
        <f t="shared" si="5"/>
        <v>#DIV/0!</v>
      </c>
    </row>
    <row r="8" spans="1:16" x14ac:dyDescent="0.25">
      <c r="F8" s="5"/>
      <c r="H8">
        <f t="shared" si="3"/>
        <v>0</v>
      </c>
      <c r="I8">
        <f t="shared" si="0"/>
        <v>0</v>
      </c>
      <c r="J8" t="e">
        <f t="shared" si="1"/>
        <v>#DIV/0!</v>
      </c>
      <c r="M8" t="e">
        <f t="shared" si="2"/>
        <v>#DIV/0!</v>
      </c>
      <c r="O8" t="e">
        <f t="shared" si="4"/>
        <v>#DIV/0!</v>
      </c>
      <c r="P8" t="e">
        <f t="shared" si="5"/>
        <v>#DIV/0!</v>
      </c>
    </row>
    <row r="9" spans="1:16" x14ac:dyDescent="0.25">
      <c r="F9" s="5"/>
      <c r="H9">
        <f t="shared" si="3"/>
        <v>0</v>
      </c>
      <c r="I9">
        <f t="shared" si="0"/>
        <v>0</v>
      </c>
      <c r="J9" t="e">
        <f t="shared" si="1"/>
        <v>#DIV/0!</v>
      </c>
      <c r="M9" t="e">
        <f t="shared" si="2"/>
        <v>#DIV/0!</v>
      </c>
      <c r="O9" t="e">
        <f t="shared" si="4"/>
        <v>#DIV/0!</v>
      </c>
      <c r="P9" t="e">
        <f t="shared" si="5"/>
        <v>#DIV/0!</v>
      </c>
    </row>
    <row r="10" spans="1:16" x14ac:dyDescent="0.25">
      <c r="F10" s="5"/>
      <c r="H10">
        <f t="shared" si="3"/>
        <v>0</v>
      </c>
      <c r="I10">
        <f t="shared" si="0"/>
        <v>0</v>
      </c>
      <c r="J10" t="e">
        <f t="shared" si="1"/>
        <v>#DIV/0!</v>
      </c>
      <c r="M10" t="e">
        <f t="shared" si="2"/>
        <v>#DIV/0!</v>
      </c>
      <c r="O10" t="e">
        <f t="shared" si="4"/>
        <v>#DIV/0!</v>
      </c>
      <c r="P10" t="e">
        <f t="shared" si="5"/>
        <v>#DIV/0!</v>
      </c>
    </row>
    <row r="11" spans="1:16" x14ac:dyDescent="0.25">
      <c r="F11" s="5"/>
      <c r="H11">
        <f t="shared" si="3"/>
        <v>0</v>
      </c>
      <c r="I11">
        <f t="shared" si="0"/>
        <v>0</v>
      </c>
      <c r="J11" t="e">
        <f t="shared" si="1"/>
        <v>#DIV/0!</v>
      </c>
      <c r="M11" t="e">
        <f t="shared" si="2"/>
        <v>#DIV/0!</v>
      </c>
      <c r="O11" t="e">
        <f t="shared" si="4"/>
        <v>#DIV/0!</v>
      </c>
      <c r="P11" t="e">
        <f t="shared" si="5"/>
        <v>#DIV/0!</v>
      </c>
    </row>
    <row r="12" spans="1:16" x14ac:dyDescent="0.25">
      <c r="F12" s="5"/>
      <c r="H12">
        <f t="shared" si="3"/>
        <v>0</v>
      </c>
      <c r="I12">
        <f t="shared" si="0"/>
        <v>0</v>
      </c>
      <c r="J12" t="e">
        <f t="shared" si="1"/>
        <v>#DIV/0!</v>
      </c>
      <c r="M12" t="e">
        <f t="shared" si="2"/>
        <v>#DIV/0!</v>
      </c>
      <c r="O12" t="e">
        <f t="shared" si="4"/>
        <v>#DIV/0!</v>
      </c>
      <c r="P12" t="e">
        <f t="shared" si="5"/>
        <v>#DIV/0!</v>
      </c>
    </row>
    <row r="13" spans="1:16" x14ac:dyDescent="0.25">
      <c r="F13" s="5"/>
      <c r="H13">
        <f t="shared" si="3"/>
        <v>0</v>
      </c>
      <c r="I13">
        <f t="shared" si="0"/>
        <v>0</v>
      </c>
      <c r="J13" t="e">
        <f t="shared" si="1"/>
        <v>#DIV/0!</v>
      </c>
      <c r="M13" t="e">
        <f t="shared" si="2"/>
        <v>#DIV/0!</v>
      </c>
      <c r="O13" t="e">
        <f t="shared" si="4"/>
        <v>#DIV/0!</v>
      </c>
      <c r="P13" t="e">
        <f t="shared" si="5"/>
        <v>#DIV/0!</v>
      </c>
    </row>
    <row r="14" spans="1:16" x14ac:dyDescent="0.25">
      <c r="F14" s="5"/>
      <c r="H14">
        <f t="shared" si="3"/>
        <v>0</v>
      </c>
      <c r="I14">
        <f t="shared" si="0"/>
        <v>0</v>
      </c>
      <c r="J14" t="e">
        <f t="shared" si="1"/>
        <v>#DIV/0!</v>
      </c>
      <c r="M14" t="e">
        <f t="shared" si="2"/>
        <v>#DIV/0!</v>
      </c>
      <c r="O14" t="e">
        <f t="shared" si="4"/>
        <v>#DIV/0!</v>
      </c>
      <c r="P14" t="e">
        <f t="shared" si="5"/>
        <v>#DIV/0!</v>
      </c>
    </row>
    <row r="15" spans="1:16" x14ac:dyDescent="0.25">
      <c r="F15" s="5"/>
      <c r="H15">
        <f t="shared" si="3"/>
        <v>0</v>
      </c>
      <c r="I15">
        <f t="shared" si="0"/>
        <v>0</v>
      </c>
      <c r="J15" t="e">
        <f t="shared" si="1"/>
        <v>#DIV/0!</v>
      </c>
      <c r="M15" t="e">
        <f t="shared" si="2"/>
        <v>#DIV/0!</v>
      </c>
      <c r="O15" t="e">
        <f t="shared" si="4"/>
        <v>#DIV/0!</v>
      </c>
      <c r="P15" t="e">
        <f t="shared" si="5"/>
        <v>#DIV/0!</v>
      </c>
    </row>
    <row r="16" spans="1:16" x14ac:dyDescent="0.25">
      <c r="F16" s="5"/>
      <c r="H16">
        <f t="shared" si="3"/>
        <v>0</v>
      </c>
      <c r="I16">
        <f t="shared" si="0"/>
        <v>0</v>
      </c>
      <c r="J16" t="e">
        <f t="shared" si="1"/>
        <v>#DIV/0!</v>
      </c>
      <c r="M16" t="e">
        <f t="shared" si="2"/>
        <v>#DIV/0!</v>
      </c>
      <c r="O16" t="e">
        <f t="shared" si="4"/>
        <v>#DIV/0!</v>
      </c>
      <c r="P16" t="e">
        <f t="shared" si="5"/>
        <v>#DIV/0!</v>
      </c>
    </row>
    <row r="17" spans="6:16" x14ac:dyDescent="0.25">
      <c r="F17" s="5"/>
      <c r="H17">
        <f t="shared" si="3"/>
        <v>0</v>
      </c>
      <c r="I17">
        <f t="shared" si="0"/>
        <v>0</v>
      </c>
      <c r="J17" t="e">
        <f t="shared" si="1"/>
        <v>#DIV/0!</v>
      </c>
      <c r="M17" t="e">
        <f t="shared" si="2"/>
        <v>#DIV/0!</v>
      </c>
      <c r="O17" t="e">
        <f t="shared" si="4"/>
        <v>#DIV/0!</v>
      </c>
      <c r="P17" t="e">
        <f t="shared" si="5"/>
        <v>#DIV/0!</v>
      </c>
    </row>
    <row r="18" spans="6:16" x14ac:dyDescent="0.25">
      <c r="F18" s="5"/>
      <c r="H18">
        <f t="shared" si="3"/>
        <v>0</v>
      </c>
      <c r="I18">
        <f t="shared" si="0"/>
        <v>0</v>
      </c>
      <c r="J18" t="e">
        <f t="shared" si="1"/>
        <v>#DIV/0!</v>
      </c>
      <c r="M18" t="e">
        <f t="shared" si="2"/>
        <v>#DIV/0!</v>
      </c>
      <c r="O18" t="e">
        <f t="shared" si="4"/>
        <v>#DIV/0!</v>
      </c>
      <c r="P18" t="e">
        <f t="shared" si="5"/>
        <v>#DIV/0!</v>
      </c>
    </row>
    <row r="19" spans="6:16" x14ac:dyDescent="0.25">
      <c r="F19" s="5"/>
      <c r="H19">
        <f t="shared" si="3"/>
        <v>0</v>
      </c>
      <c r="I19">
        <f t="shared" si="0"/>
        <v>0</v>
      </c>
      <c r="J19" t="e">
        <f t="shared" si="1"/>
        <v>#DIV/0!</v>
      </c>
      <c r="M19" t="e">
        <f t="shared" si="2"/>
        <v>#DIV/0!</v>
      </c>
      <c r="O19" t="e">
        <f t="shared" si="4"/>
        <v>#DIV/0!</v>
      </c>
      <c r="P19" t="e">
        <f t="shared" si="5"/>
        <v>#DIV/0!</v>
      </c>
    </row>
    <row r="20" spans="6:16" x14ac:dyDescent="0.25">
      <c r="F20" s="5"/>
      <c r="H20">
        <f t="shared" si="3"/>
        <v>0</v>
      </c>
      <c r="I20">
        <f t="shared" si="0"/>
        <v>0</v>
      </c>
      <c r="J20" t="e">
        <f t="shared" si="1"/>
        <v>#DIV/0!</v>
      </c>
      <c r="M20" t="e">
        <f t="shared" si="2"/>
        <v>#DIV/0!</v>
      </c>
      <c r="O20" t="e">
        <f t="shared" si="4"/>
        <v>#DIV/0!</v>
      </c>
      <c r="P20" t="e">
        <f t="shared" si="5"/>
        <v>#DIV/0!</v>
      </c>
    </row>
    <row r="21" spans="6:16" x14ac:dyDescent="0.25">
      <c r="F21" s="5"/>
      <c r="H21">
        <f t="shared" si="3"/>
        <v>0</v>
      </c>
      <c r="I21">
        <f t="shared" si="0"/>
        <v>0</v>
      </c>
      <c r="J21" t="e">
        <f t="shared" si="1"/>
        <v>#DIV/0!</v>
      </c>
      <c r="M21" t="e">
        <f t="shared" si="2"/>
        <v>#DIV/0!</v>
      </c>
      <c r="O21" t="e">
        <f t="shared" si="4"/>
        <v>#DIV/0!</v>
      </c>
      <c r="P21" t="e">
        <f t="shared" si="5"/>
        <v>#DIV/0!</v>
      </c>
    </row>
    <row r="22" spans="6:16" x14ac:dyDescent="0.25">
      <c r="F22" s="5"/>
      <c r="H22">
        <f t="shared" si="3"/>
        <v>0</v>
      </c>
      <c r="I22">
        <f t="shared" si="0"/>
        <v>0</v>
      </c>
      <c r="J22" t="e">
        <f t="shared" si="1"/>
        <v>#DIV/0!</v>
      </c>
      <c r="M22" t="e">
        <f t="shared" si="2"/>
        <v>#DIV/0!</v>
      </c>
      <c r="O22" t="e">
        <f t="shared" si="4"/>
        <v>#DIV/0!</v>
      </c>
      <c r="P22" t="e">
        <f t="shared" si="5"/>
        <v>#DIV/0!</v>
      </c>
    </row>
    <row r="23" spans="6:16" x14ac:dyDescent="0.25">
      <c r="F23" s="5"/>
      <c r="H23">
        <f t="shared" si="3"/>
        <v>0</v>
      </c>
      <c r="I23">
        <f t="shared" si="0"/>
        <v>0</v>
      </c>
      <c r="J23" t="e">
        <f t="shared" si="1"/>
        <v>#DIV/0!</v>
      </c>
      <c r="M23" t="e">
        <f t="shared" si="2"/>
        <v>#DIV/0!</v>
      </c>
      <c r="O23" t="e">
        <f t="shared" si="4"/>
        <v>#DIV/0!</v>
      </c>
      <c r="P23" t="e">
        <f t="shared" si="5"/>
        <v>#DIV/0!</v>
      </c>
    </row>
    <row r="24" spans="6:16" x14ac:dyDescent="0.25">
      <c r="F24" s="5"/>
      <c r="H24">
        <f t="shared" si="3"/>
        <v>0</v>
      </c>
      <c r="I24">
        <f t="shared" si="0"/>
        <v>0</v>
      </c>
      <c r="J24" t="e">
        <f t="shared" si="1"/>
        <v>#DIV/0!</v>
      </c>
      <c r="M24" t="e">
        <f t="shared" si="2"/>
        <v>#DIV/0!</v>
      </c>
      <c r="O24" t="e">
        <f t="shared" si="4"/>
        <v>#DIV/0!</v>
      </c>
      <c r="P24" t="e">
        <f t="shared" si="5"/>
        <v>#DIV/0!</v>
      </c>
    </row>
    <row r="25" spans="6:16" x14ac:dyDescent="0.25">
      <c r="F25" s="5"/>
      <c r="H25">
        <f t="shared" si="3"/>
        <v>0</v>
      </c>
      <c r="I25">
        <f t="shared" si="0"/>
        <v>0</v>
      </c>
      <c r="J25" t="e">
        <f t="shared" si="1"/>
        <v>#DIV/0!</v>
      </c>
      <c r="M25" t="e">
        <f t="shared" si="2"/>
        <v>#DIV/0!</v>
      </c>
      <c r="O25" t="e">
        <f t="shared" si="4"/>
        <v>#DIV/0!</v>
      </c>
      <c r="P25" t="e">
        <f t="shared" si="5"/>
        <v>#DIV/0!</v>
      </c>
    </row>
    <row r="26" spans="6:16" x14ac:dyDescent="0.25">
      <c r="F26" s="5"/>
      <c r="H26">
        <f t="shared" si="3"/>
        <v>0</v>
      </c>
      <c r="I26">
        <f t="shared" si="0"/>
        <v>0</v>
      </c>
      <c r="J26" t="e">
        <f t="shared" si="1"/>
        <v>#DIV/0!</v>
      </c>
      <c r="M26" t="e">
        <f t="shared" si="2"/>
        <v>#DIV/0!</v>
      </c>
      <c r="O26" t="e">
        <f t="shared" si="4"/>
        <v>#DIV/0!</v>
      </c>
      <c r="P26" t="e">
        <f t="shared" si="5"/>
        <v>#DIV/0!</v>
      </c>
    </row>
    <row r="27" spans="6:16" x14ac:dyDescent="0.25">
      <c r="F27" s="5"/>
      <c r="H27">
        <f t="shared" si="3"/>
        <v>0</v>
      </c>
      <c r="I27">
        <f t="shared" si="0"/>
        <v>0</v>
      </c>
      <c r="J27" t="e">
        <f t="shared" si="1"/>
        <v>#DIV/0!</v>
      </c>
      <c r="M27" t="e">
        <f t="shared" si="2"/>
        <v>#DIV/0!</v>
      </c>
      <c r="O27" t="e">
        <f t="shared" si="4"/>
        <v>#DIV/0!</v>
      </c>
      <c r="P27" t="e">
        <f t="shared" si="5"/>
        <v>#DIV/0!</v>
      </c>
    </row>
    <row r="28" spans="6:16" x14ac:dyDescent="0.25">
      <c r="F28" s="5"/>
      <c r="H28">
        <f t="shared" si="3"/>
        <v>0</v>
      </c>
      <c r="I28">
        <f t="shared" si="0"/>
        <v>0</v>
      </c>
      <c r="J28" t="e">
        <f t="shared" si="1"/>
        <v>#DIV/0!</v>
      </c>
      <c r="M28" t="e">
        <f t="shared" si="2"/>
        <v>#DIV/0!</v>
      </c>
      <c r="O28" t="e">
        <f t="shared" si="4"/>
        <v>#DIV/0!</v>
      </c>
      <c r="P28" t="e">
        <f t="shared" si="5"/>
        <v>#DIV/0!</v>
      </c>
    </row>
    <row r="29" spans="6:16" x14ac:dyDescent="0.25">
      <c r="F29" s="5"/>
      <c r="H29">
        <f t="shared" si="3"/>
        <v>0</v>
      </c>
      <c r="I29">
        <f t="shared" si="0"/>
        <v>0</v>
      </c>
      <c r="J29" t="e">
        <f t="shared" si="1"/>
        <v>#DIV/0!</v>
      </c>
      <c r="M29" t="e">
        <f t="shared" si="2"/>
        <v>#DIV/0!</v>
      </c>
      <c r="O29" t="e">
        <f t="shared" si="4"/>
        <v>#DIV/0!</v>
      </c>
      <c r="P29" t="e">
        <f t="shared" si="5"/>
        <v>#DIV/0!</v>
      </c>
    </row>
    <row r="30" spans="6:16" x14ac:dyDescent="0.25">
      <c r="F30" s="5"/>
      <c r="H30">
        <f t="shared" si="3"/>
        <v>0</v>
      </c>
      <c r="I30">
        <f t="shared" si="0"/>
        <v>0</v>
      </c>
      <c r="J30" t="e">
        <f t="shared" si="1"/>
        <v>#DIV/0!</v>
      </c>
      <c r="M30" t="e">
        <f t="shared" si="2"/>
        <v>#DIV/0!</v>
      </c>
      <c r="O30" t="e">
        <f t="shared" si="4"/>
        <v>#DIV/0!</v>
      </c>
      <c r="P30" t="e">
        <f t="shared" si="5"/>
        <v>#DIV/0!</v>
      </c>
    </row>
    <row r="31" spans="6:16" x14ac:dyDescent="0.25">
      <c r="F31" s="5"/>
      <c r="H31">
        <f t="shared" si="3"/>
        <v>0</v>
      </c>
      <c r="I31">
        <f t="shared" si="0"/>
        <v>0</v>
      </c>
      <c r="J31" t="e">
        <f t="shared" si="1"/>
        <v>#DIV/0!</v>
      </c>
      <c r="M31" t="e">
        <f t="shared" si="2"/>
        <v>#DIV/0!</v>
      </c>
      <c r="O31" t="e">
        <f t="shared" si="4"/>
        <v>#DIV/0!</v>
      </c>
      <c r="P31" t="e">
        <f t="shared" si="5"/>
        <v>#DIV/0!</v>
      </c>
    </row>
    <row r="32" spans="6:16" x14ac:dyDescent="0.25">
      <c r="F32" s="5"/>
      <c r="H32">
        <f t="shared" si="3"/>
        <v>0</v>
      </c>
      <c r="I32">
        <f t="shared" si="0"/>
        <v>0</v>
      </c>
      <c r="J32" t="e">
        <f t="shared" si="1"/>
        <v>#DIV/0!</v>
      </c>
      <c r="M32" t="e">
        <f t="shared" si="2"/>
        <v>#DIV/0!</v>
      </c>
      <c r="O32" t="e">
        <f t="shared" si="4"/>
        <v>#DIV/0!</v>
      </c>
      <c r="P32" t="e">
        <f t="shared" si="5"/>
        <v>#DIV/0!</v>
      </c>
    </row>
    <row r="33" spans="5:16" x14ac:dyDescent="0.25">
      <c r="F33" s="5"/>
      <c r="H33">
        <f t="shared" si="3"/>
        <v>0</v>
      </c>
      <c r="I33">
        <f t="shared" si="0"/>
        <v>0</v>
      </c>
      <c r="J33" t="e">
        <f t="shared" si="1"/>
        <v>#DIV/0!</v>
      </c>
      <c r="M33" t="e">
        <f t="shared" si="2"/>
        <v>#DIV/0!</v>
      </c>
      <c r="O33" t="e">
        <f t="shared" si="4"/>
        <v>#DIV/0!</v>
      </c>
      <c r="P33" t="e">
        <f t="shared" si="5"/>
        <v>#DIV/0!</v>
      </c>
    </row>
    <row r="34" spans="5:16" x14ac:dyDescent="0.25">
      <c r="F34" s="5"/>
      <c r="H34">
        <f t="shared" si="3"/>
        <v>0</v>
      </c>
      <c r="I34">
        <f t="shared" si="0"/>
        <v>0</v>
      </c>
      <c r="J34" t="e">
        <f t="shared" si="1"/>
        <v>#DIV/0!</v>
      </c>
      <c r="M34" t="e">
        <f t="shared" si="2"/>
        <v>#DIV/0!</v>
      </c>
      <c r="O34" t="e">
        <f t="shared" si="4"/>
        <v>#DIV/0!</v>
      </c>
      <c r="P34" t="e">
        <f t="shared" si="5"/>
        <v>#DIV/0!</v>
      </c>
    </row>
    <row r="35" spans="5:16" x14ac:dyDescent="0.25">
      <c r="F35" s="5"/>
      <c r="H35">
        <f t="shared" si="3"/>
        <v>0</v>
      </c>
      <c r="I35">
        <f t="shared" si="0"/>
        <v>0</v>
      </c>
      <c r="J35" t="e">
        <f t="shared" si="1"/>
        <v>#DIV/0!</v>
      </c>
      <c r="M35" t="e">
        <f t="shared" si="2"/>
        <v>#DIV/0!</v>
      </c>
      <c r="O35" t="e">
        <f t="shared" si="4"/>
        <v>#DIV/0!</v>
      </c>
      <c r="P35" t="e">
        <f t="shared" si="5"/>
        <v>#DIV/0!</v>
      </c>
    </row>
    <row r="36" spans="5:16" x14ac:dyDescent="0.25">
      <c r="F36" s="5"/>
      <c r="H36">
        <f t="shared" si="3"/>
        <v>0</v>
      </c>
      <c r="I36">
        <f t="shared" si="0"/>
        <v>0</v>
      </c>
      <c r="J36" t="e">
        <f t="shared" si="1"/>
        <v>#DIV/0!</v>
      </c>
      <c r="M36" t="e">
        <f t="shared" si="2"/>
        <v>#DIV/0!</v>
      </c>
      <c r="O36" t="e">
        <f t="shared" si="4"/>
        <v>#DIV/0!</v>
      </c>
      <c r="P36" t="e">
        <f t="shared" si="5"/>
        <v>#DIV/0!</v>
      </c>
    </row>
    <row r="37" spans="5:16" x14ac:dyDescent="0.25">
      <c r="F37" s="5"/>
      <c r="H37">
        <f t="shared" si="3"/>
        <v>0</v>
      </c>
      <c r="I37">
        <f t="shared" si="0"/>
        <v>0</v>
      </c>
      <c r="J37" t="e">
        <f t="shared" si="1"/>
        <v>#DIV/0!</v>
      </c>
      <c r="M37" t="e">
        <f t="shared" si="2"/>
        <v>#DIV/0!</v>
      </c>
      <c r="O37" t="e">
        <f t="shared" si="4"/>
        <v>#DIV/0!</v>
      </c>
      <c r="P37" t="e">
        <f t="shared" si="5"/>
        <v>#DIV/0!</v>
      </c>
    </row>
    <row r="38" spans="5:16" x14ac:dyDescent="0.25">
      <c r="F38" s="5"/>
      <c r="H38">
        <f t="shared" si="3"/>
        <v>0</v>
      </c>
      <c r="I38">
        <f t="shared" si="0"/>
        <v>0</v>
      </c>
      <c r="J38" t="e">
        <f t="shared" si="1"/>
        <v>#DIV/0!</v>
      </c>
      <c r="M38" t="e">
        <f t="shared" si="2"/>
        <v>#DIV/0!</v>
      </c>
      <c r="O38" t="e">
        <f t="shared" si="4"/>
        <v>#DIV/0!</v>
      </c>
      <c r="P38" t="e">
        <f t="shared" si="5"/>
        <v>#DIV/0!</v>
      </c>
    </row>
    <row r="39" spans="5:16" x14ac:dyDescent="0.25">
      <c r="F39" s="5"/>
      <c r="H39">
        <f t="shared" si="3"/>
        <v>0</v>
      </c>
      <c r="I39">
        <f t="shared" si="0"/>
        <v>0</v>
      </c>
      <c r="J39" t="e">
        <f t="shared" si="1"/>
        <v>#DIV/0!</v>
      </c>
      <c r="M39" t="e">
        <f t="shared" si="2"/>
        <v>#DIV/0!</v>
      </c>
      <c r="O39" t="e">
        <f t="shared" si="4"/>
        <v>#DIV/0!</v>
      </c>
      <c r="P39" t="e">
        <f t="shared" si="5"/>
        <v>#DIV/0!</v>
      </c>
    </row>
    <row r="40" spans="5:16" x14ac:dyDescent="0.25">
      <c r="F40" s="5"/>
      <c r="H40">
        <f t="shared" si="3"/>
        <v>0</v>
      </c>
      <c r="I40">
        <f t="shared" si="0"/>
        <v>0</v>
      </c>
      <c r="J40" t="e">
        <f t="shared" si="1"/>
        <v>#DIV/0!</v>
      </c>
      <c r="M40" t="e">
        <f t="shared" si="2"/>
        <v>#DIV/0!</v>
      </c>
      <c r="O40" t="e">
        <f t="shared" si="4"/>
        <v>#DIV/0!</v>
      </c>
      <c r="P40" t="e">
        <f t="shared" si="5"/>
        <v>#DIV/0!</v>
      </c>
    </row>
    <row r="41" spans="5:16" x14ac:dyDescent="0.25">
      <c r="E41" s="5"/>
      <c r="F41" s="5"/>
      <c r="H41">
        <f t="shared" si="3"/>
        <v>0</v>
      </c>
      <c r="I41">
        <f t="shared" si="0"/>
        <v>0</v>
      </c>
      <c r="J41" t="e">
        <f t="shared" si="1"/>
        <v>#DIV/0!</v>
      </c>
      <c r="M41" t="e">
        <f t="shared" si="2"/>
        <v>#DIV/0!</v>
      </c>
      <c r="O41" t="e">
        <f t="shared" si="4"/>
        <v>#DIV/0!</v>
      </c>
      <c r="P41" t="e">
        <f t="shared" si="5"/>
        <v>#DIV/0!</v>
      </c>
    </row>
    <row r="42" spans="5:16" x14ac:dyDescent="0.25">
      <c r="E42" s="5"/>
      <c r="F42" s="5"/>
      <c r="H42">
        <f t="shared" si="3"/>
        <v>0</v>
      </c>
      <c r="I42">
        <f t="shared" si="0"/>
        <v>0</v>
      </c>
      <c r="J42" t="e">
        <f t="shared" si="1"/>
        <v>#DIV/0!</v>
      </c>
      <c r="M42" t="e">
        <f t="shared" si="2"/>
        <v>#DIV/0!</v>
      </c>
      <c r="O42" t="e">
        <f t="shared" si="4"/>
        <v>#DIV/0!</v>
      </c>
      <c r="P42" t="e">
        <f t="shared" si="5"/>
        <v>#DIV/0!</v>
      </c>
    </row>
    <row r="43" spans="5:16" x14ac:dyDescent="0.25">
      <c r="F43" s="5"/>
      <c r="H43">
        <f t="shared" si="3"/>
        <v>0</v>
      </c>
      <c r="I43">
        <f t="shared" si="0"/>
        <v>0</v>
      </c>
      <c r="J43" t="e">
        <f t="shared" si="1"/>
        <v>#DIV/0!</v>
      </c>
      <c r="M43" t="e">
        <f t="shared" si="2"/>
        <v>#DIV/0!</v>
      </c>
      <c r="O43" t="e">
        <f t="shared" si="4"/>
        <v>#DIV/0!</v>
      </c>
      <c r="P43" t="e">
        <f t="shared" si="5"/>
        <v>#DIV/0!</v>
      </c>
    </row>
    <row r="44" spans="5:16" x14ac:dyDescent="0.25">
      <c r="F44" s="5"/>
      <c r="H44">
        <f t="shared" si="3"/>
        <v>0</v>
      </c>
      <c r="I44">
        <f t="shared" si="0"/>
        <v>0</v>
      </c>
      <c r="J44" t="e">
        <f t="shared" si="1"/>
        <v>#DIV/0!</v>
      </c>
      <c r="M44" t="e">
        <f t="shared" si="2"/>
        <v>#DIV/0!</v>
      </c>
      <c r="O44" t="e">
        <f t="shared" si="4"/>
        <v>#DIV/0!</v>
      </c>
      <c r="P44" t="e">
        <f t="shared" si="5"/>
        <v>#DIV/0!</v>
      </c>
    </row>
    <row r="45" spans="5:16" x14ac:dyDescent="0.25">
      <c r="F45" s="5"/>
      <c r="H45">
        <f t="shared" si="3"/>
        <v>0</v>
      </c>
      <c r="I45">
        <f t="shared" si="0"/>
        <v>0</v>
      </c>
      <c r="J45" t="e">
        <f t="shared" si="1"/>
        <v>#DIV/0!</v>
      </c>
      <c r="M45" t="e">
        <f t="shared" si="2"/>
        <v>#DIV/0!</v>
      </c>
      <c r="O45" t="e">
        <f t="shared" si="4"/>
        <v>#DIV/0!</v>
      </c>
      <c r="P45" t="e">
        <f t="shared" si="5"/>
        <v>#DIV/0!</v>
      </c>
    </row>
    <row r="46" spans="5:16" x14ac:dyDescent="0.25">
      <c r="H46">
        <f t="shared" si="3"/>
        <v>0</v>
      </c>
      <c r="I46">
        <f t="shared" si="0"/>
        <v>0</v>
      </c>
      <c r="J46" t="e">
        <f t="shared" si="1"/>
        <v>#DIV/0!</v>
      </c>
      <c r="M46" t="e">
        <f t="shared" si="2"/>
        <v>#DIV/0!</v>
      </c>
      <c r="O46" t="e">
        <f t="shared" si="4"/>
        <v>#DIV/0!</v>
      </c>
      <c r="P46" t="e">
        <f t="shared" si="5"/>
        <v>#DIV/0!</v>
      </c>
    </row>
    <row r="47" spans="5:16" x14ac:dyDescent="0.25">
      <c r="F47" s="5"/>
      <c r="H47">
        <f t="shared" si="3"/>
        <v>0</v>
      </c>
      <c r="I47">
        <f t="shared" si="0"/>
        <v>0</v>
      </c>
      <c r="J47" t="e">
        <f t="shared" si="1"/>
        <v>#DIV/0!</v>
      </c>
      <c r="M47" t="e">
        <f t="shared" si="2"/>
        <v>#DIV/0!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opLeftCell="A22" workbookViewId="0">
      <selection activeCell="F26" sqref="F26:F30"/>
    </sheetView>
  </sheetViews>
  <sheetFormatPr defaultRowHeight="15" x14ac:dyDescent="0.25"/>
  <sheetData>
    <row r="1" spans="1:7" x14ac:dyDescent="0.25">
      <c r="A1" t="s">
        <v>7</v>
      </c>
      <c r="B1" t="s">
        <v>0</v>
      </c>
      <c r="E1" t="s">
        <v>7</v>
      </c>
      <c r="F1" t="s">
        <v>21</v>
      </c>
    </row>
    <row r="2" spans="1:7" x14ac:dyDescent="0.25">
      <c r="A2" t="s">
        <v>8</v>
      </c>
      <c r="B2">
        <v>190.55500000000001</v>
      </c>
      <c r="C2" t="s">
        <v>13</v>
      </c>
      <c r="E2" t="s">
        <v>8</v>
      </c>
      <c r="F2">
        <v>512.64</v>
      </c>
      <c r="G2" t="s">
        <v>13</v>
      </c>
    </row>
    <row r="3" spans="1:7" x14ac:dyDescent="0.25">
      <c r="A3" t="s">
        <v>9</v>
      </c>
      <c r="B3">
        <v>4.5949999999999998</v>
      </c>
      <c r="C3" t="s">
        <v>12</v>
      </c>
      <c r="E3" t="s">
        <v>9</v>
      </c>
      <c r="F3">
        <v>8.0920000000000005</v>
      </c>
      <c r="G3" t="s">
        <v>12</v>
      </c>
    </row>
    <row r="4" spans="1:7" x14ac:dyDescent="0.25">
      <c r="A4" t="s">
        <v>10</v>
      </c>
      <c r="B4">
        <v>1.1234</v>
      </c>
      <c r="C4" t="s">
        <v>11</v>
      </c>
      <c r="E4" t="s">
        <v>10</v>
      </c>
      <c r="F4">
        <v>1.536</v>
      </c>
      <c r="G4" t="s">
        <v>11</v>
      </c>
    </row>
    <row r="5" spans="1:7" x14ac:dyDescent="0.25">
      <c r="A5" t="s">
        <v>14</v>
      </c>
      <c r="B5">
        <v>98.92</v>
      </c>
      <c r="C5" t="s">
        <v>15</v>
      </c>
      <c r="E5" t="s">
        <v>14</v>
      </c>
      <c r="F5">
        <v>117.8</v>
      </c>
      <c r="G5" t="s">
        <v>15</v>
      </c>
    </row>
    <row r="6" spans="1:7" x14ac:dyDescent="0.25">
      <c r="A6" t="s">
        <v>16</v>
      </c>
      <c r="B6">
        <f>1/B5*1000000</f>
        <v>10109.179134654267</v>
      </c>
      <c r="C6" t="s">
        <v>17</v>
      </c>
      <c r="E6" t="s">
        <v>16</v>
      </c>
      <c r="F6">
        <f>1/F5*1000000</f>
        <v>8488.964346349745</v>
      </c>
      <c r="G6" t="s">
        <v>17</v>
      </c>
    </row>
    <row r="7" spans="1:7" x14ac:dyDescent="0.25">
      <c r="A7" t="s">
        <v>18</v>
      </c>
      <c r="B7">
        <v>0.28689999999999999</v>
      </c>
      <c r="E7" t="s">
        <v>18</v>
      </c>
      <c r="F7">
        <v>0.22359999999999999</v>
      </c>
    </row>
    <row r="9" spans="1:7" x14ac:dyDescent="0.25">
      <c r="A9" t="s">
        <v>7</v>
      </c>
      <c r="B9" t="s">
        <v>1</v>
      </c>
      <c r="E9" t="s">
        <v>7</v>
      </c>
      <c r="F9" t="s">
        <v>22</v>
      </c>
    </row>
    <row r="10" spans="1:7" x14ac:dyDescent="0.25">
      <c r="A10" t="s">
        <v>8</v>
      </c>
      <c r="B10">
        <v>305.33</v>
      </c>
      <c r="C10" t="s">
        <v>13</v>
      </c>
      <c r="E10" t="s">
        <v>8</v>
      </c>
      <c r="F10">
        <v>513.91999999999996</v>
      </c>
      <c r="G10" t="s">
        <v>13</v>
      </c>
    </row>
    <row r="11" spans="1:7" x14ac:dyDescent="0.25">
      <c r="A11" t="s">
        <v>9</v>
      </c>
      <c r="B11">
        <v>4.8710000000000004</v>
      </c>
      <c r="C11" t="s">
        <v>20</v>
      </c>
      <c r="E11" t="s">
        <v>9</v>
      </c>
      <c r="F11">
        <v>6.1369999999999996</v>
      </c>
      <c r="G11" t="s">
        <v>20</v>
      </c>
    </row>
    <row r="12" spans="1:7" x14ac:dyDescent="0.25">
      <c r="A12" t="s">
        <v>10</v>
      </c>
      <c r="B12">
        <v>1.8313999999999999</v>
      </c>
      <c r="C12" t="s">
        <v>11</v>
      </c>
      <c r="E12" t="s">
        <v>10</v>
      </c>
      <c r="F12">
        <v>2.2494999999999998</v>
      </c>
      <c r="G12" t="s">
        <v>11</v>
      </c>
    </row>
    <row r="13" spans="1:7" x14ac:dyDescent="0.25">
      <c r="A13" t="s">
        <v>14</v>
      </c>
      <c r="B13">
        <v>147.06</v>
      </c>
      <c r="C13" t="s">
        <v>15</v>
      </c>
      <c r="E13" t="s">
        <v>14</v>
      </c>
      <c r="F13">
        <v>166.92</v>
      </c>
      <c r="G13" t="s">
        <v>15</v>
      </c>
    </row>
    <row r="14" spans="1:7" x14ac:dyDescent="0.25">
      <c r="A14" t="s">
        <v>16</v>
      </c>
      <c r="B14">
        <f>1/B13*1000000</f>
        <v>6799.945600435196</v>
      </c>
      <c r="C14" t="s">
        <v>17</v>
      </c>
      <c r="E14" t="s">
        <v>16</v>
      </c>
      <c r="F14">
        <f>1/F13*1000000</f>
        <v>5990.8938413611313</v>
      </c>
      <c r="G14" t="s">
        <v>17</v>
      </c>
    </row>
    <row r="15" spans="1:7" x14ac:dyDescent="0.25">
      <c r="A15" t="s">
        <v>18</v>
      </c>
      <c r="B15">
        <v>0.28220000000000001</v>
      </c>
      <c r="E15" t="s">
        <v>18</v>
      </c>
      <c r="F15">
        <v>0.2397</v>
      </c>
    </row>
    <row r="17" spans="1:7" x14ac:dyDescent="0.25">
      <c r="A17" t="s">
        <v>7</v>
      </c>
      <c r="B17" t="s">
        <v>2</v>
      </c>
      <c r="E17" t="s">
        <v>7</v>
      </c>
      <c r="F17" t="s">
        <v>23</v>
      </c>
    </row>
    <row r="18" spans="1:7" x14ac:dyDescent="0.25">
      <c r="A18" t="s">
        <v>8</v>
      </c>
      <c r="B18">
        <v>370.02</v>
      </c>
      <c r="C18" t="s">
        <v>13</v>
      </c>
      <c r="E18" t="s">
        <v>8</v>
      </c>
      <c r="F18">
        <v>536.78</v>
      </c>
      <c r="G18" t="s">
        <v>13</v>
      </c>
    </row>
    <row r="19" spans="1:7" x14ac:dyDescent="0.25">
      <c r="A19" t="s">
        <v>9</v>
      </c>
      <c r="B19">
        <v>4.2610000000000001</v>
      </c>
      <c r="C19" t="s">
        <v>20</v>
      </c>
      <c r="E19" t="s">
        <v>9</v>
      </c>
      <c r="F19">
        <v>5.17</v>
      </c>
      <c r="G19" t="s">
        <v>20</v>
      </c>
    </row>
    <row r="20" spans="1:7" x14ac:dyDescent="0.25">
      <c r="A20" t="s">
        <v>10</v>
      </c>
      <c r="B20">
        <v>2.4255</v>
      </c>
      <c r="C20" t="s">
        <v>11</v>
      </c>
      <c r="E20" t="s">
        <v>10</v>
      </c>
      <c r="F20">
        <v>2.7359</v>
      </c>
      <c r="G20" t="s">
        <v>11</v>
      </c>
    </row>
    <row r="21" spans="1:7" x14ac:dyDescent="0.25">
      <c r="A21" t="s">
        <v>14</v>
      </c>
      <c r="B21">
        <v>197.48</v>
      </c>
      <c r="C21" t="s">
        <v>15</v>
      </c>
      <c r="E21" t="s">
        <v>14</v>
      </c>
      <c r="F21">
        <v>218.53</v>
      </c>
      <c r="G21" t="s">
        <v>15</v>
      </c>
    </row>
    <row r="22" spans="1:7" x14ac:dyDescent="0.25">
      <c r="A22" t="s">
        <v>16</v>
      </c>
      <c r="B22">
        <f>1/B21*1000000</f>
        <v>5063.8039295118497</v>
      </c>
      <c r="C22" t="s">
        <v>17</v>
      </c>
      <c r="E22" t="s">
        <v>16</v>
      </c>
      <c r="F22">
        <f>1/F21*1000000</f>
        <v>4576.0307509266468</v>
      </c>
      <c r="G22" t="s">
        <v>17</v>
      </c>
    </row>
    <row r="23" spans="1:7" x14ac:dyDescent="0.25">
      <c r="A23" t="s">
        <v>18</v>
      </c>
      <c r="B23">
        <v>0.27350000000000002</v>
      </c>
      <c r="E23" t="s">
        <v>18</v>
      </c>
      <c r="F23">
        <v>0.25309999999999999</v>
      </c>
    </row>
    <row r="25" spans="1:7" x14ac:dyDescent="0.25">
      <c r="A25" t="s">
        <v>7</v>
      </c>
      <c r="B25" t="s">
        <v>3</v>
      </c>
      <c r="E25" t="s">
        <v>7</v>
      </c>
      <c r="F25" t="s">
        <v>24</v>
      </c>
    </row>
    <row r="26" spans="1:7" x14ac:dyDescent="0.25">
      <c r="A26" t="s">
        <v>8</v>
      </c>
      <c r="B26">
        <v>425.18</v>
      </c>
      <c r="C26" t="s">
        <v>13</v>
      </c>
      <c r="E26" t="s">
        <v>8</v>
      </c>
      <c r="F26">
        <v>563.04999999999995</v>
      </c>
      <c r="G26" t="s">
        <v>13</v>
      </c>
    </row>
    <row r="27" spans="1:7" x14ac:dyDescent="0.25">
      <c r="A27" t="s">
        <v>9</v>
      </c>
      <c r="B27">
        <v>3.7970000000000002</v>
      </c>
      <c r="C27" t="s">
        <v>20</v>
      </c>
      <c r="E27" t="s">
        <v>9</v>
      </c>
      <c r="F27">
        <v>4.423</v>
      </c>
      <c r="G27" t="s">
        <v>20</v>
      </c>
    </row>
    <row r="28" spans="1:7" x14ac:dyDescent="0.25">
      <c r="A28" t="s">
        <v>10</v>
      </c>
      <c r="B28">
        <v>2.8885000000000001</v>
      </c>
      <c r="C28" t="s">
        <v>11</v>
      </c>
      <c r="E28" t="s">
        <v>10</v>
      </c>
      <c r="F28">
        <v>3.2250000000000001</v>
      </c>
      <c r="G28" t="s">
        <v>11</v>
      </c>
    </row>
    <row r="29" spans="1:7" x14ac:dyDescent="0.25">
      <c r="A29" t="s">
        <v>14</v>
      </c>
      <c r="B29">
        <v>255</v>
      </c>
      <c r="C29" t="s">
        <v>15</v>
      </c>
      <c r="E29" t="s">
        <v>14</v>
      </c>
      <c r="F29">
        <v>274.52999999999997</v>
      </c>
      <c r="G29" t="s">
        <v>15</v>
      </c>
    </row>
    <row r="30" spans="1:7" x14ac:dyDescent="0.25">
      <c r="A30" t="s">
        <v>16</v>
      </c>
      <c r="B30">
        <f>1/B29*1000000</f>
        <v>3921.5686274509803</v>
      </c>
      <c r="C30" t="s">
        <v>17</v>
      </c>
      <c r="E30" t="s">
        <v>16</v>
      </c>
      <c r="F30">
        <f>1/F29*1000000</f>
        <v>3642.5891523695045</v>
      </c>
      <c r="G30" t="s">
        <v>17</v>
      </c>
    </row>
    <row r="31" spans="1:7" x14ac:dyDescent="0.25">
      <c r="A31" t="s">
        <v>18</v>
      </c>
      <c r="B31">
        <v>0.27400000000000002</v>
      </c>
      <c r="E31" t="s">
        <v>18</v>
      </c>
      <c r="F31">
        <v>0.25940000000000002</v>
      </c>
    </row>
    <row r="33" spans="1:7" x14ac:dyDescent="0.25">
      <c r="A33" t="s">
        <v>7</v>
      </c>
      <c r="B33" t="s">
        <v>4</v>
      </c>
      <c r="E33" t="s">
        <v>7</v>
      </c>
      <c r="F33" t="s">
        <v>25</v>
      </c>
    </row>
    <row r="34" spans="1:7" x14ac:dyDescent="0.25">
      <c r="A34" t="s">
        <v>8</v>
      </c>
      <c r="B34">
        <v>469.81</v>
      </c>
      <c r="C34" t="s">
        <v>13</v>
      </c>
      <c r="E34" t="s">
        <v>8</v>
      </c>
      <c r="F34">
        <v>588.15</v>
      </c>
      <c r="G34" t="s">
        <v>13</v>
      </c>
    </row>
    <row r="35" spans="1:7" x14ac:dyDescent="0.25">
      <c r="A35" t="s">
        <v>9</v>
      </c>
      <c r="B35">
        <v>3.375</v>
      </c>
      <c r="C35" t="s">
        <v>20</v>
      </c>
      <c r="E35" t="s">
        <v>9</v>
      </c>
      <c r="F35">
        <v>3.9089999999999998</v>
      </c>
      <c r="G35" t="s">
        <v>20</v>
      </c>
    </row>
    <row r="36" spans="1:7" x14ac:dyDescent="0.25">
      <c r="A36" t="s">
        <v>10</v>
      </c>
      <c r="B36">
        <v>3.3849999999999998</v>
      </c>
      <c r="C36" t="s">
        <v>11</v>
      </c>
      <c r="E36" t="s">
        <v>10</v>
      </c>
      <c r="G36" t="s">
        <v>11</v>
      </c>
    </row>
    <row r="37" spans="1:7" x14ac:dyDescent="0.25">
      <c r="A37" t="s">
        <v>14</v>
      </c>
      <c r="B37">
        <v>311</v>
      </c>
      <c r="C37" t="s">
        <v>15</v>
      </c>
      <c r="E37" t="s">
        <v>14</v>
      </c>
      <c r="F37">
        <v>326.48</v>
      </c>
      <c r="G37" t="s">
        <v>15</v>
      </c>
    </row>
    <row r="38" spans="1:7" x14ac:dyDescent="0.25">
      <c r="A38" t="s">
        <v>16</v>
      </c>
      <c r="B38">
        <f>1/B37*1000000</f>
        <v>3215.4340836012861</v>
      </c>
      <c r="C38" t="s">
        <v>17</v>
      </c>
      <c r="E38" t="s">
        <v>16</v>
      </c>
      <c r="F38">
        <v>0.27</v>
      </c>
      <c r="G38" t="s">
        <v>17</v>
      </c>
    </row>
    <row r="39" spans="1:7" x14ac:dyDescent="0.25">
      <c r="A39" t="s">
        <v>18</v>
      </c>
      <c r="B39">
        <v>0.26900000000000002</v>
      </c>
      <c r="E39" t="s">
        <v>18</v>
      </c>
      <c r="F39">
        <v>0.26100000000000001</v>
      </c>
    </row>
    <row r="41" spans="1:7" x14ac:dyDescent="0.25">
      <c r="A41" t="s">
        <v>7</v>
      </c>
      <c r="B41" t="s">
        <v>5</v>
      </c>
      <c r="E41" t="s">
        <v>7</v>
      </c>
      <c r="F41" t="s">
        <v>26</v>
      </c>
    </row>
    <row r="42" spans="1:7" x14ac:dyDescent="0.25">
      <c r="A42" t="s">
        <v>8</v>
      </c>
      <c r="B42">
        <v>507.68</v>
      </c>
      <c r="C42" t="s">
        <v>13</v>
      </c>
      <c r="E42" t="s">
        <v>8</v>
      </c>
      <c r="F42">
        <v>611</v>
      </c>
      <c r="G42" t="s">
        <v>13</v>
      </c>
    </row>
    <row r="43" spans="1:7" x14ac:dyDescent="0.25">
      <c r="A43" t="s">
        <v>9</v>
      </c>
      <c r="B43">
        <v>3.04</v>
      </c>
      <c r="C43" t="s">
        <v>20</v>
      </c>
      <c r="E43" t="s">
        <v>9</v>
      </c>
      <c r="G43" t="s">
        <v>20</v>
      </c>
    </row>
    <row r="44" spans="1:7" x14ac:dyDescent="0.25">
      <c r="A44" t="s">
        <v>10</v>
      </c>
      <c r="B44">
        <v>3.8119999999999998</v>
      </c>
      <c r="C44" t="s">
        <v>11</v>
      </c>
      <c r="E44" t="s">
        <v>10</v>
      </c>
      <c r="G44" t="s">
        <v>11</v>
      </c>
    </row>
    <row r="45" spans="1:7" x14ac:dyDescent="0.25">
      <c r="A45" t="s">
        <v>14</v>
      </c>
      <c r="B45">
        <v>366.53</v>
      </c>
      <c r="C45" t="s">
        <v>15</v>
      </c>
      <c r="E45" t="s">
        <v>14</v>
      </c>
      <c r="F45">
        <v>381.25</v>
      </c>
      <c r="G45" t="s">
        <v>15</v>
      </c>
    </row>
    <row r="46" spans="1:7" x14ac:dyDescent="0.25">
      <c r="A46" t="s">
        <v>16</v>
      </c>
      <c r="B46">
        <f>1/B45*1000000</f>
        <v>2728.2896352276762</v>
      </c>
      <c r="C46" t="s">
        <v>17</v>
      </c>
      <c r="E46" t="s">
        <v>16</v>
      </c>
      <c r="F46">
        <f>1/F45*1000000</f>
        <v>2622.9508196721313</v>
      </c>
      <c r="G46" t="s">
        <v>17</v>
      </c>
    </row>
    <row r="47" spans="1:7" x14ac:dyDescent="0.25">
      <c r="A47" t="s">
        <v>18</v>
      </c>
      <c r="B47">
        <v>0.26400000000000001</v>
      </c>
      <c r="E47" t="s">
        <v>18</v>
      </c>
    </row>
    <row r="49" spans="1:7" x14ac:dyDescent="0.25">
      <c r="A49" t="s">
        <v>7</v>
      </c>
      <c r="B49" t="s">
        <v>19</v>
      </c>
      <c r="E49" t="s">
        <v>7</v>
      </c>
      <c r="F49" t="s">
        <v>27</v>
      </c>
    </row>
    <row r="50" spans="1:7" x14ac:dyDescent="0.25">
      <c r="A50" t="s">
        <v>8</v>
      </c>
      <c r="B50">
        <v>540.16600000000005</v>
      </c>
      <c r="C50" t="s">
        <v>13</v>
      </c>
      <c r="E50" t="s">
        <v>8</v>
      </c>
      <c r="F50">
        <v>633.15</v>
      </c>
      <c r="G50" t="s">
        <v>13</v>
      </c>
    </row>
    <row r="51" spans="1:7" x14ac:dyDescent="0.25">
      <c r="A51" t="s">
        <v>9</v>
      </c>
      <c r="B51">
        <v>2.7360000000000002</v>
      </c>
      <c r="C51" t="s">
        <v>20</v>
      </c>
      <c r="E51" t="s">
        <v>9</v>
      </c>
      <c r="F51">
        <v>3.15</v>
      </c>
      <c r="G51" t="s">
        <v>20</v>
      </c>
    </row>
    <row r="52" spans="1:7" x14ac:dyDescent="0.25">
      <c r="A52" t="s">
        <v>10</v>
      </c>
      <c r="B52">
        <v>4.2664999999999997</v>
      </c>
      <c r="C52" t="s">
        <v>11</v>
      </c>
      <c r="E52" t="s">
        <v>10</v>
      </c>
      <c r="G52" t="s">
        <v>11</v>
      </c>
    </row>
    <row r="53" spans="1:7" x14ac:dyDescent="0.25">
      <c r="A53" t="s">
        <v>14</v>
      </c>
      <c r="B53">
        <v>426</v>
      </c>
      <c r="C53" t="s">
        <v>15</v>
      </c>
      <c r="E53" t="s">
        <v>14</v>
      </c>
      <c r="F53">
        <v>435.22</v>
      </c>
      <c r="G53" t="s">
        <v>15</v>
      </c>
    </row>
    <row r="54" spans="1:7" x14ac:dyDescent="0.25">
      <c r="A54" t="s">
        <v>16</v>
      </c>
      <c r="B54">
        <f>1/B53*1000000</f>
        <v>2347.4178403755868</v>
      </c>
      <c r="C54" t="s">
        <v>17</v>
      </c>
      <c r="E54" t="s">
        <v>16</v>
      </c>
      <c r="F54">
        <f>1/F53*1000000</f>
        <v>2297.6885253435044</v>
      </c>
      <c r="G54" t="s">
        <v>17</v>
      </c>
    </row>
    <row r="55" spans="1:7" x14ac:dyDescent="0.25">
      <c r="A55" t="s">
        <v>18</v>
      </c>
      <c r="B55">
        <v>0.25950000000000001</v>
      </c>
      <c r="E55" t="s">
        <v>18</v>
      </c>
      <c r="F55">
        <v>0.26040000000000002</v>
      </c>
    </row>
    <row r="57" spans="1:7" x14ac:dyDescent="0.25">
      <c r="A57" t="s">
        <v>7</v>
      </c>
      <c r="B57" t="s">
        <v>6</v>
      </c>
      <c r="E57" t="s">
        <v>7</v>
      </c>
      <c r="F57" t="s">
        <v>28</v>
      </c>
    </row>
    <row r="58" spans="1:7" x14ac:dyDescent="0.25">
      <c r="A58" t="s">
        <v>8</v>
      </c>
      <c r="B58">
        <v>568.84</v>
      </c>
      <c r="C58" t="s">
        <v>13</v>
      </c>
      <c r="E58" t="s">
        <v>8</v>
      </c>
      <c r="F58">
        <v>652.5</v>
      </c>
      <c r="G58" t="s">
        <v>13</v>
      </c>
    </row>
    <row r="59" spans="1:7" x14ac:dyDescent="0.25">
      <c r="A59" t="s">
        <v>9</v>
      </c>
      <c r="B59">
        <v>2.488</v>
      </c>
      <c r="C59" t="s">
        <v>20</v>
      </c>
      <c r="E59" t="s">
        <v>9</v>
      </c>
      <c r="F59">
        <v>2.86</v>
      </c>
      <c r="G59" t="s">
        <v>20</v>
      </c>
    </row>
    <row r="60" spans="1:7" x14ac:dyDescent="0.25">
      <c r="A60" t="s">
        <v>10</v>
      </c>
      <c r="B60">
        <v>4.6803999999999997</v>
      </c>
      <c r="C60" t="s">
        <v>11</v>
      </c>
      <c r="E60" t="s">
        <v>10</v>
      </c>
      <c r="G60" t="s">
        <v>11</v>
      </c>
    </row>
    <row r="61" spans="1:7" x14ac:dyDescent="0.25">
      <c r="A61" t="s">
        <v>14</v>
      </c>
      <c r="B61">
        <v>492</v>
      </c>
      <c r="C61" t="s">
        <v>15</v>
      </c>
      <c r="E61" t="s">
        <v>14</v>
      </c>
      <c r="F61">
        <v>489.59</v>
      </c>
      <c r="G61" t="s">
        <v>15</v>
      </c>
    </row>
    <row r="62" spans="1:7" x14ac:dyDescent="0.25">
      <c r="A62" t="s">
        <v>16</v>
      </c>
      <c r="B62">
        <f>1/B61*1000000</f>
        <v>2032.5203252032522</v>
      </c>
      <c r="C62" t="s">
        <v>17</v>
      </c>
      <c r="E62" t="s">
        <v>16</v>
      </c>
      <c r="F62">
        <f>1/F61*1000000</f>
        <v>2042.5253783778264</v>
      </c>
      <c r="G62" t="s">
        <v>17</v>
      </c>
    </row>
    <row r="63" spans="1:7" x14ac:dyDescent="0.25">
      <c r="A63" t="s">
        <v>18</v>
      </c>
      <c r="B63">
        <v>0.25879999999999997</v>
      </c>
      <c r="E63" t="s">
        <v>18</v>
      </c>
      <c r="F63">
        <v>0.2581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workbookViewId="0">
      <selection activeCell="O1" sqref="O1:P46"/>
    </sheetView>
  </sheetViews>
  <sheetFormatPr defaultRowHeight="15" x14ac:dyDescent="0.25"/>
  <cols>
    <col min="2" max="2" width="10.28515625" bestFit="1" customWidth="1"/>
    <col min="3" max="3" width="14.140625" bestFit="1" customWidth="1"/>
    <col min="4" max="4" width="13" customWidth="1"/>
    <col min="5" max="5" width="12.28515625" bestFit="1" customWidth="1"/>
    <col min="6" max="6" width="18" bestFit="1" customWidth="1"/>
    <col min="9" max="9" width="11" bestFit="1" customWidth="1"/>
    <col min="10" max="10" width="14" bestFit="1" customWidth="1"/>
    <col min="12" max="12" width="12.28515625" bestFit="1" customWidth="1"/>
    <col min="13" max="13" width="15" bestFit="1" customWidth="1"/>
  </cols>
  <sheetData>
    <row r="1" spans="1:16" x14ac:dyDescent="0.25">
      <c r="A1" t="s">
        <v>33</v>
      </c>
      <c r="B1" t="s">
        <v>37</v>
      </c>
      <c r="C1" s="3" t="s">
        <v>38</v>
      </c>
      <c r="D1" s="3" t="s">
        <v>34</v>
      </c>
      <c r="E1" s="3" t="s">
        <v>35</v>
      </c>
      <c r="F1" s="3" t="s">
        <v>39</v>
      </c>
      <c r="H1" t="s">
        <v>33</v>
      </c>
      <c r="I1" t="s">
        <v>36</v>
      </c>
      <c r="J1" s="3" t="s">
        <v>40</v>
      </c>
      <c r="K1" s="3" t="s">
        <v>34</v>
      </c>
      <c r="L1" s="3" t="s">
        <v>35</v>
      </c>
      <c r="M1" s="3" t="s">
        <v>41</v>
      </c>
      <c r="O1" t="s">
        <v>56</v>
      </c>
      <c r="P1" t="s">
        <v>57</v>
      </c>
    </row>
    <row r="2" spans="1:16" x14ac:dyDescent="0.25">
      <c r="A2">
        <v>91</v>
      </c>
      <c r="B2">
        <v>12.21</v>
      </c>
      <c r="C2">
        <v>35.590000000000003</v>
      </c>
      <c r="F2">
        <v>61456</v>
      </c>
      <c r="H2">
        <v>91</v>
      </c>
      <c r="I2">
        <f>B2/1000</f>
        <v>1.221E-2</v>
      </c>
      <c r="J2">
        <f>1/C2*1000000</f>
        <v>28097.780275358244</v>
      </c>
      <c r="M2">
        <f>1/F2*1000000</f>
        <v>16.271804217651656</v>
      </c>
      <c r="O2">
        <f>LN(ABS(H2-$H$47)/$H$47)</f>
        <v>-0.64923061154167805</v>
      </c>
      <c r="P2">
        <f>LN((J2-M2)/$M$47)</f>
        <v>1.0216674618680102</v>
      </c>
    </row>
    <row r="3" spans="1:16" x14ac:dyDescent="0.25">
      <c r="A3">
        <v>93</v>
      </c>
      <c r="B3">
        <v>15.67</v>
      </c>
      <c r="C3">
        <v>35.799999999999997</v>
      </c>
      <c r="F3">
        <v>48854</v>
      </c>
      <c r="H3">
        <v>93</v>
      </c>
      <c r="I3">
        <f t="shared" ref="I3:I46" si="0">B3/1000</f>
        <v>1.567E-2</v>
      </c>
      <c r="J3">
        <f t="shared" ref="J3:J47" si="1">1/C3*1000000</f>
        <v>27932.96089385475</v>
      </c>
      <c r="M3">
        <f t="shared" ref="M3:M47" si="2">1/F3*1000000</f>
        <v>20.469152986449419</v>
      </c>
      <c r="O3">
        <f t="shared" ref="O3:O46" si="3">LN(ABS(H3-$H$47)/$H$47)</f>
        <v>-0.66952454528581395</v>
      </c>
      <c r="P3">
        <f t="shared" ref="P3:P46" si="4">LN((J3-M3)/$M$47)</f>
        <v>1.0156304849436539</v>
      </c>
    </row>
    <row r="4" spans="1:16" x14ac:dyDescent="0.25">
      <c r="A4">
        <v>95</v>
      </c>
      <c r="B4">
        <v>19.89</v>
      </c>
      <c r="C4">
        <v>36.01</v>
      </c>
      <c r="F4">
        <v>39252</v>
      </c>
      <c r="H4">
        <v>95</v>
      </c>
      <c r="I4">
        <f t="shared" si="0"/>
        <v>1.9890000000000001E-2</v>
      </c>
      <c r="J4">
        <f t="shared" si="1"/>
        <v>27770.063871146907</v>
      </c>
      <c r="M4">
        <f t="shared" si="2"/>
        <v>25.476408845409154</v>
      </c>
      <c r="O4">
        <f t="shared" si="3"/>
        <v>-0.69023886886673136</v>
      </c>
      <c r="P4">
        <f t="shared" si="4"/>
        <v>1.0095969384359487</v>
      </c>
    </row>
    <row r="5" spans="1:16" x14ac:dyDescent="0.25">
      <c r="A5">
        <v>97</v>
      </c>
      <c r="B5">
        <v>24.97</v>
      </c>
      <c r="C5">
        <v>36.229999999999997</v>
      </c>
      <c r="F5">
        <v>31853</v>
      </c>
      <c r="H5">
        <v>97</v>
      </c>
      <c r="I5">
        <f t="shared" si="0"/>
        <v>2.4969999999999999E-2</v>
      </c>
      <c r="J5">
        <f t="shared" si="1"/>
        <v>27601.435274634285</v>
      </c>
      <c r="M5">
        <f t="shared" si="2"/>
        <v>31.394217185194488</v>
      </c>
      <c r="O5">
        <f t="shared" si="3"/>
        <v>-0.7113913681614803</v>
      </c>
      <c r="P5">
        <f t="shared" si="4"/>
        <v>1.0032858779131137</v>
      </c>
    </row>
    <row r="6" spans="1:16" x14ac:dyDescent="0.25">
      <c r="A6">
        <v>100</v>
      </c>
      <c r="B6">
        <v>34.49</v>
      </c>
      <c r="C6">
        <v>36.56</v>
      </c>
      <c r="F6">
        <v>23687</v>
      </c>
      <c r="H6">
        <v>100</v>
      </c>
      <c r="I6">
        <f t="shared" si="0"/>
        <v>3.449E-2</v>
      </c>
      <c r="J6">
        <f t="shared" si="1"/>
        <v>27352.297592997813</v>
      </c>
      <c r="M6">
        <f t="shared" si="2"/>
        <v>42.217249968337065</v>
      </c>
      <c r="O6">
        <f t="shared" si="3"/>
        <v>-0.7439834658911767</v>
      </c>
      <c r="P6">
        <f t="shared" si="4"/>
        <v>0.99381204104286169</v>
      </c>
    </row>
    <row r="7" spans="1:16" x14ac:dyDescent="0.25">
      <c r="A7">
        <v>102</v>
      </c>
      <c r="B7">
        <v>42.3</v>
      </c>
      <c r="C7">
        <v>36.79</v>
      </c>
      <c r="F7">
        <v>19649</v>
      </c>
      <c r="H7">
        <v>102</v>
      </c>
      <c r="I7">
        <f t="shared" si="0"/>
        <v>4.2299999999999997E-2</v>
      </c>
      <c r="J7">
        <f t="shared" si="1"/>
        <v>27181.299266104921</v>
      </c>
      <c r="M7">
        <f t="shared" si="2"/>
        <v>50.893175225202299</v>
      </c>
      <c r="O7">
        <f t="shared" si="3"/>
        <v>-0.76631703889908032</v>
      </c>
      <c r="P7">
        <f t="shared" si="4"/>
        <v>0.98721125856309433</v>
      </c>
    </row>
    <row r="8" spans="1:16" x14ac:dyDescent="0.25">
      <c r="A8">
        <v>104</v>
      </c>
      <c r="B8">
        <v>51.44</v>
      </c>
      <c r="C8">
        <v>37.03</v>
      </c>
      <c r="F8">
        <v>16425</v>
      </c>
      <c r="H8">
        <v>104</v>
      </c>
      <c r="I8">
        <f t="shared" si="0"/>
        <v>5.144E-2</v>
      </c>
      <c r="J8">
        <f t="shared" si="1"/>
        <v>27005.130974885225</v>
      </c>
      <c r="M8">
        <f t="shared" si="2"/>
        <v>60.882800608828006</v>
      </c>
      <c r="O8">
        <f t="shared" si="3"/>
        <v>-0.78916081677898298</v>
      </c>
      <c r="P8">
        <f t="shared" si="4"/>
        <v>0.98032601243220696</v>
      </c>
    </row>
    <row r="9" spans="1:16" x14ac:dyDescent="0.25">
      <c r="A9">
        <v>106</v>
      </c>
      <c r="B9">
        <v>62.06</v>
      </c>
      <c r="C9">
        <v>37.270000000000003</v>
      </c>
      <c r="F9">
        <v>13831</v>
      </c>
      <c r="H9">
        <v>106</v>
      </c>
      <c r="I9">
        <f t="shared" si="0"/>
        <v>6.2060000000000004E-2</v>
      </c>
      <c r="J9">
        <f t="shared" si="1"/>
        <v>26831.231553528305</v>
      </c>
      <c r="M9">
        <f t="shared" si="2"/>
        <v>72.30135203528306</v>
      </c>
      <c r="O9">
        <f t="shared" si="3"/>
        <v>-0.81253865660602786</v>
      </c>
      <c r="P9">
        <f t="shared" si="4"/>
        <v>0.97342442060930123</v>
      </c>
    </row>
    <row r="10" spans="1:16" x14ac:dyDescent="0.25">
      <c r="A10">
        <v>109</v>
      </c>
      <c r="B10">
        <v>81.12</v>
      </c>
      <c r="C10">
        <v>37.64</v>
      </c>
      <c r="F10">
        <v>10822</v>
      </c>
      <c r="H10">
        <v>109</v>
      </c>
      <c r="I10">
        <f t="shared" si="0"/>
        <v>8.1119999999999998E-2</v>
      </c>
      <c r="J10">
        <f t="shared" si="1"/>
        <v>26567.481402763016</v>
      </c>
      <c r="M10">
        <f t="shared" si="2"/>
        <v>92.40436148586214</v>
      </c>
      <c r="O10">
        <f t="shared" si="3"/>
        <v>-0.84866322754168222</v>
      </c>
      <c r="P10">
        <f t="shared" si="4"/>
        <v>0.96275996511756867</v>
      </c>
    </row>
    <row r="11" spans="1:16" x14ac:dyDescent="0.25">
      <c r="A11">
        <v>111</v>
      </c>
      <c r="B11">
        <v>96.15</v>
      </c>
      <c r="C11">
        <v>37.89</v>
      </c>
      <c r="F11">
        <v>9260</v>
      </c>
      <c r="H11">
        <v>111</v>
      </c>
      <c r="I11">
        <f t="shared" si="0"/>
        <v>9.6149999999999999E-2</v>
      </c>
      <c r="J11">
        <f t="shared" si="1"/>
        <v>26392.187912377936</v>
      </c>
      <c r="M11">
        <f t="shared" si="2"/>
        <v>107.99136069114471</v>
      </c>
      <c r="O11">
        <f t="shared" si="3"/>
        <v>-0.87349226044785611</v>
      </c>
      <c r="P11">
        <f t="shared" si="4"/>
        <v>0.9555240306762588</v>
      </c>
    </row>
    <row r="12" spans="1:16" x14ac:dyDescent="0.25">
      <c r="A12">
        <v>113</v>
      </c>
      <c r="B12">
        <v>113.2</v>
      </c>
      <c r="C12">
        <v>38.15</v>
      </c>
      <c r="F12">
        <v>7969</v>
      </c>
      <c r="H12">
        <v>113</v>
      </c>
      <c r="I12">
        <f t="shared" si="0"/>
        <v>0.11320000000000001</v>
      </c>
      <c r="J12">
        <f t="shared" si="1"/>
        <v>26212.319790301444</v>
      </c>
      <c r="M12">
        <f t="shared" si="2"/>
        <v>125.48625925461164</v>
      </c>
      <c r="O12">
        <f t="shared" si="3"/>
        <v>-0.89895350473096181</v>
      </c>
      <c r="P12">
        <f t="shared" si="4"/>
        <v>0.94798688830375633</v>
      </c>
    </row>
    <row r="13" spans="1:16" x14ac:dyDescent="0.25">
      <c r="A13">
        <v>115</v>
      </c>
      <c r="B13">
        <v>132.6</v>
      </c>
      <c r="C13">
        <v>38.42</v>
      </c>
      <c r="F13">
        <v>6895</v>
      </c>
      <c r="H13">
        <v>115</v>
      </c>
      <c r="I13">
        <f t="shared" si="0"/>
        <v>0.1326</v>
      </c>
      <c r="J13">
        <f t="shared" si="1"/>
        <v>26028.110359187922</v>
      </c>
      <c r="M13">
        <f t="shared" si="2"/>
        <v>145.032632342277</v>
      </c>
      <c r="O13">
        <f t="shared" si="3"/>
        <v>-0.92507999894195236</v>
      </c>
      <c r="P13">
        <f t="shared" si="4"/>
        <v>0.94014554921776272</v>
      </c>
    </row>
    <row r="14" spans="1:16" x14ac:dyDescent="0.25">
      <c r="A14">
        <v>118</v>
      </c>
      <c r="B14">
        <v>166.2</v>
      </c>
      <c r="C14">
        <v>38.83</v>
      </c>
      <c r="F14">
        <v>5601</v>
      </c>
      <c r="H14">
        <v>118</v>
      </c>
      <c r="I14">
        <f t="shared" si="0"/>
        <v>0.16619999999999999</v>
      </c>
      <c r="J14">
        <f t="shared" si="1"/>
        <v>25753.283543651818</v>
      </c>
      <c r="M14">
        <f t="shared" si="2"/>
        <v>178.53954650955185</v>
      </c>
      <c r="O14">
        <f t="shared" si="3"/>
        <v>-0.96559597186461965</v>
      </c>
      <c r="P14">
        <f t="shared" si="4"/>
        <v>0.92816146557175871</v>
      </c>
    </row>
    <row r="15" spans="1:16" x14ac:dyDescent="0.25">
      <c r="A15">
        <v>120</v>
      </c>
      <c r="B15">
        <v>191.9</v>
      </c>
      <c r="C15">
        <v>39.119999999999997</v>
      </c>
      <c r="F15">
        <v>4905</v>
      </c>
      <c r="H15">
        <v>120</v>
      </c>
      <c r="I15">
        <f t="shared" si="0"/>
        <v>0.19190000000000002</v>
      </c>
      <c r="J15">
        <f t="shared" si="1"/>
        <v>25562.372188139059</v>
      </c>
      <c r="M15">
        <f t="shared" si="2"/>
        <v>203.87359836901121</v>
      </c>
      <c r="O15">
        <f t="shared" si="3"/>
        <v>-0.99354831929795195</v>
      </c>
      <c r="P15">
        <f t="shared" si="4"/>
        <v>0.91967008761406421</v>
      </c>
    </row>
    <row r="16" spans="1:16" x14ac:dyDescent="0.25">
      <c r="A16">
        <v>122</v>
      </c>
      <c r="B16">
        <v>220.5</v>
      </c>
      <c r="C16">
        <v>39.409999999999997</v>
      </c>
      <c r="F16">
        <v>4313</v>
      </c>
      <c r="H16">
        <v>122</v>
      </c>
      <c r="I16">
        <f t="shared" si="0"/>
        <v>0.2205</v>
      </c>
      <c r="J16">
        <f t="shared" si="1"/>
        <v>25374.270489723422</v>
      </c>
      <c r="M16">
        <f t="shared" si="2"/>
        <v>231.85717597959658</v>
      </c>
      <c r="O16">
        <f t="shared" si="3"/>
        <v>-1.0223045239990576</v>
      </c>
      <c r="P16">
        <f t="shared" si="4"/>
        <v>0.91111235720383354</v>
      </c>
    </row>
    <row r="17" spans="1:16" x14ac:dyDescent="0.25">
      <c r="A17">
        <v>124</v>
      </c>
      <c r="B17">
        <v>252.2</v>
      </c>
      <c r="C17">
        <v>39.71</v>
      </c>
      <c r="F17">
        <v>3808</v>
      </c>
      <c r="H17">
        <v>124</v>
      </c>
      <c r="I17">
        <f t="shared" si="0"/>
        <v>0.25219999999999998</v>
      </c>
      <c r="J17">
        <f t="shared" si="1"/>
        <v>25182.573659027952</v>
      </c>
      <c r="M17">
        <f t="shared" si="2"/>
        <v>262.60504201680669</v>
      </c>
      <c r="O17">
        <f t="shared" si="3"/>
        <v>-1.0519121933086935</v>
      </c>
      <c r="P17">
        <f t="shared" si="4"/>
        <v>0.90222559824006532</v>
      </c>
    </row>
    <row r="18" spans="1:16" x14ac:dyDescent="0.25">
      <c r="A18">
        <v>127</v>
      </c>
      <c r="B18">
        <v>306.10000000000002</v>
      </c>
      <c r="C18">
        <v>40.19</v>
      </c>
      <c r="F18">
        <v>3181</v>
      </c>
      <c r="H18">
        <v>127</v>
      </c>
      <c r="I18">
        <f t="shared" si="0"/>
        <v>0.30610000000000004</v>
      </c>
      <c r="J18">
        <f t="shared" si="1"/>
        <v>24881.811395869623</v>
      </c>
      <c r="M18">
        <f t="shared" si="2"/>
        <v>314.36655139893111</v>
      </c>
      <c r="O18">
        <f t="shared" si="3"/>
        <v>-1.0980351940610436</v>
      </c>
      <c r="P18">
        <f t="shared" si="4"/>
        <v>0.88797834986228008</v>
      </c>
    </row>
    <row r="19" spans="1:16" x14ac:dyDescent="0.25">
      <c r="A19">
        <v>129</v>
      </c>
      <c r="B19">
        <v>346.4</v>
      </c>
      <c r="C19">
        <v>40.51</v>
      </c>
      <c r="F19">
        <v>2834</v>
      </c>
      <c r="H19">
        <v>129</v>
      </c>
      <c r="I19">
        <f t="shared" si="0"/>
        <v>0.34639999999999999</v>
      </c>
      <c r="J19">
        <f t="shared" si="1"/>
        <v>24685.262898049867</v>
      </c>
      <c r="M19">
        <f t="shared" si="2"/>
        <v>352.85815102328866</v>
      </c>
      <c r="O19">
        <f t="shared" si="3"/>
        <v>-1.1300097827080975</v>
      </c>
      <c r="P19">
        <f t="shared" si="4"/>
        <v>0.87836515434210771</v>
      </c>
    </row>
    <row r="20" spans="1:16" x14ac:dyDescent="0.25">
      <c r="A20">
        <v>131</v>
      </c>
      <c r="B20">
        <v>390.6</v>
      </c>
      <c r="C20">
        <v>40.85</v>
      </c>
      <c r="F20">
        <v>2532</v>
      </c>
      <c r="H20">
        <v>131</v>
      </c>
      <c r="I20">
        <f t="shared" si="0"/>
        <v>0.3906</v>
      </c>
      <c r="J20">
        <f t="shared" si="1"/>
        <v>24479.804161566706</v>
      </c>
      <c r="M20">
        <f t="shared" si="2"/>
        <v>394.94470774091627</v>
      </c>
      <c r="O20">
        <f t="shared" si="3"/>
        <v>-1.1630406114748117</v>
      </c>
      <c r="P20">
        <f t="shared" si="4"/>
        <v>0.86813956831276895</v>
      </c>
    </row>
    <row r="21" spans="1:16" x14ac:dyDescent="0.25">
      <c r="A21">
        <v>133</v>
      </c>
      <c r="B21">
        <v>438.7</v>
      </c>
      <c r="C21">
        <v>41.2</v>
      </c>
      <c r="F21">
        <v>2269</v>
      </c>
      <c r="H21">
        <v>133</v>
      </c>
      <c r="I21">
        <f t="shared" si="0"/>
        <v>0.43869999999999998</v>
      </c>
      <c r="J21">
        <f t="shared" si="1"/>
        <v>24271.844660194176</v>
      </c>
      <c r="M21">
        <f t="shared" si="2"/>
        <v>440.72278536800354</v>
      </c>
      <c r="O21">
        <f t="shared" si="3"/>
        <v>-1.1971998544406506</v>
      </c>
      <c r="P21">
        <f t="shared" si="4"/>
        <v>0.85754853192898228</v>
      </c>
    </row>
    <row r="22" spans="1:16" x14ac:dyDescent="0.25">
      <c r="A22">
        <v>136</v>
      </c>
      <c r="B22">
        <v>518.9</v>
      </c>
      <c r="C22">
        <v>41.75</v>
      </c>
      <c r="F22">
        <v>1935</v>
      </c>
      <c r="H22">
        <v>136</v>
      </c>
      <c r="I22">
        <f t="shared" si="0"/>
        <v>0.51890000000000003</v>
      </c>
      <c r="J22">
        <f t="shared" si="1"/>
        <v>23952.095808383234</v>
      </c>
      <c r="M22">
        <f t="shared" si="2"/>
        <v>516.79586563307487</v>
      </c>
      <c r="O22">
        <f t="shared" si="3"/>
        <v>-1.2507314997006138</v>
      </c>
      <c r="P22">
        <f t="shared" si="4"/>
        <v>0.84079959388640091</v>
      </c>
    </row>
    <row r="23" spans="1:16" x14ac:dyDescent="0.25">
      <c r="A23">
        <v>138</v>
      </c>
      <c r="B23">
        <v>578.1</v>
      </c>
      <c r="C23">
        <v>42.13</v>
      </c>
      <c r="F23">
        <v>1746</v>
      </c>
      <c r="H23">
        <v>138</v>
      </c>
      <c r="I23">
        <f t="shared" si="0"/>
        <v>0.57810000000000006</v>
      </c>
      <c r="J23">
        <f t="shared" si="1"/>
        <v>23736.055067647754</v>
      </c>
      <c r="M23">
        <f t="shared" si="2"/>
        <v>572.73768613974801</v>
      </c>
      <c r="O23">
        <f t="shared" si="3"/>
        <v>-1.2880806265323581</v>
      </c>
      <c r="P23">
        <f t="shared" si="4"/>
        <v>0.82912604366187892</v>
      </c>
    </row>
    <row r="24" spans="1:16" x14ac:dyDescent="0.25">
      <c r="A24">
        <v>140</v>
      </c>
      <c r="B24">
        <v>642</v>
      </c>
      <c r="C24">
        <v>42.53</v>
      </c>
      <c r="F24">
        <v>1579</v>
      </c>
      <c r="H24">
        <v>140</v>
      </c>
      <c r="I24">
        <f t="shared" si="0"/>
        <v>0.64200000000000002</v>
      </c>
      <c r="J24">
        <f t="shared" si="1"/>
        <v>23512.814483893719</v>
      </c>
      <c r="M24">
        <f t="shared" si="2"/>
        <v>633.31222292590246</v>
      </c>
      <c r="O24">
        <f t="shared" si="3"/>
        <v>-1.3268790142643134</v>
      </c>
      <c r="P24">
        <f t="shared" si="4"/>
        <v>0.81679757561771693</v>
      </c>
    </row>
    <row r="25" spans="1:16" x14ac:dyDescent="0.25">
      <c r="A25">
        <v>142</v>
      </c>
      <c r="B25">
        <v>710.8</v>
      </c>
      <c r="C25">
        <v>42.95</v>
      </c>
      <c r="F25">
        <v>1431</v>
      </c>
      <c r="H25">
        <v>142</v>
      </c>
      <c r="I25">
        <f t="shared" si="0"/>
        <v>0.71079999999999999</v>
      </c>
      <c r="J25">
        <f t="shared" si="1"/>
        <v>23282.887077997668</v>
      </c>
      <c r="M25">
        <f t="shared" si="2"/>
        <v>698.81201956673647</v>
      </c>
      <c r="O25">
        <f t="shared" si="3"/>
        <v>-1.3672436907613583</v>
      </c>
      <c r="P25">
        <f t="shared" si="4"/>
        <v>0.80380117813919016</v>
      </c>
    </row>
    <row r="26" spans="1:16" x14ac:dyDescent="0.25">
      <c r="A26">
        <v>145</v>
      </c>
      <c r="B26">
        <v>823.9</v>
      </c>
      <c r="C26">
        <v>43.6</v>
      </c>
      <c r="F26">
        <v>1239</v>
      </c>
      <c r="H26">
        <v>145</v>
      </c>
      <c r="I26">
        <f t="shared" si="0"/>
        <v>0.82389999999999997</v>
      </c>
      <c r="J26">
        <f t="shared" si="1"/>
        <v>22935.779816513761</v>
      </c>
      <c r="M26">
        <f t="shared" si="2"/>
        <v>807.10250201775625</v>
      </c>
      <c r="O26">
        <f t="shared" si="3"/>
        <v>-1.4310204796418542</v>
      </c>
      <c r="P26">
        <f t="shared" si="4"/>
        <v>0.7834305470592382</v>
      </c>
    </row>
    <row r="27" spans="1:16" x14ac:dyDescent="0.25">
      <c r="A27">
        <v>147</v>
      </c>
      <c r="B27">
        <v>906.2</v>
      </c>
      <c r="C27">
        <v>44.06</v>
      </c>
      <c r="F27">
        <v>1128</v>
      </c>
      <c r="H27">
        <v>147</v>
      </c>
      <c r="I27">
        <f t="shared" si="0"/>
        <v>0.90620000000000001</v>
      </c>
      <c r="J27">
        <f t="shared" si="1"/>
        <v>22696.323195642304</v>
      </c>
      <c r="M27">
        <f t="shared" si="2"/>
        <v>886.52482269503548</v>
      </c>
      <c r="O27">
        <f t="shared" si="3"/>
        <v>-1.4759163595368205</v>
      </c>
      <c r="P27">
        <f t="shared" si="4"/>
        <v>0.76891549913520152</v>
      </c>
    </row>
    <row r="28" spans="1:16" x14ac:dyDescent="0.25">
      <c r="A28">
        <v>149</v>
      </c>
      <c r="B28">
        <v>994.2</v>
      </c>
      <c r="C28">
        <v>44.54</v>
      </c>
      <c r="F28">
        <v>1028</v>
      </c>
      <c r="H28">
        <v>149</v>
      </c>
      <c r="I28">
        <f t="shared" si="0"/>
        <v>0.99420000000000008</v>
      </c>
      <c r="J28">
        <f t="shared" si="1"/>
        <v>22451.728783116301</v>
      </c>
      <c r="M28">
        <f t="shared" si="2"/>
        <v>972.7626459143969</v>
      </c>
      <c r="O28">
        <f t="shared" si="3"/>
        <v>-1.5229230158026861</v>
      </c>
      <c r="P28">
        <f t="shared" si="4"/>
        <v>0.75363030073820714</v>
      </c>
    </row>
    <row r="29" spans="1:16" x14ac:dyDescent="0.25">
      <c r="A29">
        <v>151</v>
      </c>
      <c r="B29">
        <v>1088</v>
      </c>
      <c r="C29">
        <v>45.05</v>
      </c>
      <c r="F29">
        <v>938.8</v>
      </c>
      <c r="H29">
        <v>151</v>
      </c>
      <c r="I29">
        <f t="shared" si="0"/>
        <v>1.0880000000000001</v>
      </c>
      <c r="J29">
        <f t="shared" si="1"/>
        <v>22197.558268590459</v>
      </c>
      <c r="M29">
        <f t="shared" si="2"/>
        <v>1065.1896037494676</v>
      </c>
      <c r="O29">
        <f t="shared" si="3"/>
        <v>-1.5722487583343161</v>
      </c>
      <c r="P29">
        <f t="shared" si="4"/>
        <v>0.73736208863021757</v>
      </c>
    </row>
    <row r="30" spans="1:16" x14ac:dyDescent="0.25">
      <c r="A30">
        <v>154</v>
      </c>
      <c r="B30">
        <v>1241</v>
      </c>
      <c r="C30">
        <v>45.85</v>
      </c>
      <c r="F30">
        <v>821</v>
      </c>
      <c r="H30">
        <v>154</v>
      </c>
      <c r="I30">
        <f t="shared" si="0"/>
        <v>1.2410000000000001</v>
      </c>
      <c r="J30">
        <f t="shared" si="1"/>
        <v>21810.250817884407</v>
      </c>
      <c r="M30">
        <f t="shared" si="2"/>
        <v>1218.0267965895248</v>
      </c>
      <c r="O30">
        <f t="shared" si="3"/>
        <v>-1.6511228910623965</v>
      </c>
      <c r="P30">
        <f t="shared" si="4"/>
        <v>0.71146969351068456</v>
      </c>
    </row>
    <row r="31" spans="1:16" x14ac:dyDescent="0.25">
      <c r="A31">
        <v>156</v>
      </c>
      <c r="B31">
        <v>1351</v>
      </c>
      <c r="C31">
        <v>46.43</v>
      </c>
      <c r="F31">
        <v>751.8</v>
      </c>
      <c r="H31">
        <v>156</v>
      </c>
      <c r="I31">
        <f t="shared" si="0"/>
        <v>1.351</v>
      </c>
      <c r="J31">
        <f t="shared" si="1"/>
        <v>21537.798836958864</v>
      </c>
      <c r="M31">
        <f t="shared" si="2"/>
        <v>1330.1409949454644</v>
      </c>
      <c r="O31">
        <f t="shared" si="3"/>
        <v>-1.707388609264318</v>
      </c>
      <c r="P31">
        <f t="shared" si="4"/>
        <v>0.69261779732734752</v>
      </c>
    </row>
    <row r="32" spans="1:16" x14ac:dyDescent="0.25">
      <c r="A32">
        <v>158</v>
      </c>
      <c r="B32">
        <v>1468</v>
      </c>
      <c r="C32">
        <v>47.04</v>
      </c>
      <c r="F32">
        <v>688.9</v>
      </c>
      <c r="H32">
        <v>158</v>
      </c>
      <c r="I32">
        <f t="shared" si="0"/>
        <v>1.468</v>
      </c>
      <c r="J32">
        <f t="shared" si="1"/>
        <v>21258.503401360544</v>
      </c>
      <c r="M32">
        <f t="shared" si="2"/>
        <v>1451.5894904920888</v>
      </c>
      <c r="O32">
        <f t="shared" si="3"/>
        <v>-1.7670099001188504</v>
      </c>
      <c r="P32">
        <f t="shared" si="4"/>
        <v>0.67258722783742886</v>
      </c>
    </row>
    <row r="33" spans="1:16" x14ac:dyDescent="0.25">
      <c r="A33">
        <v>160</v>
      </c>
      <c r="B33">
        <v>1592</v>
      </c>
      <c r="C33">
        <v>47.68</v>
      </c>
      <c r="F33">
        <v>631.79999999999995</v>
      </c>
      <c r="H33">
        <v>160</v>
      </c>
      <c r="I33">
        <f t="shared" si="0"/>
        <v>1.5920000000000001</v>
      </c>
      <c r="J33">
        <f t="shared" si="1"/>
        <v>20973.15436241611</v>
      </c>
      <c r="M33">
        <f t="shared" si="2"/>
        <v>1582.7793605571385</v>
      </c>
      <c r="O33">
        <f t="shared" si="3"/>
        <v>-1.8304125284607968</v>
      </c>
      <c r="P33">
        <f t="shared" si="4"/>
        <v>0.65133297270040713</v>
      </c>
    </row>
    <row r="34" spans="1:16" x14ac:dyDescent="0.25">
      <c r="A34">
        <v>163</v>
      </c>
      <c r="B34">
        <v>1791</v>
      </c>
      <c r="C34">
        <v>48.79</v>
      </c>
      <c r="F34">
        <v>555.29999999999995</v>
      </c>
      <c r="H34">
        <v>163</v>
      </c>
      <c r="I34">
        <f t="shared" si="0"/>
        <v>1.7909999999999999</v>
      </c>
      <c r="J34">
        <f t="shared" si="1"/>
        <v>20496.003279360528</v>
      </c>
      <c r="M34">
        <f t="shared" si="2"/>
        <v>1800.8283810552857</v>
      </c>
      <c r="O34">
        <f t="shared" si="3"/>
        <v>-1.9337568594724772</v>
      </c>
      <c r="P34">
        <f t="shared" si="4"/>
        <v>0.61482162740837309</v>
      </c>
    </row>
    <row r="35" spans="1:16" x14ac:dyDescent="0.25">
      <c r="A35">
        <v>165</v>
      </c>
      <c r="B35">
        <v>1934</v>
      </c>
      <c r="C35">
        <v>49.49</v>
      </c>
      <c r="F35">
        <v>509.7</v>
      </c>
      <c r="H35">
        <v>165</v>
      </c>
      <c r="I35">
        <f t="shared" si="0"/>
        <v>1.9339999999999999</v>
      </c>
      <c r="J35">
        <f t="shared" si="1"/>
        <v>20206.102242877347</v>
      </c>
      <c r="M35">
        <f t="shared" si="2"/>
        <v>1961.938395134393</v>
      </c>
      <c r="O35">
        <f t="shared" si="3"/>
        <v>-2.0091078745874329</v>
      </c>
      <c r="P35">
        <f t="shared" si="4"/>
        <v>0.59040140339135061</v>
      </c>
    </row>
    <row r="36" spans="1:16" x14ac:dyDescent="0.25">
      <c r="A36">
        <v>167</v>
      </c>
      <c r="B36">
        <v>2085</v>
      </c>
      <c r="C36">
        <v>50.31</v>
      </c>
      <c r="F36">
        <v>467.8</v>
      </c>
      <c r="H36">
        <v>167</v>
      </c>
      <c r="I36">
        <f t="shared" si="0"/>
        <v>2.085</v>
      </c>
      <c r="J36">
        <f t="shared" si="1"/>
        <v>19876.764062810573</v>
      </c>
      <c r="M36">
        <f t="shared" si="2"/>
        <v>2137.6656690893542</v>
      </c>
      <c r="O36">
        <f t="shared" si="3"/>
        <v>-2.0906027546556714</v>
      </c>
      <c r="P36">
        <f t="shared" si="4"/>
        <v>0.56232731590815521</v>
      </c>
    </row>
    <row r="37" spans="1:16" x14ac:dyDescent="0.25">
      <c r="A37">
        <v>169</v>
      </c>
      <c r="B37">
        <v>2244</v>
      </c>
      <c r="C37">
        <v>51.2</v>
      </c>
      <c r="F37">
        <v>429.2</v>
      </c>
      <c r="H37">
        <v>169</v>
      </c>
      <c r="I37">
        <f t="shared" si="0"/>
        <v>2.2440000000000002</v>
      </c>
      <c r="J37">
        <f t="shared" si="1"/>
        <v>19531.25</v>
      </c>
      <c r="M37">
        <f t="shared" si="2"/>
        <v>2329.9161230195714</v>
      </c>
      <c r="O37">
        <f t="shared" si="3"/>
        <v>-2.1793330586085777</v>
      </c>
      <c r="P37">
        <f t="shared" si="4"/>
        <v>0.53154309547079759</v>
      </c>
    </row>
    <row r="38" spans="1:16" x14ac:dyDescent="0.25">
      <c r="A38">
        <v>172</v>
      </c>
      <c r="B38">
        <v>2499</v>
      </c>
      <c r="C38">
        <v>52.68</v>
      </c>
      <c r="F38">
        <v>376.7</v>
      </c>
      <c r="H38">
        <v>172</v>
      </c>
      <c r="I38">
        <f t="shared" si="0"/>
        <v>2.4990000000000001</v>
      </c>
      <c r="J38">
        <f t="shared" si="1"/>
        <v>18982.536066818528</v>
      </c>
      <c r="M38">
        <f t="shared" si="2"/>
        <v>2654.6323334218209</v>
      </c>
      <c r="O38">
        <f t="shared" si="3"/>
        <v>-2.3292015722951147</v>
      </c>
      <c r="P38">
        <f t="shared" si="4"/>
        <v>0.47943169336241187</v>
      </c>
    </row>
    <row r="39" spans="1:16" x14ac:dyDescent="0.25">
      <c r="A39">
        <v>174</v>
      </c>
      <c r="B39">
        <v>2680</v>
      </c>
      <c r="C39">
        <v>53.8</v>
      </c>
      <c r="F39">
        <v>344.8</v>
      </c>
      <c r="H39">
        <v>174</v>
      </c>
      <c r="I39">
        <f t="shared" si="0"/>
        <v>2.68</v>
      </c>
      <c r="J39">
        <f t="shared" si="1"/>
        <v>18587.36059479554</v>
      </c>
      <c r="M39">
        <f t="shared" si="2"/>
        <v>2900.2320185614849</v>
      </c>
      <c r="O39">
        <f t="shared" si="3"/>
        <v>-2.4432526958084657</v>
      </c>
      <c r="P39">
        <f t="shared" si="4"/>
        <v>0.43939670386743129</v>
      </c>
    </row>
    <row r="40" spans="1:16" x14ac:dyDescent="0.25">
      <c r="A40">
        <v>176</v>
      </c>
      <c r="B40">
        <v>2871</v>
      </c>
      <c r="C40">
        <v>55.05</v>
      </c>
      <c r="F40">
        <v>315.2</v>
      </c>
      <c r="H40">
        <v>176</v>
      </c>
      <c r="I40">
        <f t="shared" si="0"/>
        <v>2.871</v>
      </c>
      <c r="J40">
        <f t="shared" si="1"/>
        <v>18165.304268846503</v>
      </c>
      <c r="M40">
        <f t="shared" si="2"/>
        <v>3172.5888324873094</v>
      </c>
      <c r="O40">
        <f t="shared" si="3"/>
        <v>-2.5720062896100888</v>
      </c>
      <c r="P40">
        <f t="shared" si="4"/>
        <v>0.39412060923711495</v>
      </c>
    </row>
    <row r="41" spans="1:16" x14ac:dyDescent="0.25">
      <c r="A41">
        <v>178</v>
      </c>
      <c r="B41">
        <v>3071</v>
      </c>
      <c r="C41">
        <v>56.46</v>
      </c>
      <c r="F41">
        <v>287.3</v>
      </c>
      <c r="H41">
        <v>178</v>
      </c>
      <c r="I41">
        <f t="shared" si="0"/>
        <v>3.0710000000000002</v>
      </c>
      <c r="J41">
        <f t="shared" si="1"/>
        <v>17711.654268508679</v>
      </c>
      <c r="M41">
        <f t="shared" si="2"/>
        <v>3480.6822137138879</v>
      </c>
      <c r="O41">
        <f t="shared" si="3"/>
        <v>-2.7198218741981273</v>
      </c>
      <c r="P41">
        <f t="shared" si="4"/>
        <v>0.34197688368539386</v>
      </c>
    </row>
    <row r="42" spans="1:16" x14ac:dyDescent="0.25">
      <c r="A42">
        <v>181</v>
      </c>
      <c r="B42">
        <v>3391</v>
      </c>
      <c r="C42">
        <v>59</v>
      </c>
      <c r="F42">
        <v>248.5</v>
      </c>
      <c r="H42">
        <v>181</v>
      </c>
      <c r="I42">
        <f t="shared" si="0"/>
        <v>3.391</v>
      </c>
      <c r="J42">
        <f t="shared" si="1"/>
        <v>16949.152542372882</v>
      </c>
      <c r="M42">
        <f t="shared" si="2"/>
        <v>4024.1448692152921</v>
      </c>
      <c r="O42">
        <f t="shared" si="3"/>
        <v>-2.992876289115439</v>
      </c>
      <c r="P42">
        <f t="shared" si="4"/>
        <v>0.24572017773329355</v>
      </c>
    </row>
    <row r="43" spans="1:16" x14ac:dyDescent="0.25">
      <c r="A43">
        <v>183</v>
      </c>
      <c r="B43">
        <v>3619</v>
      </c>
      <c r="C43">
        <v>61.11</v>
      </c>
      <c r="F43">
        <v>224</v>
      </c>
      <c r="H43">
        <v>183</v>
      </c>
      <c r="I43">
        <f t="shared" si="0"/>
        <v>3.6190000000000002</v>
      </c>
      <c r="J43">
        <f t="shared" si="1"/>
        <v>16363.933889707087</v>
      </c>
      <c r="M43">
        <f t="shared" si="2"/>
        <v>4464.2857142857138</v>
      </c>
      <c r="O43">
        <f t="shared" si="3"/>
        <v>-3.2277312710829724</v>
      </c>
      <c r="P43">
        <f t="shared" si="4"/>
        <v>0.16306499826086515</v>
      </c>
    </row>
    <row r="44" spans="1:16" x14ac:dyDescent="0.25">
      <c r="A44">
        <v>185</v>
      </c>
      <c r="B44">
        <v>3858</v>
      </c>
      <c r="C44">
        <v>63.77</v>
      </c>
      <c r="F44">
        <v>200</v>
      </c>
      <c r="H44">
        <v>185</v>
      </c>
      <c r="I44">
        <f t="shared" si="0"/>
        <v>3.8580000000000001</v>
      </c>
      <c r="J44">
        <f t="shared" si="1"/>
        <v>15681.354869060686</v>
      </c>
      <c r="M44">
        <f t="shared" si="2"/>
        <v>5000</v>
      </c>
      <c r="O44">
        <f t="shared" si="3"/>
        <v>-3.5352424437160814</v>
      </c>
      <c r="P44">
        <f t="shared" si="4"/>
        <v>5.5055849555967887E-2</v>
      </c>
    </row>
    <row r="45" spans="1:16" x14ac:dyDescent="0.25">
      <c r="A45">
        <v>187</v>
      </c>
      <c r="B45">
        <v>4110</v>
      </c>
      <c r="C45">
        <v>67.400000000000006</v>
      </c>
      <c r="F45">
        <v>175.6</v>
      </c>
      <c r="H45">
        <v>187</v>
      </c>
      <c r="I45">
        <f t="shared" si="0"/>
        <v>4.1100000000000003</v>
      </c>
      <c r="J45">
        <f t="shared" si="1"/>
        <v>14836.795252225518</v>
      </c>
      <c r="M45">
        <f t="shared" si="2"/>
        <v>5694.7608200455588</v>
      </c>
      <c r="O45">
        <f t="shared" si="3"/>
        <v>-3.9815858035524698</v>
      </c>
      <c r="P45">
        <f t="shared" si="4"/>
        <v>-0.10056089005368125</v>
      </c>
    </row>
    <row r="46" spans="1:16" x14ac:dyDescent="0.25">
      <c r="A46">
        <v>190</v>
      </c>
      <c r="B46">
        <v>4516</v>
      </c>
      <c r="C46">
        <v>79.400000000000006</v>
      </c>
      <c r="F46">
        <v>128.5</v>
      </c>
      <c r="H46">
        <v>190</v>
      </c>
      <c r="I46">
        <f t="shared" si="0"/>
        <v>4.516</v>
      </c>
      <c r="J46">
        <f t="shared" si="1"/>
        <v>12594.458438287153</v>
      </c>
      <c r="M46">
        <f t="shared" si="2"/>
        <v>7782.1011673151752</v>
      </c>
      <c r="O46">
        <f t="shared" si="3"/>
        <v>-5.8387280320433659</v>
      </c>
      <c r="P46">
        <f t="shared" si="4"/>
        <v>-0.74225679513467457</v>
      </c>
    </row>
    <row r="47" spans="1:16" x14ac:dyDescent="0.25">
      <c r="A47">
        <v>190.55500000000001</v>
      </c>
      <c r="B47">
        <v>4.5949999999999998</v>
      </c>
      <c r="C47">
        <v>98.92</v>
      </c>
      <c r="F47">
        <v>98.92</v>
      </c>
      <c r="H47">
        <v>190.55500000000001</v>
      </c>
      <c r="I47">
        <v>4.5949999999999998</v>
      </c>
      <c r="J47">
        <f t="shared" si="1"/>
        <v>10109.179134654267</v>
      </c>
      <c r="M47">
        <f t="shared" si="2"/>
        <v>10109.179134654267</v>
      </c>
    </row>
    <row r="50" spans="1:20" x14ac:dyDescent="0.25">
      <c r="A50" t="s">
        <v>44</v>
      </c>
      <c r="C50" t="s">
        <v>8</v>
      </c>
      <c r="E50" t="s">
        <v>44</v>
      </c>
      <c r="G50" t="s">
        <v>8</v>
      </c>
      <c r="I50" t="s">
        <v>44</v>
      </c>
      <c r="K50" t="s">
        <v>8</v>
      </c>
      <c r="M50" t="s">
        <v>44</v>
      </c>
      <c r="O50" t="s">
        <v>8</v>
      </c>
      <c r="Q50" t="s">
        <v>44</v>
      </c>
      <c r="S50" t="s">
        <v>8</v>
      </c>
    </row>
    <row r="51" spans="1:20" x14ac:dyDescent="0.25">
      <c r="A51" t="s">
        <v>45</v>
      </c>
      <c r="C51" t="s">
        <v>9</v>
      </c>
      <c r="E51" t="s">
        <v>45</v>
      </c>
      <c r="G51" t="s">
        <v>9</v>
      </c>
      <c r="I51" t="s">
        <v>45</v>
      </c>
      <c r="K51" t="s">
        <v>9</v>
      </c>
      <c r="M51" t="s">
        <v>45</v>
      </c>
      <c r="O51" t="s">
        <v>9</v>
      </c>
      <c r="Q51" t="s">
        <v>45</v>
      </c>
      <c r="S51" t="s">
        <v>9</v>
      </c>
    </row>
    <row r="52" spans="1:20" x14ac:dyDescent="0.25">
      <c r="A52" t="s">
        <v>46</v>
      </c>
      <c r="C52" t="s">
        <v>52</v>
      </c>
      <c r="E52" t="s">
        <v>46</v>
      </c>
      <c r="G52" t="s">
        <v>52</v>
      </c>
      <c r="I52" t="s">
        <v>46</v>
      </c>
      <c r="K52" t="s">
        <v>52</v>
      </c>
      <c r="M52" t="s">
        <v>46</v>
      </c>
      <c r="O52" t="s">
        <v>52</v>
      </c>
      <c r="Q52" t="s">
        <v>46</v>
      </c>
      <c r="S52" t="s">
        <v>52</v>
      </c>
    </row>
    <row r="53" spans="1:20" x14ac:dyDescent="0.25">
      <c r="A53" t="s">
        <v>47</v>
      </c>
      <c r="B53" t="s">
        <v>54</v>
      </c>
      <c r="C53" t="s">
        <v>53</v>
      </c>
      <c r="D53" t="s">
        <v>55</v>
      </c>
      <c r="E53" t="s">
        <v>47</v>
      </c>
      <c r="F53" t="s">
        <v>54</v>
      </c>
      <c r="G53" t="s">
        <v>53</v>
      </c>
      <c r="H53" t="s">
        <v>55</v>
      </c>
      <c r="I53" t="s">
        <v>47</v>
      </c>
      <c r="J53" t="s">
        <v>54</v>
      </c>
      <c r="K53" t="s">
        <v>53</v>
      </c>
      <c r="L53" t="s">
        <v>55</v>
      </c>
      <c r="M53" t="s">
        <v>47</v>
      </c>
      <c r="N53" t="s">
        <v>54</v>
      </c>
      <c r="O53" t="s">
        <v>53</v>
      </c>
      <c r="P53" t="s">
        <v>55</v>
      </c>
      <c r="Q53" t="s">
        <v>47</v>
      </c>
      <c r="R53" t="s">
        <v>54</v>
      </c>
      <c r="S53" t="s">
        <v>53</v>
      </c>
      <c r="T53" t="s">
        <v>55</v>
      </c>
    </row>
    <row r="55" spans="1:20" x14ac:dyDescent="0.25">
      <c r="A55" t="s">
        <v>48</v>
      </c>
      <c r="B55" t="s">
        <v>49</v>
      </c>
      <c r="C55" t="s">
        <v>50</v>
      </c>
      <c r="D55" t="s">
        <v>51</v>
      </c>
      <c r="E55" t="s">
        <v>48</v>
      </c>
      <c r="F55" t="s">
        <v>49</v>
      </c>
      <c r="G55" t="s">
        <v>50</v>
      </c>
      <c r="H55" t="s">
        <v>51</v>
      </c>
      <c r="I55" t="s">
        <v>48</v>
      </c>
      <c r="J55" t="s">
        <v>49</v>
      </c>
      <c r="K55" t="s">
        <v>50</v>
      </c>
      <c r="L55" t="s">
        <v>51</v>
      </c>
      <c r="M55" t="s">
        <v>48</v>
      </c>
      <c r="N55" t="s">
        <v>49</v>
      </c>
      <c r="O55" t="s">
        <v>50</v>
      </c>
      <c r="P55" t="s">
        <v>51</v>
      </c>
      <c r="Q55" t="s">
        <v>48</v>
      </c>
      <c r="R55" t="s">
        <v>49</v>
      </c>
      <c r="S55" t="s">
        <v>50</v>
      </c>
      <c r="T55" t="s">
        <v>51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selection activeCell="O1" sqref="O1:P46"/>
    </sheetView>
  </sheetViews>
  <sheetFormatPr defaultRowHeight="15" x14ac:dyDescent="0.25"/>
  <cols>
    <col min="2" max="2" width="10.28515625" bestFit="1" customWidth="1"/>
    <col min="3" max="3" width="14.140625" bestFit="1" customWidth="1"/>
    <col min="4" max="4" width="13" customWidth="1"/>
    <col min="5" max="5" width="12.28515625" bestFit="1" customWidth="1"/>
    <col min="6" max="6" width="18" bestFit="1" customWidth="1"/>
    <col min="9" max="9" width="11" bestFit="1" customWidth="1"/>
    <col min="10" max="10" width="14" bestFit="1" customWidth="1"/>
    <col min="12" max="12" width="12.28515625" bestFit="1" customWidth="1"/>
    <col min="13" max="13" width="15" bestFit="1" customWidth="1"/>
  </cols>
  <sheetData>
    <row r="1" spans="1:16" x14ac:dyDescent="0.25">
      <c r="A1" t="s">
        <v>33</v>
      </c>
      <c r="B1" t="s">
        <v>37</v>
      </c>
      <c r="C1" s="3" t="s">
        <v>38</v>
      </c>
      <c r="D1" s="3" t="s">
        <v>34</v>
      </c>
      <c r="E1" s="3" t="s">
        <v>35</v>
      </c>
      <c r="F1" s="3" t="s">
        <v>39</v>
      </c>
      <c r="H1" t="s">
        <v>33</v>
      </c>
      <c r="I1" t="s">
        <v>36</v>
      </c>
      <c r="J1" s="3" t="s">
        <v>40</v>
      </c>
      <c r="K1" s="3" t="s">
        <v>34</v>
      </c>
      <c r="L1" s="3" t="s">
        <v>35</v>
      </c>
      <c r="M1" s="3" t="s">
        <v>41</v>
      </c>
      <c r="O1" t="s">
        <v>56</v>
      </c>
      <c r="P1" t="s">
        <v>57</v>
      </c>
    </row>
    <row r="2" spans="1:16" x14ac:dyDescent="0.25">
      <c r="A2">
        <v>91</v>
      </c>
      <c r="B2">
        <v>1.351E-3</v>
      </c>
      <c r="C2">
        <v>46.18</v>
      </c>
      <c r="F2" s="4">
        <v>559900000</v>
      </c>
      <c r="H2">
        <v>91</v>
      </c>
      <c r="I2">
        <f>B2/1000</f>
        <v>1.3510000000000001E-6</v>
      </c>
      <c r="J2">
        <f>1/C2*1000000</f>
        <v>21654.395842355996</v>
      </c>
      <c r="M2">
        <f>1/F2*1000000</f>
        <v>1.786033220217896E-3</v>
      </c>
      <c r="O2">
        <f>LN(ABS(H2-$H$47)/$H$47)</f>
        <v>-0.35387627556682061</v>
      </c>
      <c r="P2">
        <f>LN((J2-M2)/$M$47)</f>
        <v>1.1582937803627094</v>
      </c>
    </row>
    <row r="3" spans="1:16" x14ac:dyDescent="0.25">
      <c r="A3">
        <v>95</v>
      </c>
      <c r="B3">
        <v>3.6340000000000001E-3</v>
      </c>
      <c r="C3">
        <v>46.49</v>
      </c>
      <c r="F3" s="4">
        <v>217400000</v>
      </c>
      <c r="H3">
        <v>95</v>
      </c>
      <c r="I3">
        <f t="shared" ref="I3:I46" si="0">B3/1000</f>
        <v>3.6340000000000003E-6</v>
      </c>
      <c r="J3">
        <f t="shared" ref="J3:J47" si="1">1/C3*1000000</f>
        <v>21510.002151000212</v>
      </c>
      <c r="M3">
        <f t="shared" ref="M3:M47" si="2">1/F3*1000000</f>
        <v>4.5998160073597054E-3</v>
      </c>
      <c r="O3">
        <f t="shared" ref="O3:O46" si="3">LN(ABS(H3-$H$47)/$H$47)</f>
        <v>-0.37271543302887566</v>
      </c>
      <c r="P3">
        <f t="shared" ref="P3:P46" si="4">LN((J3-M3)/$M$47)</f>
        <v>1.1516032172201138</v>
      </c>
    </row>
    <row r="4" spans="1:16" x14ac:dyDescent="0.25">
      <c r="A4">
        <v>100</v>
      </c>
      <c r="B4">
        <v>1.111E-2</v>
      </c>
      <c r="C4">
        <v>46.89</v>
      </c>
      <c r="F4" s="4">
        <v>74870000</v>
      </c>
      <c r="H4">
        <v>100</v>
      </c>
      <c r="I4">
        <f t="shared" si="0"/>
        <v>1.111E-5</v>
      </c>
      <c r="J4">
        <f t="shared" si="1"/>
        <v>21326.508850501174</v>
      </c>
      <c r="M4">
        <f t="shared" si="2"/>
        <v>1.3356484573260318E-2</v>
      </c>
      <c r="O4">
        <f t="shared" si="3"/>
        <v>-0.39677471794845437</v>
      </c>
      <c r="P4">
        <f t="shared" si="4"/>
        <v>1.1430356073808237</v>
      </c>
    </row>
    <row r="5" spans="1:16" x14ac:dyDescent="0.25">
      <c r="A5">
        <v>105</v>
      </c>
      <c r="B5">
        <v>3.0249999999999999E-2</v>
      </c>
      <c r="C5">
        <v>47.29</v>
      </c>
      <c r="F5" s="4">
        <v>28860000</v>
      </c>
      <c r="H5">
        <v>105</v>
      </c>
      <c r="I5">
        <f t="shared" si="0"/>
        <v>3.025E-5</v>
      </c>
      <c r="J5">
        <f t="shared" si="1"/>
        <v>21146.11968703743</v>
      </c>
      <c r="M5">
        <f t="shared" si="2"/>
        <v>3.4650034650034647E-2</v>
      </c>
      <c r="O5">
        <f t="shared" si="3"/>
        <v>-0.42142715212230059</v>
      </c>
      <c r="P5">
        <f t="shared" si="4"/>
        <v>1.1345401715108108</v>
      </c>
    </row>
    <row r="6" spans="1:16" x14ac:dyDescent="0.25">
      <c r="A6">
        <v>110</v>
      </c>
      <c r="B6">
        <v>7.4620000000000006E-2</v>
      </c>
      <c r="C6">
        <v>47.7</v>
      </c>
      <c r="F6" s="4">
        <v>12260000</v>
      </c>
      <c r="H6">
        <v>110</v>
      </c>
      <c r="I6">
        <f t="shared" si="0"/>
        <v>7.462E-5</v>
      </c>
      <c r="J6">
        <f t="shared" si="1"/>
        <v>20964.360587002095</v>
      </c>
      <c r="M6">
        <f t="shared" si="2"/>
        <v>8.1566068515497553E-2</v>
      </c>
      <c r="O6">
        <f t="shared" si="3"/>
        <v>-0.44670272299898134</v>
      </c>
      <c r="P6">
        <f t="shared" si="4"/>
        <v>1.1259053781647439</v>
      </c>
    </row>
    <row r="7" spans="1:16" x14ac:dyDescent="0.25">
      <c r="A7">
        <v>115</v>
      </c>
      <c r="B7">
        <v>0.16889999999999999</v>
      </c>
      <c r="C7">
        <v>48.13</v>
      </c>
      <c r="F7" s="5">
        <v>5661528</v>
      </c>
      <c r="H7">
        <v>115</v>
      </c>
      <c r="I7">
        <f t="shared" si="0"/>
        <v>1.6889999999999999E-4</v>
      </c>
      <c r="J7">
        <f t="shared" si="1"/>
        <v>20777.062123415748</v>
      </c>
      <c r="M7">
        <f t="shared" si="2"/>
        <v>0.17663076116553694</v>
      </c>
      <c r="O7">
        <f t="shared" si="3"/>
        <v>-0.47263375121616913</v>
      </c>
      <c r="P7">
        <f t="shared" si="4"/>
        <v>1.1169264821783875</v>
      </c>
    </row>
    <row r="8" spans="1:16" x14ac:dyDescent="0.25">
      <c r="A8">
        <v>120</v>
      </c>
      <c r="B8">
        <v>0.35439999999999999</v>
      </c>
      <c r="C8">
        <v>48.56</v>
      </c>
      <c r="F8" s="5">
        <v>2814242</v>
      </c>
      <c r="H8">
        <v>120</v>
      </c>
      <c r="I8">
        <f t="shared" si="0"/>
        <v>3.5439999999999999E-4</v>
      </c>
      <c r="J8">
        <f t="shared" si="1"/>
        <v>20593.080724876439</v>
      </c>
      <c r="M8">
        <f t="shared" si="2"/>
        <v>0.35533546866260968</v>
      </c>
      <c r="O8">
        <f t="shared" si="3"/>
        <v>-0.49925513910664293</v>
      </c>
      <c r="P8">
        <f t="shared" si="4"/>
        <v>1.1080232647776043</v>
      </c>
    </row>
    <row r="9" spans="1:16" x14ac:dyDescent="0.25">
      <c r="A9">
        <v>125</v>
      </c>
      <c r="B9">
        <v>0.69650000000000001</v>
      </c>
      <c r="C9">
        <v>49</v>
      </c>
      <c r="F9" s="5">
        <v>1791411</v>
      </c>
      <c r="H9">
        <v>125</v>
      </c>
      <c r="I9">
        <f t="shared" si="0"/>
        <v>6.9649999999999996E-4</v>
      </c>
      <c r="J9">
        <f t="shared" si="1"/>
        <v>20408.163265306121</v>
      </c>
      <c r="M9">
        <f t="shared" si="2"/>
        <v>0.55821919146415866</v>
      </c>
      <c r="O9">
        <f t="shared" si="3"/>
        <v>-0.52660465319668126</v>
      </c>
      <c r="P9">
        <f t="shared" si="4"/>
        <v>1.0989930155429748</v>
      </c>
    </row>
    <row r="10" spans="1:16" x14ac:dyDescent="0.25">
      <c r="A10">
        <v>129</v>
      </c>
      <c r="B10">
        <v>1.1459999999999999</v>
      </c>
      <c r="C10">
        <v>49.36</v>
      </c>
      <c r="F10" s="5">
        <v>934763</v>
      </c>
      <c r="H10">
        <v>129</v>
      </c>
      <c r="I10">
        <f t="shared" si="0"/>
        <v>1.1459999999999999E-3</v>
      </c>
      <c r="J10">
        <f t="shared" si="1"/>
        <v>20259.31928687196</v>
      </c>
      <c r="M10">
        <f t="shared" si="2"/>
        <v>1.0697898825691647</v>
      </c>
      <c r="O10">
        <f t="shared" si="3"/>
        <v>-0.54903591949602959</v>
      </c>
      <c r="P10">
        <f t="shared" si="4"/>
        <v>1.0916474809481163</v>
      </c>
    </row>
    <row r="11" spans="1:16" x14ac:dyDescent="0.25">
      <c r="A11">
        <v>134</v>
      </c>
      <c r="B11">
        <v>2.04</v>
      </c>
      <c r="C11">
        <v>49.81</v>
      </c>
      <c r="F11" s="5">
        <v>545429</v>
      </c>
      <c r="H11">
        <v>134</v>
      </c>
      <c r="I11">
        <f t="shared" si="0"/>
        <v>2.0400000000000001E-3</v>
      </c>
      <c r="J11">
        <f t="shared" si="1"/>
        <v>20076.289901626176</v>
      </c>
      <c r="M11">
        <f t="shared" si="2"/>
        <v>1.8334191984657948</v>
      </c>
      <c r="O11">
        <f t="shared" si="3"/>
        <v>-0.57780163757098058</v>
      </c>
      <c r="P11">
        <f t="shared" si="4"/>
        <v>1.082533572902445</v>
      </c>
    </row>
    <row r="12" spans="1:16" x14ac:dyDescent="0.25">
      <c r="A12">
        <v>139</v>
      </c>
      <c r="B12">
        <v>3.4649999999999999</v>
      </c>
      <c r="C12">
        <v>50.29</v>
      </c>
      <c r="F12" s="5">
        <v>332831</v>
      </c>
      <c r="H12">
        <v>139</v>
      </c>
      <c r="I12">
        <f t="shared" si="0"/>
        <v>3.4649999999999998E-3</v>
      </c>
      <c r="J12">
        <f t="shared" si="1"/>
        <v>19884.66892026248</v>
      </c>
      <c r="M12">
        <f t="shared" si="2"/>
        <v>3.0045278234299091</v>
      </c>
      <c r="O12">
        <f t="shared" si="3"/>
        <v>-0.60741939211341811</v>
      </c>
      <c r="P12">
        <f t="shared" si="4"/>
        <v>1.0728833074635546</v>
      </c>
    </row>
    <row r="13" spans="1:16" x14ac:dyDescent="0.25">
      <c r="A13">
        <v>144</v>
      </c>
      <c r="B13">
        <v>5.6479999999999997</v>
      </c>
      <c r="C13">
        <v>50.77</v>
      </c>
      <c r="F13" s="5">
        <v>211313</v>
      </c>
      <c r="H13">
        <v>144</v>
      </c>
      <c r="I13">
        <f t="shared" si="0"/>
        <v>5.6479999999999994E-3</v>
      </c>
      <c r="J13">
        <f t="shared" si="1"/>
        <v>19696.671262556629</v>
      </c>
      <c r="M13">
        <f t="shared" si="2"/>
        <v>4.7323165162578729</v>
      </c>
      <c r="O13">
        <f t="shared" si="3"/>
        <v>-0.63794120223780915</v>
      </c>
      <c r="P13">
        <f t="shared" si="4"/>
        <v>1.0632947492322553</v>
      </c>
    </row>
    <row r="14" spans="1:16" x14ac:dyDescent="0.25">
      <c r="A14">
        <v>149</v>
      </c>
      <c r="B14">
        <v>8.875</v>
      </c>
      <c r="C14">
        <v>51.26</v>
      </c>
      <c r="F14" s="5">
        <v>138968</v>
      </c>
      <c r="H14">
        <v>149</v>
      </c>
      <c r="I14">
        <f t="shared" si="0"/>
        <v>8.8749999999999992E-3</v>
      </c>
      <c r="J14">
        <f t="shared" si="1"/>
        <v>19508.388607101057</v>
      </c>
      <c r="M14">
        <f t="shared" si="2"/>
        <v>7.1959012146681252</v>
      </c>
      <c r="O14">
        <f t="shared" si="3"/>
        <v>-0.66942400132662871</v>
      </c>
      <c r="P14">
        <f t="shared" si="4"/>
        <v>1.0535610158896045</v>
      </c>
    </row>
    <row r="15" spans="1:16" x14ac:dyDescent="0.25">
      <c r="A15">
        <v>154</v>
      </c>
      <c r="B15">
        <v>13.49</v>
      </c>
      <c r="C15">
        <v>51.77</v>
      </c>
      <c r="F15" s="5">
        <v>94298</v>
      </c>
      <c r="H15">
        <v>154</v>
      </c>
      <c r="I15">
        <f t="shared" si="0"/>
        <v>1.349E-2</v>
      </c>
      <c r="J15">
        <f t="shared" si="1"/>
        <v>19316.206297083252</v>
      </c>
      <c r="M15">
        <f t="shared" si="2"/>
        <v>10.604678784279624</v>
      </c>
      <c r="O15">
        <f t="shared" si="3"/>
        <v>-0.70193027621692694</v>
      </c>
      <c r="P15">
        <f t="shared" si="4"/>
        <v>1.0434806808756065</v>
      </c>
    </row>
    <row r="16" spans="1:16" x14ac:dyDescent="0.25">
      <c r="A16">
        <v>159</v>
      </c>
      <c r="B16">
        <v>19.920000000000002</v>
      </c>
      <c r="C16">
        <v>52.3</v>
      </c>
      <c r="F16" s="5">
        <v>65800</v>
      </c>
      <c r="H16">
        <v>159</v>
      </c>
      <c r="I16">
        <f t="shared" si="0"/>
        <v>1.992E-2</v>
      </c>
      <c r="J16">
        <f t="shared" si="1"/>
        <v>19120.458891013386</v>
      </c>
      <c r="M16">
        <f t="shared" si="2"/>
        <v>15.197568389057752</v>
      </c>
      <c r="O16">
        <f t="shared" si="3"/>
        <v>-0.73552881381152657</v>
      </c>
      <c r="P16">
        <f t="shared" si="4"/>
        <v>1.0330491468233596</v>
      </c>
    </row>
    <row r="17" spans="1:16" x14ac:dyDescent="0.25">
      <c r="A17">
        <v>163</v>
      </c>
      <c r="B17">
        <v>26.68</v>
      </c>
      <c r="C17">
        <v>52.73</v>
      </c>
      <c r="F17" s="5">
        <v>50243</v>
      </c>
      <c r="H17">
        <v>163</v>
      </c>
      <c r="I17">
        <f t="shared" si="0"/>
        <v>2.6679999999999999E-2</v>
      </c>
      <c r="J17">
        <f t="shared" si="1"/>
        <v>18964.536317087048</v>
      </c>
      <c r="M17">
        <f t="shared" si="2"/>
        <v>19.903270107278626</v>
      </c>
      <c r="O17">
        <f t="shared" si="3"/>
        <v>-0.76324485383332774</v>
      </c>
      <c r="P17">
        <f t="shared" si="4"/>
        <v>1.0246060626827844</v>
      </c>
    </row>
    <row r="18" spans="1:16" x14ac:dyDescent="0.25">
      <c r="A18">
        <v>168</v>
      </c>
      <c r="B18">
        <v>37.619999999999997</v>
      </c>
      <c r="C18">
        <v>53.29</v>
      </c>
      <c r="F18" s="5">
        <v>36601</v>
      </c>
      <c r="H18">
        <v>168</v>
      </c>
      <c r="I18">
        <f t="shared" si="0"/>
        <v>3.7620000000000001E-2</v>
      </c>
      <c r="J18">
        <f t="shared" si="1"/>
        <v>18765.246762994935</v>
      </c>
      <c r="M18">
        <f t="shared" si="2"/>
        <v>27.32165787820005</v>
      </c>
      <c r="O18">
        <f t="shared" si="3"/>
        <v>-0.79900637037367128</v>
      </c>
      <c r="P18">
        <f t="shared" si="4"/>
        <v>1.0136349383551244</v>
      </c>
    </row>
    <row r="19" spans="1:16" x14ac:dyDescent="0.25">
      <c r="A19">
        <v>173</v>
      </c>
      <c r="B19">
        <v>51.89</v>
      </c>
      <c r="C19">
        <v>53.86</v>
      </c>
      <c r="F19" s="5">
        <v>27216</v>
      </c>
      <c r="H19">
        <v>173</v>
      </c>
      <c r="I19">
        <f t="shared" si="0"/>
        <v>5.1889999999999999E-2</v>
      </c>
      <c r="J19">
        <f t="shared" si="1"/>
        <v>18566.654288897142</v>
      </c>
      <c r="M19">
        <f t="shared" si="2"/>
        <v>36.743092298647852</v>
      </c>
      <c r="O19">
        <f t="shared" si="3"/>
        <v>-0.83609435613090377</v>
      </c>
      <c r="P19">
        <f t="shared" si="4"/>
        <v>1.0024716356593382</v>
      </c>
    </row>
    <row r="20" spans="1:16" x14ac:dyDescent="0.25">
      <c r="A20">
        <v>178</v>
      </c>
      <c r="B20">
        <v>70.150000000000006</v>
      </c>
      <c r="C20">
        <v>54.46</v>
      </c>
      <c r="F20" s="5">
        <v>20613</v>
      </c>
      <c r="H20">
        <v>178</v>
      </c>
      <c r="I20">
        <f t="shared" si="0"/>
        <v>7.0150000000000004E-2</v>
      </c>
      <c r="J20">
        <f t="shared" si="1"/>
        <v>18362.100624311421</v>
      </c>
      <c r="M20">
        <f t="shared" si="2"/>
        <v>48.513074273516715</v>
      </c>
      <c r="O20">
        <f t="shared" si="3"/>
        <v>-0.87461101733051749</v>
      </c>
      <c r="P20">
        <f t="shared" si="4"/>
        <v>0.99072866119777858</v>
      </c>
    </row>
    <row r="21" spans="1:16" x14ac:dyDescent="0.25">
      <c r="A21">
        <v>183</v>
      </c>
      <c r="B21">
        <v>93.12</v>
      </c>
      <c r="C21">
        <v>55.07</v>
      </c>
      <c r="F21" s="5">
        <v>15873</v>
      </c>
      <c r="H21">
        <v>183</v>
      </c>
      <c r="I21">
        <f t="shared" si="0"/>
        <v>9.3120000000000008E-2</v>
      </c>
      <c r="J21">
        <f t="shared" si="1"/>
        <v>18158.707100054475</v>
      </c>
      <c r="M21">
        <f t="shared" si="2"/>
        <v>63.000063000063001</v>
      </c>
      <c r="O21">
        <f t="shared" si="3"/>
        <v>-0.91467084785703678</v>
      </c>
      <c r="P21">
        <f t="shared" si="4"/>
        <v>0.97876011765279314</v>
      </c>
    </row>
    <row r="22" spans="1:16" x14ac:dyDescent="0.25">
      <c r="A22">
        <v>188</v>
      </c>
      <c r="B22">
        <v>121.6</v>
      </c>
      <c r="C22">
        <v>55.71</v>
      </c>
      <c r="F22" s="5">
        <v>12406</v>
      </c>
      <c r="H22">
        <v>188</v>
      </c>
      <c r="I22">
        <f t="shared" si="0"/>
        <v>0.1216</v>
      </c>
      <c r="J22">
        <f t="shared" si="1"/>
        <v>17950.09872554299</v>
      </c>
      <c r="M22">
        <f t="shared" si="2"/>
        <v>80.606158310494919</v>
      </c>
      <c r="O22">
        <f t="shared" si="3"/>
        <v>-0.95640268148032925</v>
      </c>
      <c r="P22">
        <f t="shared" si="4"/>
        <v>0.96618032076409632</v>
      </c>
    </row>
    <row r="23" spans="1:16" x14ac:dyDescent="0.25">
      <c r="A23">
        <v>193</v>
      </c>
      <c r="B23">
        <v>156.4</v>
      </c>
      <c r="C23">
        <v>56.38</v>
      </c>
      <c r="F23" s="5">
        <v>9828</v>
      </c>
      <c r="H23">
        <v>193</v>
      </c>
      <c r="I23">
        <f t="shared" si="0"/>
        <v>0.15640000000000001</v>
      </c>
      <c r="J23">
        <f t="shared" si="1"/>
        <v>17736.786094359701</v>
      </c>
      <c r="M23">
        <f t="shared" si="2"/>
        <v>101.75010175010175</v>
      </c>
      <c r="O23">
        <f t="shared" si="3"/>
        <v>-0.99995219126238388</v>
      </c>
      <c r="P23">
        <f t="shared" si="4"/>
        <v>0.95297299244774925</v>
      </c>
    </row>
    <row r="24" spans="1:16" x14ac:dyDescent="0.25">
      <c r="A24">
        <v>197</v>
      </c>
      <c r="B24">
        <v>189.3</v>
      </c>
      <c r="C24">
        <v>56.93</v>
      </c>
      <c r="F24" s="5">
        <v>8229</v>
      </c>
      <c r="H24">
        <v>197</v>
      </c>
      <c r="I24">
        <f t="shared" si="0"/>
        <v>0.18930000000000002</v>
      </c>
      <c r="J24">
        <f t="shared" si="1"/>
        <v>17565.43123133673</v>
      </c>
      <c r="M24">
        <f t="shared" si="2"/>
        <v>121.52144853566654</v>
      </c>
      <c r="O24">
        <f t="shared" si="3"/>
        <v>-1.0362110349583857</v>
      </c>
      <c r="P24">
        <f t="shared" si="4"/>
        <v>0.94207596593475607</v>
      </c>
    </row>
    <row r="25" spans="1:16" x14ac:dyDescent="0.25">
      <c r="A25">
        <v>202</v>
      </c>
      <c r="B25">
        <v>237.7</v>
      </c>
      <c r="C25">
        <v>57.65</v>
      </c>
      <c r="F25" s="5">
        <v>6656</v>
      </c>
      <c r="H25">
        <v>202</v>
      </c>
      <c r="I25">
        <f t="shared" si="0"/>
        <v>0.23769999999999999</v>
      </c>
      <c r="J25">
        <f t="shared" si="1"/>
        <v>17346.053772766696</v>
      </c>
      <c r="M25">
        <f t="shared" si="2"/>
        <v>150.24038461538461</v>
      </c>
      <c r="O25">
        <f t="shared" si="3"/>
        <v>-1.0834654086895983</v>
      </c>
      <c r="P25">
        <f t="shared" si="4"/>
        <v>0.92775133431127155</v>
      </c>
    </row>
    <row r="26" spans="1:16" x14ac:dyDescent="0.25">
      <c r="A26">
        <v>207</v>
      </c>
      <c r="B26">
        <v>295</v>
      </c>
      <c r="C26">
        <v>58.41</v>
      </c>
      <c r="F26" s="5">
        <v>5439</v>
      </c>
      <c r="H26">
        <v>207</v>
      </c>
      <c r="I26">
        <f t="shared" si="0"/>
        <v>0.29499999999999998</v>
      </c>
      <c r="J26">
        <f t="shared" si="1"/>
        <v>17120.356103406953</v>
      </c>
      <c r="M26">
        <f t="shared" si="2"/>
        <v>183.85732671446956</v>
      </c>
      <c r="O26">
        <f t="shared" si="3"/>
        <v>-1.1330639901237969</v>
      </c>
      <c r="P26">
        <f t="shared" si="4"/>
        <v>0.91255637186342353</v>
      </c>
    </row>
    <row r="27" spans="1:16" x14ac:dyDescent="0.25">
      <c r="A27">
        <v>212</v>
      </c>
      <c r="B27">
        <v>362</v>
      </c>
      <c r="C27">
        <v>59.2</v>
      </c>
      <c r="F27" s="5">
        <v>4484</v>
      </c>
      <c r="H27">
        <v>212</v>
      </c>
      <c r="I27">
        <f t="shared" si="0"/>
        <v>0.36199999999999999</v>
      </c>
      <c r="J27">
        <f t="shared" si="1"/>
        <v>16891.89189189189</v>
      </c>
      <c r="M27">
        <f t="shared" si="2"/>
        <v>223.01516503122212</v>
      </c>
      <c r="O27">
        <f t="shared" si="3"/>
        <v>-1.1852515593382065</v>
      </c>
      <c r="P27">
        <f t="shared" si="4"/>
        <v>0.896628699366534</v>
      </c>
    </row>
    <row r="28" spans="1:16" x14ac:dyDescent="0.25">
      <c r="A28">
        <v>217</v>
      </c>
      <c r="B28">
        <v>439.9</v>
      </c>
      <c r="C28">
        <v>60.04</v>
      </c>
      <c r="F28" s="5">
        <v>3728</v>
      </c>
      <c r="H28">
        <v>217</v>
      </c>
      <c r="I28">
        <f t="shared" si="0"/>
        <v>0.43989999999999996</v>
      </c>
      <c r="J28">
        <f t="shared" si="1"/>
        <v>16655.562958027982</v>
      </c>
      <c r="M28">
        <f t="shared" si="2"/>
        <v>268.24034334763951</v>
      </c>
      <c r="O28">
        <f t="shared" si="3"/>
        <v>-1.2403133581588208</v>
      </c>
      <c r="P28">
        <f t="shared" si="4"/>
        <v>0.87959341238881861</v>
      </c>
    </row>
    <row r="29" spans="1:16" x14ac:dyDescent="0.25">
      <c r="A29">
        <v>222</v>
      </c>
      <c r="B29">
        <v>529.70000000000005</v>
      </c>
      <c r="C29">
        <v>60.92</v>
      </c>
      <c r="F29" s="5">
        <v>3121</v>
      </c>
      <c r="H29">
        <v>222</v>
      </c>
      <c r="I29">
        <f t="shared" si="0"/>
        <v>0.52970000000000006</v>
      </c>
      <c r="J29">
        <f t="shared" si="1"/>
        <v>16414.970453053182</v>
      </c>
      <c r="M29">
        <f t="shared" si="2"/>
        <v>320.41012495994875</v>
      </c>
      <c r="O29">
        <f t="shared" si="3"/>
        <v>-1.2985845305217465</v>
      </c>
      <c r="P29">
        <f t="shared" si="4"/>
        <v>0.86156673486586877</v>
      </c>
    </row>
    <row r="30" spans="1:16" x14ac:dyDescent="0.25">
      <c r="A30">
        <v>227</v>
      </c>
      <c r="B30">
        <v>632.29999999999995</v>
      </c>
      <c r="C30">
        <v>61.85</v>
      </c>
      <c r="F30" s="5">
        <v>2631</v>
      </c>
      <c r="H30">
        <v>227</v>
      </c>
      <c r="I30">
        <f t="shared" si="0"/>
        <v>0.63229999999999997</v>
      </c>
      <c r="J30">
        <f t="shared" si="1"/>
        <v>16168.148746968473</v>
      </c>
      <c r="M30">
        <f t="shared" si="2"/>
        <v>380.08361839604714</v>
      </c>
      <c r="O30">
        <f t="shared" si="3"/>
        <v>-1.3604624875367146</v>
      </c>
      <c r="P30">
        <f t="shared" si="4"/>
        <v>0.84233967077263638</v>
      </c>
    </row>
    <row r="31" spans="1:16" x14ac:dyDescent="0.25">
      <c r="A31">
        <v>232</v>
      </c>
      <c r="B31">
        <v>748.8</v>
      </c>
      <c r="C31">
        <v>62.95</v>
      </c>
      <c r="F31" s="5">
        <v>2230</v>
      </c>
      <c r="H31">
        <v>232</v>
      </c>
      <c r="I31">
        <f t="shared" si="0"/>
        <v>0.74879999999999991</v>
      </c>
      <c r="J31">
        <f t="shared" si="1"/>
        <v>15885.623510722795</v>
      </c>
      <c r="M31">
        <f t="shared" si="2"/>
        <v>448.4304932735426</v>
      </c>
      <c r="O31">
        <f t="shared" si="3"/>
        <v>-1.4264233568101536</v>
      </c>
      <c r="P31">
        <f t="shared" si="4"/>
        <v>0.81986511646705573</v>
      </c>
    </row>
    <row r="32" spans="1:16" x14ac:dyDescent="0.25">
      <c r="A32">
        <v>236</v>
      </c>
      <c r="B32">
        <v>852.9</v>
      </c>
      <c r="C32">
        <v>63.69</v>
      </c>
      <c r="F32" s="5">
        <v>1961</v>
      </c>
      <c r="H32">
        <v>236</v>
      </c>
      <c r="I32">
        <f t="shared" si="0"/>
        <v>0.85289999999999999</v>
      </c>
      <c r="J32">
        <f t="shared" si="1"/>
        <v>15701.051970482022</v>
      </c>
      <c r="M32">
        <f t="shared" si="2"/>
        <v>509.94390617032127</v>
      </c>
      <c r="O32">
        <f t="shared" si="3"/>
        <v>-1.4825154459614629</v>
      </c>
      <c r="P32">
        <f t="shared" si="4"/>
        <v>0.80379564869241615</v>
      </c>
    </row>
    <row r="33" spans="1:16" x14ac:dyDescent="0.25">
      <c r="A33">
        <v>241</v>
      </c>
      <c r="B33">
        <v>997.3</v>
      </c>
      <c r="C33">
        <v>64.819999999999993</v>
      </c>
      <c r="F33" s="5">
        <v>1677</v>
      </c>
      <c r="H33">
        <v>241</v>
      </c>
      <c r="I33">
        <f t="shared" si="0"/>
        <v>0.99729999999999996</v>
      </c>
      <c r="J33">
        <f t="shared" si="1"/>
        <v>15427.337241592104</v>
      </c>
      <c r="M33">
        <f t="shared" si="2"/>
        <v>596.30292188431724</v>
      </c>
      <c r="O33">
        <f t="shared" si="3"/>
        <v>-1.557367073492953</v>
      </c>
      <c r="P33">
        <f t="shared" si="4"/>
        <v>0.779807286595261</v>
      </c>
    </row>
    <row r="34" spans="1:16" x14ac:dyDescent="0.25">
      <c r="A34">
        <v>246</v>
      </c>
      <c r="B34">
        <v>1159</v>
      </c>
      <c r="C34">
        <v>66.03</v>
      </c>
      <c r="F34" s="5">
        <v>1439</v>
      </c>
      <c r="H34">
        <v>246</v>
      </c>
      <c r="I34">
        <f t="shared" si="0"/>
        <v>1.159</v>
      </c>
      <c r="J34">
        <f t="shared" si="1"/>
        <v>15144.631228229591</v>
      </c>
      <c r="M34">
        <f t="shared" si="2"/>
        <v>694.92703266157048</v>
      </c>
      <c r="O34">
        <f t="shared" si="3"/>
        <v>-1.6382780786453099</v>
      </c>
      <c r="P34">
        <f t="shared" si="4"/>
        <v>0.75375933123990213</v>
      </c>
    </row>
    <row r="35" spans="1:16" x14ac:dyDescent="0.25">
      <c r="A35">
        <v>251</v>
      </c>
      <c r="B35">
        <v>1339</v>
      </c>
      <c r="C35">
        <v>67.349999999999994</v>
      </c>
      <c r="F35" s="5">
        <v>1239</v>
      </c>
      <c r="H35">
        <v>251</v>
      </c>
      <c r="I35">
        <f t="shared" si="0"/>
        <v>1.339</v>
      </c>
      <c r="J35">
        <f t="shared" si="1"/>
        <v>14847.809948032665</v>
      </c>
      <c r="M35">
        <f t="shared" si="2"/>
        <v>807.10250201775625</v>
      </c>
      <c r="O35">
        <f t="shared" si="3"/>
        <v>-1.7263165983524302</v>
      </c>
      <c r="P35">
        <f t="shared" si="4"/>
        <v>0.72504617300697694</v>
      </c>
    </row>
    <row r="36" spans="1:16" x14ac:dyDescent="0.25">
      <c r="A36">
        <v>256</v>
      </c>
      <c r="B36">
        <v>1538</v>
      </c>
      <c r="C36">
        <v>68.790000000000006</v>
      </c>
      <c r="F36" s="5">
        <v>1070</v>
      </c>
      <c r="H36">
        <v>256</v>
      </c>
      <c r="I36">
        <f t="shared" si="0"/>
        <v>1.538</v>
      </c>
      <c r="J36">
        <f t="shared" si="1"/>
        <v>14536.996656490768</v>
      </c>
      <c r="M36">
        <f t="shared" si="2"/>
        <v>934.57943925233644</v>
      </c>
      <c r="O36">
        <f t="shared" si="3"/>
        <v>-1.8228607436702151</v>
      </c>
      <c r="P36">
        <f t="shared" si="4"/>
        <v>0.69333290129632363</v>
      </c>
    </row>
    <row r="37" spans="1:16" x14ac:dyDescent="0.25">
      <c r="A37">
        <v>261</v>
      </c>
      <c r="B37">
        <v>1758</v>
      </c>
      <c r="C37">
        <v>70.38</v>
      </c>
      <c r="F37" s="5">
        <v>925.2</v>
      </c>
      <c r="H37">
        <v>261</v>
      </c>
      <c r="I37">
        <f t="shared" si="0"/>
        <v>1.758</v>
      </c>
      <c r="J37">
        <f t="shared" si="1"/>
        <v>14208.581983518046</v>
      </c>
      <c r="M37">
        <f t="shared" si="2"/>
        <v>1080.8473843493298</v>
      </c>
      <c r="O37">
        <f t="shared" si="3"/>
        <v>-1.9297315101588999</v>
      </c>
      <c r="P37">
        <f t="shared" si="4"/>
        <v>0.65781252497454823</v>
      </c>
    </row>
    <row r="38" spans="1:16" x14ac:dyDescent="0.25">
      <c r="A38">
        <v>266</v>
      </c>
      <c r="B38">
        <v>2000</v>
      </c>
      <c r="C38">
        <v>72.16</v>
      </c>
      <c r="F38" s="5">
        <v>800.7</v>
      </c>
      <c r="H38">
        <v>266</v>
      </c>
      <c r="I38">
        <f t="shared" si="0"/>
        <v>2</v>
      </c>
      <c r="J38">
        <f t="shared" si="1"/>
        <v>13858.093126385809</v>
      </c>
      <c r="M38">
        <f t="shared" si="2"/>
        <v>1248.9072061945797</v>
      </c>
      <c r="O38">
        <f t="shared" si="3"/>
        <v>-2.0494055724721441</v>
      </c>
      <c r="P38">
        <f t="shared" si="4"/>
        <v>0.61751097740688377</v>
      </c>
    </row>
    <row r="39" spans="1:16" x14ac:dyDescent="0.25">
      <c r="A39">
        <v>270</v>
      </c>
      <c r="B39">
        <v>2210</v>
      </c>
      <c r="C39">
        <v>73.739999999999995</v>
      </c>
      <c r="F39" s="5">
        <v>713.3</v>
      </c>
      <c r="H39">
        <v>270</v>
      </c>
      <c r="I39">
        <f t="shared" si="0"/>
        <v>2.21</v>
      </c>
      <c r="J39">
        <f t="shared" si="1"/>
        <v>13561.160835367509</v>
      </c>
      <c r="M39">
        <f t="shared" si="2"/>
        <v>1401.9346698443853</v>
      </c>
      <c r="O39">
        <f t="shared" si="3"/>
        <v>-2.1566606975448082</v>
      </c>
      <c r="P39">
        <f t="shared" si="4"/>
        <v>0.58117362459530508</v>
      </c>
    </row>
    <row r="40" spans="1:16" x14ac:dyDescent="0.25">
      <c r="A40">
        <v>275</v>
      </c>
      <c r="B40">
        <v>2495</v>
      </c>
      <c r="C40">
        <v>75.97</v>
      </c>
      <c r="F40" s="5">
        <v>616.6</v>
      </c>
      <c r="H40">
        <v>275</v>
      </c>
      <c r="I40">
        <f t="shared" si="0"/>
        <v>2.4950000000000001</v>
      </c>
      <c r="J40">
        <f t="shared" si="1"/>
        <v>13163.09069369488</v>
      </c>
      <c r="M40">
        <f t="shared" si="2"/>
        <v>1621.796951021732</v>
      </c>
      <c r="O40">
        <f t="shared" si="3"/>
        <v>-2.3092558372153724</v>
      </c>
      <c r="P40">
        <f t="shared" si="4"/>
        <v>0.52901675199918552</v>
      </c>
    </row>
    <row r="41" spans="1:16" x14ac:dyDescent="0.25">
      <c r="A41">
        <v>280</v>
      </c>
      <c r="B41">
        <v>2806</v>
      </c>
      <c r="C41">
        <v>78.569999999999993</v>
      </c>
      <c r="F41" s="5">
        <v>531.4</v>
      </c>
      <c r="H41">
        <v>280</v>
      </c>
      <c r="I41">
        <f t="shared" si="0"/>
        <v>2.806</v>
      </c>
      <c r="J41">
        <f t="shared" si="1"/>
        <v>12727.504136438845</v>
      </c>
      <c r="M41">
        <f t="shared" si="2"/>
        <v>1881.8216033120061</v>
      </c>
      <c r="O41">
        <f t="shared" si="3"/>
        <v>-2.4894036949022786</v>
      </c>
      <c r="P41">
        <f t="shared" si="4"/>
        <v>0.46685246536584035</v>
      </c>
    </row>
    <row r="42" spans="1:16" x14ac:dyDescent="0.25">
      <c r="A42">
        <v>285</v>
      </c>
      <c r="B42">
        <v>3145</v>
      </c>
      <c r="C42">
        <v>81.7</v>
      </c>
      <c r="F42" s="5">
        <v>455.7</v>
      </c>
      <c r="H42">
        <v>285</v>
      </c>
      <c r="I42">
        <f t="shared" si="0"/>
        <v>3.145</v>
      </c>
      <c r="J42">
        <f t="shared" si="1"/>
        <v>12239.902080783353</v>
      </c>
      <c r="M42">
        <f t="shared" si="2"/>
        <v>2194.4261575597984</v>
      </c>
      <c r="O42">
        <f t="shared" si="3"/>
        <v>-2.7092955312756071</v>
      </c>
      <c r="P42">
        <f t="shared" si="4"/>
        <v>0.39020776404681412</v>
      </c>
    </row>
    <row r="43" spans="1:16" x14ac:dyDescent="0.25">
      <c r="A43">
        <v>290</v>
      </c>
      <c r="B43">
        <v>3515</v>
      </c>
      <c r="C43">
        <v>85.61</v>
      </c>
      <c r="F43" s="5">
        <v>387.1</v>
      </c>
      <c r="H43">
        <v>290</v>
      </c>
      <c r="I43">
        <f t="shared" si="0"/>
        <v>3.5150000000000001</v>
      </c>
      <c r="J43">
        <f t="shared" si="1"/>
        <v>11680.878402055836</v>
      </c>
      <c r="M43">
        <f t="shared" si="2"/>
        <v>2583.311805734952</v>
      </c>
      <c r="O43">
        <f t="shared" si="3"/>
        <v>-2.99158146603214</v>
      </c>
      <c r="P43">
        <f t="shared" si="4"/>
        <v>0.29109235855141236</v>
      </c>
    </row>
    <row r="44" spans="1:16" x14ac:dyDescent="0.25">
      <c r="A44">
        <v>295</v>
      </c>
      <c r="B44">
        <v>3917</v>
      </c>
      <c r="C44">
        <v>90.88</v>
      </c>
      <c r="F44" s="5">
        <v>323.2</v>
      </c>
      <c r="H44">
        <v>295</v>
      </c>
      <c r="I44">
        <f t="shared" si="0"/>
        <v>3.9169999999999998</v>
      </c>
      <c r="J44">
        <f t="shared" si="1"/>
        <v>11003.521126760565</v>
      </c>
      <c r="M44">
        <f t="shared" si="2"/>
        <v>3094.0594059405944</v>
      </c>
      <c r="O44">
        <f t="shared" si="3"/>
        <v>-3.3863408757843159</v>
      </c>
      <c r="P44">
        <f t="shared" si="4"/>
        <v>0.15114511678472622</v>
      </c>
    </row>
    <row r="45" spans="1:16" x14ac:dyDescent="0.25">
      <c r="A45">
        <v>300</v>
      </c>
      <c r="B45">
        <v>4355</v>
      </c>
      <c r="C45">
        <v>99.08</v>
      </c>
      <c r="F45" s="5">
        <v>260</v>
      </c>
      <c r="H45">
        <v>300</v>
      </c>
      <c r="I45">
        <f t="shared" si="0"/>
        <v>4.3550000000000004</v>
      </c>
      <c r="J45">
        <f t="shared" si="1"/>
        <v>10092.854259184496</v>
      </c>
      <c r="M45">
        <f t="shared" si="2"/>
        <v>3846.1538461538462</v>
      </c>
      <c r="O45">
        <f t="shared" si="3"/>
        <v>-4.0480419207381111</v>
      </c>
      <c r="P45">
        <f t="shared" si="4"/>
        <v>-8.486122178702285E-2</v>
      </c>
    </row>
    <row r="46" spans="1:16" x14ac:dyDescent="0.25">
      <c r="A46">
        <v>304</v>
      </c>
      <c r="B46">
        <v>4736</v>
      </c>
      <c r="C46">
        <v>113.48</v>
      </c>
      <c r="F46" s="5">
        <v>200.7</v>
      </c>
      <c r="H46">
        <v>304</v>
      </c>
      <c r="I46">
        <f t="shared" si="0"/>
        <v>4.7359999999999998</v>
      </c>
      <c r="J46">
        <f t="shared" si="1"/>
        <v>8812.1254846669017</v>
      </c>
      <c r="M46">
        <f t="shared" si="2"/>
        <v>4982.5610363726955</v>
      </c>
      <c r="O46">
        <f t="shared" si="3"/>
        <v>-5.4362142166822114</v>
      </c>
      <c r="P46">
        <f t="shared" si="4"/>
        <v>-0.57416353656024643</v>
      </c>
    </row>
    <row r="47" spans="1:16" x14ac:dyDescent="0.25">
      <c r="A47">
        <v>305.33</v>
      </c>
      <c r="C47">
        <v>147.06</v>
      </c>
      <c r="F47" s="5">
        <v>147.06</v>
      </c>
      <c r="H47">
        <v>305.33</v>
      </c>
      <c r="I47">
        <v>4.8710000000000004</v>
      </c>
      <c r="J47">
        <f t="shared" si="1"/>
        <v>6799.945600435196</v>
      </c>
      <c r="M47">
        <f t="shared" si="2"/>
        <v>6799.945600435196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selection activeCell="O1" sqref="O1:P46"/>
    </sheetView>
  </sheetViews>
  <sheetFormatPr defaultRowHeight="15" x14ac:dyDescent="0.25"/>
  <cols>
    <col min="2" max="2" width="10.28515625" bestFit="1" customWidth="1"/>
    <col min="3" max="3" width="14.140625" bestFit="1" customWidth="1"/>
    <col min="4" max="4" width="13" customWidth="1"/>
    <col min="5" max="5" width="12.28515625" bestFit="1" customWidth="1"/>
    <col min="6" max="6" width="18" bestFit="1" customWidth="1"/>
    <col min="9" max="9" width="11" bestFit="1" customWidth="1"/>
    <col min="10" max="10" width="14" bestFit="1" customWidth="1"/>
    <col min="12" max="12" width="12.28515625" bestFit="1" customWidth="1"/>
    <col min="13" max="13" width="15" bestFit="1" customWidth="1"/>
  </cols>
  <sheetData>
    <row r="1" spans="1:16" x14ac:dyDescent="0.25">
      <c r="A1" t="s">
        <v>33</v>
      </c>
      <c r="B1" t="s">
        <v>37</v>
      </c>
      <c r="C1" s="3" t="s">
        <v>38</v>
      </c>
      <c r="D1" s="3" t="s">
        <v>34</v>
      </c>
      <c r="E1" s="3" t="s">
        <v>35</v>
      </c>
      <c r="F1" s="3" t="s">
        <v>39</v>
      </c>
      <c r="H1" t="s">
        <v>33</v>
      </c>
      <c r="I1" t="s">
        <v>36</v>
      </c>
      <c r="J1" s="3" t="s">
        <v>40</v>
      </c>
      <c r="K1" s="3" t="s">
        <v>34</v>
      </c>
      <c r="L1" s="3" t="s">
        <v>35</v>
      </c>
      <c r="M1" s="3" t="s">
        <v>41</v>
      </c>
      <c r="O1" t="s">
        <v>56</v>
      </c>
      <c r="P1" t="s">
        <v>57</v>
      </c>
    </row>
    <row r="2" spans="1:16" x14ac:dyDescent="0.25">
      <c r="A2">
        <v>91</v>
      </c>
      <c r="C2">
        <v>61.11</v>
      </c>
      <c r="F2" s="4"/>
      <c r="H2">
        <f>A2</f>
        <v>91</v>
      </c>
      <c r="I2">
        <f>B2/1000</f>
        <v>0</v>
      </c>
      <c r="J2">
        <f>1/C2*1000000</f>
        <v>16363.933889707087</v>
      </c>
      <c r="M2" t="e">
        <f>1/F2*1000000</f>
        <v>#DIV/0!</v>
      </c>
      <c r="O2">
        <f>LN(ABS(H2-$H$47)/$H$47)</f>
        <v>-0.28227359439149452</v>
      </c>
      <c r="P2" t="e">
        <f>LN((J2-M2)/$M$47)</f>
        <v>#DIV/0!</v>
      </c>
    </row>
    <row r="3" spans="1:16" x14ac:dyDescent="0.25">
      <c r="A3">
        <v>97</v>
      </c>
      <c r="B3">
        <v>1.27E-5</v>
      </c>
      <c r="C3">
        <v>61.56</v>
      </c>
      <c r="F3" s="4">
        <v>63700000000</v>
      </c>
      <c r="H3">
        <f t="shared" ref="H3:H47" si="0">A3</f>
        <v>97</v>
      </c>
      <c r="I3">
        <f t="shared" ref="I3:I47" si="1">B3/1000</f>
        <v>1.27E-8</v>
      </c>
      <c r="J3">
        <f t="shared" ref="J3:J47" si="2">1/C3*1000000</f>
        <v>16244.314489928523</v>
      </c>
      <c r="M3">
        <f t="shared" ref="M3:M47" si="3">1/F3*1000000</f>
        <v>1.5698587127158555E-5</v>
      </c>
      <c r="O3">
        <f t="shared" ref="O3:O46" si="4">LN(ABS(H3-$H$47)/$H$47)</f>
        <v>-0.30401200565662473</v>
      </c>
      <c r="P3">
        <f t="shared" ref="P3:P46" si="5">LN((J3-M3)/$M$47)</f>
        <v>1.1656250034535784</v>
      </c>
    </row>
    <row r="4" spans="1:16" x14ac:dyDescent="0.25">
      <c r="A4">
        <v>103</v>
      </c>
      <c r="B4">
        <v>6.8399999999999996E-5</v>
      </c>
      <c r="C4">
        <v>62.02</v>
      </c>
      <c r="F4" s="4">
        <v>12510000000</v>
      </c>
      <c r="H4">
        <f t="shared" si="0"/>
        <v>103</v>
      </c>
      <c r="I4">
        <f t="shared" si="1"/>
        <v>6.839999999999999E-8</v>
      </c>
      <c r="J4">
        <f t="shared" si="2"/>
        <v>16123.831022250886</v>
      </c>
      <c r="M4">
        <f t="shared" si="3"/>
        <v>7.9936051159072735E-5</v>
      </c>
      <c r="O4">
        <f t="shared" si="4"/>
        <v>-0.32623349626950759</v>
      </c>
      <c r="P4">
        <f t="shared" si="5"/>
        <v>1.1581803947607252</v>
      </c>
    </row>
    <row r="5" spans="1:16" x14ac:dyDescent="0.25">
      <c r="A5">
        <v>110</v>
      </c>
      <c r="B5">
        <v>3.8309999999999999E-4</v>
      </c>
      <c r="C5">
        <v>62.57</v>
      </c>
      <c r="F5" s="4">
        <v>2387000000</v>
      </c>
      <c r="H5">
        <f t="shared" si="0"/>
        <v>110</v>
      </c>
      <c r="I5">
        <f t="shared" si="1"/>
        <v>3.8309999999999998E-7</v>
      </c>
      <c r="J5">
        <f t="shared" si="2"/>
        <v>15982.100047946298</v>
      </c>
      <c r="M5">
        <f t="shared" si="3"/>
        <v>4.1893590280687055E-4</v>
      </c>
      <c r="O5">
        <f t="shared" si="4"/>
        <v>-0.35279850709743388</v>
      </c>
      <c r="P5">
        <f t="shared" si="5"/>
        <v>1.1493513571675702</v>
      </c>
    </row>
    <row r="6" spans="1:16" x14ac:dyDescent="0.25">
      <c r="A6">
        <v>116</v>
      </c>
      <c r="B6">
        <v>1.4059999999999999E-3</v>
      </c>
      <c r="C6">
        <v>63.05</v>
      </c>
      <c r="F6" s="4">
        <v>685800000</v>
      </c>
      <c r="H6">
        <f t="shared" si="0"/>
        <v>116</v>
      </c>
      <c r="I6">
        <f t="shared" si="1"/>
        <v>1.406E-6</v>
      </c>
      <c r="J6">
        <f t="shared" si="2"/>
        <v>15860.428231562251</v>
      </c>
      <c r="M6">
        <f t="shared" si="3"/>
        <v>1.4581510644502771E-3</v>
      </c>
      <c r="O6">
        <f t="shared" si="4"/>
        <v>-0.37614405415528301</v>
      </c>
      <c r="P6">
        <f t="shared" si="5"/>
        <v>1.1417091590433046</v>
      </c>
    </row>
    <row r="7" spans="1:16" x14ac:dyDescent="0.25">
      <c r="A7">
        <v>122</v>
      </c>
      <c r="B7">
        <v>4.5040000000000002E-3</v>
      </c>
      <c r="C7">
        <v>63.55</v>
      </c>
      <c r="F7" s="5">
        <v>225200000</v>
      </c>
      <c r="H7">
        <f t="shared" si="0"/>
        <v>122</v>
      </c>
      <c r="I7">
        <f t="shared" si="1"/>
        <v>4.5040000000000004E-6</v>
      </c>
      <c r="J7">
        <f t="shared" si="2"/>
        <v>15735.641227380016</v>
      </c>
      <c r="M7">
        <f t="shared" si="3"/>
        <v>4.4404973357015983E-3</v>
      </c>
      <c r="O7">
        <f t="shared" si="4"/>
        <v>-0.40004767015683024</v>
      </c>
      <c r="P7">
        <f t="shared" si="5"/>
        <v>1.1338100335615535</v>
      </c>
    </row>
    <row r="8" spans="1:16" x14ac:dyDescent="0.25">
      <c r="A8">
        <v>129</v>
      </c>
      <c r="B8">
        <v>1.512E-2</v>
      </c>
      <c r="C8">
        <v>64.150000000000006</v>
      </c>
      <c r="F8" s="5">
        <v>70940000</v>
      </c>
      <c r="H8">
        <f t="shared" si="0"/>
        <v>129</v>
      </c>
      <c r="I8">
        <f t="shared" si="1"/>
        <v>1.5119999999999999E-5</v>
      </c>
      <c r="J8">
        <f t="shared" si="2"/>
        <v>15588.464536243178</v>
      </c>
      <c r="M8">
        <f t="shared" si="3"/>
        <v>1.4096419509444602E-2</v>
      </c>
      <c r="O8">
        <f t="shared" si="4"/>
        <v>-0.42867714063221057</v>
      </c>
      <c r="P8">
        <f t="shared" si="5"/>
        <v>1.1244123180432961</v>
      </c>
    </row>
    <row r="9" spans="1:16" x14ac:dyDescent="0.25">
      <c r="A9">
        <v>135</v>
      </c>
      <c r="B9">
        <v>3.8339999999999999E-2</v>
      </c>
      <c r="C9">
        <v>64.67</v>
      </c>
      <c r="F9" s="5">
        <v>29280000</v>
      </c>
      <c r="H9">
        <f t="shared" si="0"/>
        <v>135</v>
      </c>
      <c r="I9">
        <f t="shared" si="1"/>
        <v>3.8340000000000002E-5</v>
      </c>
      <c r="J9">
        <f t="shared" si="2"/>
        <v>15463.120457708364</v>
      </c>
      <c r="M9">
        <f t="shared" si="3"/>
        <v>3.4153005464480871E-2</v>
      </c>
      <c r="O9">
        <f t="shared" si="4"/>
        <v>-0.45388644132566158</v>
      </c>
      <c r="P9">
        <f t="shared" si="5"/>
        <v>1.1163376892548582</v>
      </c>
    </row>
    <row r="10" spans="1:16" x14ac:dyDescent="0.25">
      <c r="A10">
        <v>141</v>
      </c>
      <c r="B10">
        <v>8.9230000000000004E-2</v>
      </c>
      <c r="C10">
        <v>65.209999999999994</v>
      </c>
      <c r="F10" s="5">
        <v>13140000</v>
      </c>
      <c r="H10">
        <f t="shared" si="0"/>
        <v>141</v>
      </c>
      <c r="I10">
        <f t="shared" si="1"/>
        <v>8.9229999999999998E-5</v>
      </c>
      <c r="J10">
        <f t="shared" si="2"/>
        <v>15335.071308081584</v>
      </c>
      <c r="M10">
        <f t="shared" si="3"/>
        <v>7.6103500761035003E-2</v>
      </c>
      <c r="O10">
        <f t="shared" si="4"/>
        <v>-0.47974772224626305</v>
      </c>
      <c r="P10">
        <f t="shared" si="5"/>
        <v>1.1080195192639524</v>
      </c>
    </row>
    <row r="11" spans="1:16" x14ac:dyDescent="0.25">
      <c r="A11">
        <v>148</v>
      </c>
      <c r="B11">
        <v>0.21759999999999999</v>
      </c>
      <c r="C11">
        <v>65.86</v>
      </c>
      <c r="F11" s="5">
        <v>5653751</v>
      </c>
      <c r="H11">
        <f t="shared" si="0"/>
        <v>148</v>
      </c>
      <c r="I11">
        <f t="shared" si="1"/>
        <v>2.1759999999999998E-4</v>
      </c>
      <c r="J11">
        <f t="shared" si="2"/>
        <v>15183.723048891588</v>
      </c>
      <c r="M11">
        <f t="shared" si="3"/>
        <v>0.17687372507208046</v>
      </c>
      <c r="O11">
        <f t="shared" si="4"/>
        <v>-0.51078959032695537</v>
      </c>
      <c r="P11">
        <f t="shared" si="5"/>
        <v>1.0980943874710616</v>
      </c>
    </row>
    <row r="12" spans="1:16" x14ac:dyDescent="0.25">
      <c r="A12">
        <v>154</v>
      </c>
      <c r="B12">
        <v>0.43559999999999999</v>
      </c>
      <c r="C12">
        <v>66.430000000000007</v>
      </c>
      <c r="F12" s="5">
        <v>2939135</v>
      </c>
      <c r="H12">
        <f t="shared" si="0"/>
        <v>154</v>
      </c>
      <c r="I12">
        <f t="shared" si="1"/>
        <v>4.3559999999999996E-4</v>
      </c>
      <c r="J12">
        <f t="shared" si="2"/>
        <v>15053.439710973957</v>
      </c>
      <c r="M12">
        <f t="shared" si="3"/>
        <v>0.34023615791721035</v>
      </c>
      <c r="O12">
        <f t="shared" si="4"/>
        <v>-0.53818606224112842</v>
      </c>
      <c r="P12">
        <f t="shared" si="5"/>
        <v>1.0894659495701153</v>
      </c>
    </row>
    <row r="13" spans="1:16" x14ac:dyDescent="0.25">
      <c r="A13">
        <v>160</v>
      </c>
      <c r="B13">
        <v>0.82369999999999999</v>
      </c>
      <c r="C13">
        <v>67.02</v>
      </c>
      <c r="F13" s="5">
        <v>1615061</v>
      </c>
      <c r="H13">
        <f t="shared" si="0"/>
        <v>160</v>
      </c>
      <c r="I13">
        <f t="shared" si="1"/>
        <v>8.2370000000000002E-4</v>
      </c>
      <c r="J13">
        <f t="shared" si="2"/>
        <v>14920.919128618323</v>
      </c>
      <c r="M13">
        <f t="shared" si="3"/>
        <v>0.61917165977012634</v>
      </c>
      <c r="O13">
        <f t="shared" si="4"/>
        <v>-0.56635429395360914</v>
      </c>
      <c r="P13">
        <f t="shared" si="5"/>
        <v>1.0806047333358404</v>
      </c>
    </row>
    <row r="14" spans="1:16" x14ac:dyDescent="0.25">
      <c r="A14">
        <v>167</v>
      </c>
      <c r="B14">
        <v>1.625</v>
      </c>
      <c r="C14">
        <v>67.73</v>
      </c>
      <c r="F14" s="5">
        <v>852644</v>
      </c>
      <c r="H14">
        <f t="shared" si="0"/>
        <v>167</v>
      </c>
      <c r="I14">
        <f t="shared" si="1"/>
        <v>1.6249999999999999E-3</v>
      </c>
      <c r="J14">
        <f t="shared" si="2"/>
        <v>14764.506127270042</v>
      </c>
      <c r="M14">
        <f t="shared" si="3"/>
        <v>1.1728224206116504</v>
      </c>
      <c r="O14">
        <f t="shared" si="4"/>
        <v>-0.60025256187517151</v>
      </c>
      <c r="P14">
        <f t="shared" si="5"/>
        <v>1.0700286617461541</v>
      </c>
    </row>
    <row r="15" spans="1:16" x14ac:dyDescent="0.25">
      <c r="A15">
        <v>173</v>
      </c>
      <c r="B15">
        <v>2.7730000000000001</v>
      </c>
      <c r="C15">
        <v>68.36</v>
      </c>
      <c r="F15" s="5">
        <v>517195</v>
      </c>
      <c r="H15">
        <f t="shared" si="0"/>
        <v>173</v>
      </c>
      <c r="I15">
        <f t="shared" si="1"/>
        <v>2.7730000000000003E-3</v>
      </c>
      <c r="J15">
        <f t="shared" si="2"/>
        <v>14628.43768285547</v>
      </c>
      <c r="M15">
        <f t="shared" si="3"/>
        <v>1.9335067044344978</v>
      </c>
      <c r="O15">
        <f t="shared" si="4"/>
        <v>-0.63025181180392331</v>
      </c>
      <c r="P15">
        <f t="shared" si="5"/>
        <v>1.0607172718891353</v>
      </c>
    </row>
    <row r="16" spans="1:16" x14ac:dyDescent="0.25">
      <c r="A16">
        <v>179</v>
      </c>
      <c r="B16">
        <v>4.5460000000000003</v>
      </c>
      <c r="C16">
        <v>69.010000000000005</v>
      </c>
      <c r="F16" s="5">
        <v>325904</v>
      </c>
      <c r="H16">
        <f t="shared" si="0"/>
        <v>179</v>
      </c>
      <c r="I16">
        <f t="shared" si="1"/>
        <v>4.5460000000000006E-3</v>
      </c>
      <c r="J16">
        <f t="shared" si="2"/>
        <v>14490.653528474133</v>
      </c>
      <c r="M16">
        <f t="shared" si="3"/>
        <v>3.0683882370268543</v>
      </c>
      <c r="O16">
        <f t="shared" si="4"/>
        <v>-0.66117892362486508</v>
      </c>
      <c r="P16">
        <f t="shared" si="5"/>
        <v>1.0511741198638296</v>
      </c>
    </row>
    <row r="17" spans="1:16" x14ac:dyDescent="0.25">
      <c r="A17">
        <v>186</v>
      </c>
      <c r="B17">
        <v>7.74</v>
      </c>
      <c r="C17">
        <v>69.790000000000006</v>
      </c>
      <c r="F17" s="5">
        <v>198474</v>
      </c>
      <c r="H17">
        <f t="shared" si="0"/>
        <v>186</v>
      </c>
      <c r="I17">
        <f t="shared" si="1"/>
        <v>7.7400000000000004E-3</v>
      </c>
      <c r="J17">
        <f t="shared" si="2"/>
        <v>14328.700386874909</v>
      </c>
      <c r="M17">
        <f t="shared" si="3"/>
        <v>5.038443322551065</v>
      </c>
      <c r="O17">
        <f t="shared" si="4"/>
        <v>-0.69851261087724126</v>
      </c>
      <c r="P17">
        <f t="shared" si="5"/>
        <v>1.0397948855647552</v>
      </c>
    </row>
    <row r="18" spans="1:16" x14ac:dyDescent="0.25">
      <c r="A18">
        <v>192</v>
      </c>
      <c r="B18">
        <v>11.8</v>
      </c>
      <c r="C18">
        <v>70.489999999999995</v>
      </c>
      <c r="F18" s="5">
        <v>134065</v>
      </c>
      <c r="H18">
        <f t="shared" si="0"/>
        <v>192</v>
      </c>
      <c r="I18">
        <f t="shared" si="1"/>
        <v>1.1800000000000001E-2</v>
      </c>
      <c r="J18">
        <f t="shared" si="2"/>
        <v>14186.409419775855</v>
      </c>
      <c r="M18">
        <f t="shared" si="3"/>
        <v>7.459068362361541</v>
      </c>
      <c r="O18">
        <f t="shared" si="4"/>
        <v>-0.73166115470067106</v>
      </c>
      <c r="P18">
        <f t="shared" si="5"/>
        <v>1.0296405296001239</v>
      </c>
    </row>
    <row r="19" spans="1:16" x14ac:dyDescent="0.25">
      <c r="A19">
        <v>198</v>
      </c>
      <c r="B19">
        <v>17.48</v>
      </c>
      <c r="C19">
        <v>71.2</v>
      </c>
      <c r="F19" s="5">
        <v>93039</v>
      </c>
      <c r="H19">
        <f t="shared" si="0"/>
        <v>198</v>
      </c>
      <c r="I19">
        <f t="shared" si="1"/>
        <v>1.7479999999999999E-2</v>
      </c>
      <c r="J19">
        <f t="shared" si="2"/>
        <v>14044.943820224718</v>
      </c>
      <c r="M19">
        <f t="shared" si="3"/>
        <v>10.748180870387687</v>
      </c>
      <c r="O19">
        <f t="shared" si="4"/>
        <v>-0.765946309108123</v>
      </c>
      <c r="P19">
        <f t="shared" si="5"/>
        <v>1.0193789315258317</v>
      </c>
    </row>
    <row r="20" spans="1:16" x14ac:dyDescent="0.25">
      <c r="A20">
        <v>205</v>
      </c>
      <c r="B20">
        <v>26.76</v>
      </c>
      <c r="C20">
        <v>72.08</v>
      </c>
      <c r="F20" s="5">
        <v>62644</v>
      </c>
      <c r="H20">
        <f t="shared" si="0"/>
        <v>205</v>
      </c>
      <c r="I20">
        <f t="shared" si="1"/>
        <v>2.6760000000000003E-2</v>
      </c>
      <c r="J20">
        <f t="shared" si="2"/>
        <v>13873.473917869034</v>
      </c>
      <c r="M20">
        <f t="shared" si="3"/>
        <v>15.963220739416386</v>
      </c>
      <c r="O20">
        <f t="shared" si="4"/>
        <v>-0.80749037955525937</v>
      </c>
      <c r="P20">
        <f t="shared" si="5"/>
        <v>1.006709408657962</v>
      </c>
    </row>
    <row r="21" spans="1:16" x14ac:dyDescent="0.25">
      <c r="A21">
        <v>211</v>
      </c>
      <c r="B21">
        <v>37.590000000000003</v>
      </c>
      <c r="C21">
        <v>72.86</v>
      </c>
      <c r="F21" s="5">
        <v>45695</v>
      </c>
      <c r="H21">
        <f t="shared" si="0"/>
        <v>211</v>
      </c>
      <c r="I21">
        <f t="shared" si="1"/>
        <v>3.7590000000000005E-2</v>
      </c>
      <c r="J21">
        <f t="shared" si="2"/>
        <v>13724.95196266813</v>
      </c>
      <c r="M21">
        <f t="shared" si="3"/>
        <v>21.884232410548201</v>
      </c>
      <c r="O21">
        <f t="shared" si="4"/>
        <v>-0.84452707775811919</v>
      </c>
      <c r="P21">
        <f t="shared" si="5"/>
        <v>0.99550176409244562</v>
      </c>
    </row>
    <row r="22" spans="1:16" x14ac:dyDescent="0.25">
      <c r="A22">
        <v>217</v>
      </c>
      <c r="B22">
        <v>51.68</v>
      </c>
      <c r="C22">
        <v>73.66</v>
      </c>
      <c r="F22" s="5">
        <v>33992</v>
      </c>
      <c r="H22">
        <f t="shared" si="0"/>
        <v>217</v>
      </c>
      <c r="I22">
        <f t="shared" si="1"/>
        <v>5.1679999999999997E-2</v>
      </c>
      <c r="J22">
        <f t="shared" si="2"/>
        <v>13575.889220743959</v>
      </c>
      <c r="M22">
        <f t="shared" si="3"/>
        <v>29.418686749823486</v>
      </c>
      <c r="O22">
        <f t="shared" si="4"/>
        <v>-0.88298842642775066</v>
      </c>
      <c r="P22">
        <f t="shared" si="5"/>
        <v>0.98400807060815321</v>
      </c>
    </row>
    <row r="23" spans="1:16" x14ac:dyDescent="0.25">
      <c r="A23">
        <v>224</v>
      </c>
      <c r="B23">
        <v>73.14</v>
      </c>
      <c r="C23">
        <v>74.650000000000006</v>
      </c>
      <c r="F23" s="5">
        <v>24611</v>
      </c>
      <c r="H23">
        <f t="shared" si="0"/>
        <v>224</v>
      </c>
      <c r="I23">
        <f t="shared" si="1"/>
        <v>7.3139999999999997E-2</v>
      </c>
      <c r="J23">
        <f t="shared" si="2"/>
        <v>13395.847287340923</v>
      </c>
      <c r="M23">
        <f t="shared" si="3"/>
        <v>40.632237617325586</v>
      </c>
      <c r="O23">
        <f t="shared" si="4"/>
        <v>-0.9298134596035168</v>
      </c>
      <c r="P23">
        <f t="shared" si="5"/>
        <v>0.96978898340340991</v>
      </c>
    </row>
    <row r="24" spans="1:16" x14ac:dyDescent="0.25">
      <c r="A24">
        <v>230</v>
      </c>
      <c r="B24">
        <v>96.63</v>
      </c>
      <c r="C24">
        <v>75.53</v>
      </c>
      <c r="F24" s="5">
        <v>18985</v>
      </c>
      <c r="H24">
        <f t="shared" si="0"/>
        <v>230</v>
      </c>
      <c r="I24">
        <f t="shared" si="1"/>
        <v>9.6629999999999994E-2</v>
      </c>
      <c r="J24">
        <f t="shared" si="2"/>
        <v>13239.772275916854</v>
      </c>
      <c r="M24">
        <f t="shared" si="3"/>
        <v>52.673163023439557</v>
      </c>
      <c r="O24">
        <f t="shared" si="4"/>
        <v>-0.97177178868240499</v>
      </c>
      <c r="P24">
        <f t="shared" si="5"/>
        <v>0.95712104616045035</v>
      </c>
    </row>
    <row r="25" spans="1:16" x14ac:dyDescent="0.25">
      <c r="A25">
        <v>236</v>
      </c>
      <c r="B25">
        <v>125.6</v>
      </c>
      <c r="C25">
        <v>76.45</v>
      </c>
      <c r="F25" s="5">
        <v>14858</v>
      </c>
      <c r="H25">
        <f t="shared" si="0"/>
        <v>236</v>
      </c>
      <c r="I25">
        <f t="shared" si="1"/>
        <v>0.12559999999999999</v>
      </c>
      <c r="J25">
        <f t="shared" si="2"/>
        <v>13080.444735120993</v>
      </c>
      <c r="M25">
        <f t="shared" si="3"/>
        <v>67.303809395611793</v>
      </c>
      <c r="O25">
        <f t="shared" si="4"/>
        <v>-1.015568015686432</v>
      </c>
      <c r="P25">
        <f t="shared" si="5"/>
        <v>0.94384172175530867</v>
      </c>
    </row>
    <row r="26" spans="1:16" x14ac:dyDescent="0.25">
      <c r="A26">
        <v>243</v>
      </c>
      <c r="B26">
        <v>167.5</v>
      </c>
      <c r="C26">
        <v>77.569999999999993</v>
      </c>
      <c r="F26" s="5">
        <v>11347</v>
      </c>
      <c r="H26">
        <f t="shared" si="0"/>
        <v>243</v>
      </c>
      <c r="I26">
        <f t="shared" si="1"/>
        <v>0.16750000000000001</v>
      </c>
      <c r="J26">
        <f t="shared" si="2"/>
        <v>12891.581797086503</v>
      </c>
      <c r="M26">
        <f t="shared" si="3"/>
        <v>88.129020886577948</v>
      </c>
      <c r="O26">
        <f t="shared" si="4"/>
        <v>-1.0692125038566278</v>
      </c>
      <c r="P26">
        <f t="shared" si="5"/>
        <v>0.9275969170992272</v>
      </c>
    </row>
    <row r="27" spans="1:16" x14ac:dyDescent="0.25">
      <c r="A27">
        <v>249</v>
      </c>
      <c r="B27">
        <v>211.3</v>
      </c>
      <c r="C27">
        <v>78.59</v>
      </c>
      <c r="F27" s="5">
        <v>9121</v>
      </c>
      <c r="H27">
        <f t="shared" si="0"/>
        <v>249</v>
      </c>
      <c r="I27">
        <f t="shared" si="1"/>
        <v>0.21130000000000002</v>
      </c>
      <c r="J27">
        <f t="shared" si="2"/>
        <v>12724.265173686219</v>
      </c>
      <c r="M27">
        <f t="shared" si="3"/>
        <v>109.63710119504441</v>
      </c>
      <c r="O27">
        <f t="shared" si="4"/>
        <v>-1.1176012370372812</v>
      </c>
      <c r="P27">
        <f t="shared" si="5"/>
        <v>0.91273913310941812</v>
      </c>
    </row>
    <row r="28" spans="1:16" x14ac:dyDescent="0.25">
      <c r="A28">
        <v>255</v>
      </c>
      <c r="B28">
        <v>263.2</v>
      </c>
      <c r="C28">
        <v>79.650000000000006</v>
      </c>
      <c r="F28" s="5">
        <v>7410</v>
      </c>
      <c r="H28">
        <f t="shared" si="0"/>
        <v>255</v>
      </c>
      <c r="I28">
        <f t="shared" si="1"/>
        <v>0.26319999999999999</v>
      </c>
      <c r="J28">
        <f t="shared" si="2"/>
        <v>12554.927809165096</v>
      </c>
      <c r="M28">
        <f t="shared" si="3"/>
        <v>134.95276653171391</v>
      </c>
      <c r="O28">
        <f t="shared" si="4"/>
        <v>-1.1684510319458483</v>
      </c>
      <c r="P28">
        <f t="shared" si="5"/>
        <v>0.89718810146203043</v>
      </c>
    </row>
    <row r="29" spans="1:16" x14ac:dyDescent="0.25">
      <c r="A29">
        <v>262</v>
      </c>
      <c r="B29">
        <v>335.3</v>
      </c>
      <c r="C29">
        <v>80.97</v>
      </c>
      <c r="F29" s="5">
        <v>5886</v>
      </c>
      <c r="H29">
        <f t="shared" si="0"/>
        <v>262</v>
      </c>
      <c r="I29">
        <f t="shared" si="1"/>
        <v>0.33529999999999999</v>
      </c>
      <c r="J29">
        <f t="shared" si="2"/>
        <v>12350.253180190195</v>
      </c>
      <c r="M29">
        <f t="shared" si="3"/>
        <v>169.89466530750937</v>
      </c>
      <c r="O29">
        <f t="shared" si="4"/>
        <v>-1.2312406630667114</v>
      </c>
      <c r="P29">
        <f t="shared" si="5"/>
        <v>0.87770673097651541</v>
      </c>
    </row>
    <row r="30" spans="1:16" x14ac:dyDescent="0.25">
      <c r="A30">
        <v>268</v>
      </c>
      <c r="B30">
        <v>407.9</v>
      </c>
      <c r="C30">
        <v>82.16</v>
      </c>
      <c r="F30" s="5">
        <v>4877</v>
      </c>
      <c r="H30">
        <f t="shared" si="0"/>
        <v>268</v>
      </c>
      <c r="I30">
        <f t="shared" si="1"/>
        <v>0.40789999999999998</v>
      </c>
      <c r="J30">
        <f t="shared" si="2"/>
        <v>12171.372930866602</v>
      </c>
      <c r="M30">
        <f t="shared" si="3"/>
        <v>205.0440844781628</v>
      </c>
      <c r="O30">
        <f t="shared" si="4"/>
        <v>-1.2883881857366761</v>
      </c>
      <c r="P30">
        <f t="shared" si="5"/>
        <v>0.859978810729356</v>
      </c>
    </row>
    <row r="31" spans="1:16" x14ac:dyDescent="0.25">
      <c r="A31">
        <v>274</v>
      </c>
      <c r="B31">
        <v>491.6</v>
      </c>
      <c r="C31">
        <v>83.42</v>
      </c>
      <c r="F31" s="5">
        <v>4073</v>
      </c>
      <c r="H31">
        <f t="shared" si="0"/>
        <v>274</v>
      </c>
      <c r="I31">
        <f t="shared" si="1"/>
        <v>0.49160000000000004</v>
      </c>
      <c r="J31">
        <f t="shared" si="2"/>
        <v>11987.532965715656</v>
      </c>
      <c r="M31">
        <f t="shared" si="3"/>
        <v>245.51927326295115</v>
      </c>
      <c r="O31">
        <f t="shared" si="4"/>
        <v>-1.3490005551286623</v>
      </c>
      <c r="P31">
        <f t="shared" si="5"/>
        <v>0.84105535815890964</v>
      </c>
    </row>
    <row r="32" spans="1:16" x14ac:dyDescent="0.25">
      <c r="A32">
        <v>281</v>
      </c>
      <c r="B32">
        <v>604.5</v>
      </c>
      <c r="C32">
        <v>85</v>
      </c>
      <c r="F32" s="5">
        <v>3329</v>
      </c>
      <c r="H32">
        <f t="shared" si="0"/>
        <v>281</v>
      </c>
      <c r="I32">
        <f t="shared" si="1"/>
        <v>0.60450000000000004</v>
      </c>
      <c r="J32">
        <f t="shared" si="2"/>
        <v>11764.705882352941</v>
      </c>
      <c r="M32">
        <f t="shared" si="3"/>
        <v>300.39050765995796</v>
      </c>
      <c r="O32">
        <f t="shared" si="4"/>
        <v>-1.4246959946437483</v>
      </c>
      <c r="P32">
        <f t="shared" si="5"/>
        <v>0.81712123456062402</v>
      </c>
    </row>
    <row r="33" spans="1:16" x14ac:dyDescent="0.25">
      <c r="A33">
        <v>287</v>
      </c>
      <c r="B33">
        <v>715.3</v>
      </c>
      <c r="C33">
        <v>86.44</v>
      </c>
      <c r="F33" s="5">
        <v>2819</v>
      </c>
      <c r="H33">
        <f t="shared" si="0"/>
        <v>287</v>
      </c>
      <c r="I33">
        <f t="shared" si="1"/>
        <v>0.71529999999999994</v>
      </c>
      <c r="J33">
        <f t="shared" si="2"/>
        <v>11568.718186024989</v>
      </c>
      <c r="M33">
        <f t="shared" si="3"/>
        <v>354.73572188719402</v>
      </c>
      <c r="O33">
        <f t="shared" si="4"/>
        <v>-1.4944755156065639</v>
      </c>
      <c r="P33">
        <f t="shared" si="5"/>
        <v>0.79504346836148454</v>
      </c>
    </row>
    <row r="34" spans="1:16" x14ac:dyDescent="0.25">
      <c r="A34">
        <v>293</v>
      </c>
      <c r="B34">
        <v>840.2</v>
      </c>
      <c r="C34">
        <v>87.99</v>
      </c>
      <c r="F34" s="5">
        <v>2400</v>
      </c>
      <c r="H34">
        <f t="shared" si="0"/>
        <v>293</v>
      </c>
      <c r="I34">
        <f t="shared" si="1"/>
        <v>0.84020000000000006</v>
      </c>
      <c r="J34">
        <f t="shared" si="2"/>
        <v>11364.927832708263</v>
      </c>
      <c r="M34">
        <f t="shared" si="3"/>
        <v>416.66666666666669</v>
      </c>
      <c r="O34">
        <f t="shared" si="4"/>
        <v>-1.5694919298446939</v>
      </c>
      <c r="P34">
        <f t="shared" si="5"/>
        <v>0.77106268043958548</v>
      </c>
    </row>
    <row r="35" spans="1:16" x14ac:dyDescent="0.25">
      <c r="A35">
        <v>300</v>
      </c>
      <c r="B35">
        <v>1005</v>
      </c>
      <c r="C35">
        <v>89.95</v>
      </c>
      <c r="F35" s="5">
        <v>2001</v>
      </c>
      <c r="H35">
        <f t="shared" si="0"/>
        <v>300</v>
      </c>
      <c r="I35">
        <f t="shared" si="1"/>
        <v>1.0049999999999999</v>
      </c>
      <c r="J35">
        <f t="shared" si="2"/>
        <v>11117.287381878821</v>
      </c>
      <c r="M35">
        <f t="shared" si="3"/>
        <v>499.75012493753121</v>
      </c>
      <c r="O35">
        <f t="shared" si="4"/>
        <v>-1.664776142704937</v>
      </c>
      <c r="P35">
        <f t="shared" si="5"/>
        <v>0.74038912662025858</v>
      </c>
    </row>
    <row r="36" spans="1:16" x14ac:dyDescent="0.25">
      <c r="A36">
        <v>306</v>
      </c>
      <c r="B36">
        <v>1164</v>
      </c>
      <c r="C36">
        <v>91.79</v>
      </c>
      <c r="F36" s="5">
        <v>1719</v>
      </c>
      <c r="H36">
        <f t="shared" si="0"/>
        <v>306</v>
      </c>
      <c r="I36">
        <f t="shared" si="1"/>
        <v>1.1639999999999999</v>
      </c>
      <c r="J36">
        <f t="shared" si="2"/>
        <v>10894.432944765224</v>
      </c>
      <c r="M36">
        <f t="shared" si="3"/>
        <v>581.73356602675972</v>
      </c>
      <c r="O36">
        <f t="shared" si="4"/>
        <v>-1.7543615236897396</v>
      </c>
      <c r="P36">
        <f t="shared" si="5"/>
        <v>0.71125811957828189</v>
      </c>
    </row>
    <row r="37" spans="1:16" x14ac:dyDescent="0.25">
      <c r="A37">
        <v>312</v>
      </c>
      <c r="B37">
        <v>1340</v>
      </c>
      <c r="C37">
        <v>93.76</v>
      </c>
      <c r="F37" s="5">
        <v>1482</v>
      </c>
      <c r="H37">
        <f t="shared" si="0"/>
        <v>312</v>
      </c>
      <c r="I37">
        <f t="shared" si="1"/>
        <v>1.34</v>
      </c>
      <c r="J37">
        <f t="shared" si="2"/>
        <v>10665.529010238906</v>
      </c>
      <c r="M37">
        <f t="shared" si="3"/>
        <v>674.76383265856953</v>
      </c>
      <c r="O37">
        <f t="shared" si="4"/>
        <v>-1.8527692795381987</v>
      </c>
      <c r="P37">
        <f t="shared" si="5"/>
        <v>0.67954321848817567</v>
      </c>
    </row>
    <row r="38" spans="1:16" x14ac:dyDescent="0.25">
      <c r="A38">
        <v>319</v>
      </c>
      <c r="B38">
        <v>1570</v>
      </c>
      <c r="C38">
        <v>96.38</v>
      </c>
      <c r="F38" s="5">
        <v>1249</v>
      </c>
      <c r="H38">
        <f t="shared" si="0"/>
        <v>319</v>
      </c>
      <c r="I38">
        <f t="shared" si="1"/>
        <v>1.57</v>
      </c>
      <c r="J38">
        <f t="shared" si="2"/>
        <v>10375.596596804317</v>
      </c>
      <c r="M38">
        <f t="shared" si="3"/>
        <v>800.64051240992785</v>
      </c>
      <c r="O38">
        <f t="shared" si="4"/>
        <v>-1.9813393455177915</v>
      </c>
      <c r="P38">
        <f t="shared" si="5"/>
        <v>0.63703298297849098</v>
      </c>
    </row>
    <row r="39" spans="1:16" x14ac:dyDescent="0.25">
      <c r="A39">
        <v>325</v>
      </c>
      <c r="B39">
        <v>1788</v>
      </c>
      <c r="C39">
        <v>98.88</v>
      </c>
      <c r="F39" s="5">
        <v>1080</v>
      </c>
      <c r="H39">
        <f t="shared" si="0"/>
        <v>325</v>
      </c>
      <c r="I39">
        <f t="shared" si="1"/>
        <v>1.788</v>
      </c>
      <c r="J39">
        <f t="shared" si="2"/>
        <v>10113.268608414241</v>
      </c>
      <c r="M39">
        <f t="shared" si="3"/>
        <v>925.92592592592598</v>
      </c>
      <c r="O39">
        <f t="shared" si="4"/>
        <v>-2.1064502227528705</v>
      </c>
      <c r="P39">
        <f t="shared" si="5"/>
        <v>0.5957087758064108</v>
      </c>
    </row>
    <row r="40" spans="1:16" x14ac:dyDescent="0.25">
      <c r="A40">
        <v>331</v>
      </c>
      <c r="B40">
        <v>2029</v>
      </c>
      <c r="C40">
        <v>101.71</v>
      </c>
      <c r="F40" s="5">
        <v>933.7</v>
      </c>
      <c r="H40">
        <f t="shared" si="0"/>
        <v>331</v>
      </c>
      <c r="I40">
        <f t="shared" si="1"/>
        <v>2.0289999999999999</v>
      </c>
      <c r="J40">
        <f t="shared" si="2"/>
        <v>9831.8749385507836</v>
      </c>
      <c r="M40">
        <f t="shared" si="3"/>
        <v>1071.0078183570738</v>
      </c>
      <c r="O40">
        <f t="shared" si="4"/>
        <v>-2.2494827230364915</v>
      </c>
      <c r="P40">
        <f t="shared" si="5"/>
        <v>0.54817692078148517</v>
      </c>
    </row>
    <row r="41" spans="1:16" x14ac:dyDescent="0.25">
      <c r="A41">
        <v>338</v>
      </c>
      <c r="B41">
        <v>2338</v>
      </c>
      <c r="C41">
        <v>105.55</v>
      </c>
      <c r="F41" s="5">
        <v>786.1</v>
      </c>
      <c r="H41">
        <f t="shared" si="0"/>
        <v>338</v>
      </c>
      <c r="I41">
        <f t="shared" si="1"/>
        <v>2.3380000000000001</v>
      </c>
      <c r="J41">
        <f t="shared" si="2"/>
        <v>9474.1828517290396</v>
      </c>
      <c r="M41">
        <f t="shared" si="3"/>
        <v>1272.1027859051012</v>
      </c>
      <c r="O41">
        <f t="shared" si="4"/>
        <v>-2.4471963506628884</v>
      </c>
      <c r="P41">
        <f t="shared" si="5"/>
        <v>0.48226982307470445</v>
      </c>
    </row>
    <row r="42" spans="1:16" x14ac:dyDescent="0.25">
      <c r="A42">
        <v>344</v>
      </c>
      <c r="B42">
        <v>2631</v>
      </c>
      <c r="C42">
        <v>109.5</v>
      </c>
      <c r="F42" s="5">
        <v>675.4</v>
      </c>
      <c r="H42">
        <f t="shared" si="0"/>
        <v>344</v>
      </c>
      <c r="I42">
        <f t="shared" si="1"/>
        <v>2.6309999999999998</v>
      </c>
      <c r="J42">
        <f t="shared" si="2"/>
        <v>9132.4200913242003</v>
      </c>
      <c r="M42">
        <f t="shared" si="3"/>
        <v>1480.6040864672786</v>
      </c>
      <c r="O42">
        <f t="shared" si="4"/>
        <v>-2.654691585147098</v>
      </c>
      <c r="P42">
        <f t="shared" si="5"/>
        <v>0.41282504033111733</v>
      </c>
    </row>
    <row r="43" spans="1:16" x14ac:dyDescent="0.25">
      <c r="A43">
        <v>350</v>
      </c>
      <c r="B43">
        <v>2951</v>
      </c>
      <c r="C43">
        <v>114.36</v>
      </c>
      <c r="F43" s="5">
        <v>575.70000000000005</v>
      </c>
      <c r="H43">
        <f t="shared" si="0"/>
        <v>350</v>
      </c>
      <c r="I43">
        <f t="shared" si="1"/>
        <v>2.9510000000000001</v>
      </c>
      <c r="J43">
        <f t="shared" si="2"/>
        <v>8744.3161944735912</v>
      </c>
      <c r="M43">
        <f t="shared" si="3"/>
        <v>1737.015806843842</v>
      </c>
      <c r="O43">
        <f t="shared" si="4"/>
        <v>-2.9168252843443829</v>
      </c>
      <c r="P43">
        <f t="shared" si="5"/>
        <v>0.32483455252693133</v>
      </c>
    </row>
    <row r="44" spans="1:16" x14ac:dyDescent="0.25">
      <c r="A44">
        <v>357</v>
      </c>
      <c r="B44">
        <v>3363</v>
      </c>
      <c r="C44">
        <v>121.99</v>
      </c>
      <c r="F44" s="5">
        <v>468.9</v>
      </c>
      <c r="H44">
        <f t="shared" si="0"/>
        <v>357</v>
      </c>
      <c r="I44">
        <f t="shared" si="1"/>
        <v>3.363</v>
      </c>
      <c r="J44">
        <f t="shared" si="2"/>
        <v>8197.3932289531931</v>
      </c>
      <c r="M44">
        <f t="shared" si="3"/>
        <v>2132.6508850501173</v>
      </c>
      <c r="O44">
        <f t="shared" si="4"/>
        <v>-3.3470704214510345</v>
      </c>
      <c r="P44">
        <f t="shared" si="5"/>
        <v>0.18037409344592148</v>
      </c>
    </row>
    <row r="45" spans="1:16" x14ac:dyDescent="0.25">
      <c r="A45">
        <v>363</v>
      </c>
      <c r="B45">
        <v>3752</v>
      </c>
      <c r="C45">
        <v>132.13</v>
      </c>
      <c r="F45" s="5">
        <v>379.5</v>
      </c>
      <c r="H45">
        <f t="shared" si="0"/>
        <v>363</v>
      </c>
      <c r="I45">
        <f t="shared" si="1"/>
        <v>3.7519999999999998</v>
      </c>
      <c r="J45">
        <f t="shared" si="2"/>
        <v>7568.3039430863546</v>
      </c>
      <c r="M45">
        <f t="shared" si="3"/>
        <v>2635.046113306983</v>
      </c>
      <c r="O45">
        <f t="shared" si="4"/>
        <v>-3.9647938401937393</v>
      </c>
      <c r="P45">
        <f t="shared" si="5"/>
        <v>-2.611837838108623E-2</v>
      </c>
    </row>
    <row r="46" spans="1:16" x14ac:dyDescent="0.25">
      <c r="A46">
        <v>369</v>
      </c>
      <c r="B46">
        <v>4176</v>
      </c>
      <c r="F46" s="5">
        <v>261.7</v>
      </c>
      <c r="H46">
        <f t="shared" si="0"/>
        <v>369</v>
      </c>
      <c r="I46">
        <f t="shared" si="1"/>
        <v>4.1760000000000002</v>
      </c>
      <c r="M46">
        <f t="shared" si="3"/>
        <v>3821.1692777990065</v>
      </c>
      <c r="O46">
        <f t="shared" si="4"/>
        <v>-5.8937544309352941</v>
      </c>
      <c r="P46" t="e">
        <f t="shared" si="5"/>
        <v>#NUM!</v>
      </c>
    </row>
    <row r="47" spans="1:16" x14ac:dyDescent="0.25">
      <c r="A47">
        <v>370.02</v>
      </c>
      <c r="B47">
        <v>4261</v>
      </c>
      <c r="C47">
        <v>197.48</v>
      </c>
      <c r="F47">
        <v>197.48</v>
      </c>
      <c r="H47">
        <f t="shared" si="0"/>
        <v>370.02</v>
      </c>
      <c r="I47">
        <f t="shared" si="1"/>
        <v>4.2610000000000001</v>
      </c>
      <c r="J47">
        <f t="shared" si="2"/>
        <v>5063.8039295118497</v>
      </c>
      <c r="M47">
        <f t="shared" si="3"/>
        <v>5063.8039295118497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selection activeCell="E18" sqref="E18"/>
    </sheetView>
  </sheetViews>
  <sheetFormatPr defaultRowHeight="15" x14ac:dyDescent="0.25"/>
  <cols>
    <col min="2" max="2" width="10.28515625" bestFit="1" customWidth="1"/>
    <col min="3" max="3" width="14.140625" bestFit="1" customWidth="1"/>
    <col min="4" max="4" width="13" customWidth="1"/>
    <col min="5" max="5" width="12.28515625" bestFit="1" customWidth="1"/>
    <col min="6" max="6" width="18" bestFit="1" customWidth="1"/>
    <col min="9" max="9" width="11" bestFit="1" customWidth="1"/>
    <col min="10" max="10" width="14" bestFit="1" customWidth="1"/>
    <col min="12" max="12" width="12.28515625" bestFit="1" customWidth="1"/>
    <col min="13" max="13" width="15" bestFit="1" customWidth="1"/>
  </cols>
  <sheetData>
    <row r="1" spans="1:16" x14ac:dyDescent="0.25">
      <c r="A1" t="s">
        <v>33</v>
      </c>
      <c r="B1" t="s">
        <v>37</v>
      </c>
      <c r="C1" s="3" t="s">
        <v>38</v>
      </c>
      <c r="D1" s="3" t="s">
        <v>34</v>
      </c>
      <c r="E1" s="3" t="s">
        <v>35</v>
      </c>
      <c r="F1" s="3" t="s">
        <v>39</v>
      </c>
      <c r="H1" t="s">
        <v>33</v>
      </c>
      <c r="I1" t="s">
        <v>36</v>
      </c>
      <c r="J1" s="3" t="s">
        <v>40</v>
      </c>
      <c r="K1" s="3" t="s">
        <v>34</v>
      </c>
      <c r="L1" s="3" t="s">
        <v>35</v>
      </c>
      <c r="M1" s="3" t="s">
        <v>41</v>
      </c>
      <c r="O1" t="s">
        <v>56</v>
      </c>
      <c r="P1" t="s">
        <v>57</v>
      </c>
    </row>
    <row r="2" spans="1:16" x14ac:dyDescent="0.25">
      <c r="A2">
        <v>139</v>
      </c>
      <c r="B2">
        <v>1.4189999999999999E-3</v>
      </c>
      <c r="F2" s="4">
        <v>814400000</v>
      </c>
      <c r="H2">
        <f>A2</f>
        <v>139</v>
      </c>
      <c r="I2">
        <f>B2/1000</f>
        <v>1.4189999999999999E-6</v>
      </c>
      <c r="M2">
        <f>1/F2*1000000</f>
        <v>1.2278978388998037E-3</v>
      </c>
      <c r="O2">
        <f>LN(ABS(H2-$H$47)/$H$47)</f>
        <v>-0.39589162519432708</v>
      </c>
      <c r="P2" t="e">
        <f>LN((J2-M2)/$M$47)</f>
        <v>#NUM!</v>
      </c>
    </row>
    <row r="3" spans="1:16" x14ac:dyDescent="0.25">
      <c r="A3">
        <v>145</v>
      </c>
      <c r="B3">
        <v>3.8909999999999999E-3</v>
      </c>
      <c r="F3" s="4">
        <v>309800000</v>
      </c>
      <c r="H3">
        <f t="shared" ref="H3:H47" si="0">A3</f>
        <v>145</v>
      </c>
      <c r="I3">
        <f t="shared" ref="I3:I47" si="1">B3/1000</f>
        <v>3.8909999999999997E-6</v>
      </c>
      <c r="M3">
        <f t="shared" ref="M3:M46" si="2">1/F3*1000000</f>
        <v>3.2278889606197547E-3</v>
      </c>
      <c r="O3">
        <f t="shared" ref="O3:O46" si="3">LN(ABS(H3-$H$47)/$H$47)</f>
        <v>-0.41708035490494816</v>
      </c>
      <c r="P3" t="e">
        <f t="shared" ref="P3:P46" si="4">LN((J3-M3)/$M$47)</f>
        <v>#NUM!</v>
      </c>
    </row>
    <row r="4" spans="1:16" x14ac:dyDescent="0.25">
      <c r="A4">
        <v>152</v>
      </c>
      <c r="B4">
        <v>1.1310000000000001E-2</v>
      </c>
      <c r="F4" s="4">
        <v>111700000</v>
      </c>
      <c r="H4">
        <f t="shared" si="0"/>
        <v>152</v>
      </c>
      <c r="I4">
        <f t="shared" si="1"/>
        <v>1.131E-5</v>
      </c>
      <c r="M4">
        <f t="shared" si="2"/>
        <v>8.9525514771709933E-3</v>
      </c>
      <c r="O4">
        <f t="shared" si="3"/>
        <v>-0.4423816900981703</v>
      </c>
      <c r="P4" t="e">
        <f t="shared" si="4"/>
        <v>#NUM!</v>
      </c>
    </row>
    <row r="5" spans="1:16" x14ac:dyDescent="0.25">
      <c r="A5">
        <v>158</v>
      </c>
      <c r="B5">
        <v>2.5999999999999999E-2</v>
      </c>
      <c r="F5" s="4">
        <v>50540000</v>
      </c>
      <c r="H5">
        <f t="shared" si="0"/>
        <v>158</v>
      </c>
      <c r="I5">
        <f t="shared" si="1"/>
        <v>2.5999999999999998E-5</v>
      </c>
      <c r="M5">
        <f t="shared" si="2"/>
        <v>1.9786307874950535E-2</v>
      </c>
      <c r="O5">
        <f t="shared" si="3"/>
        <v>-0.46459002011125</v>
      </c>
      <c r="P5" t="e">
        <f t="shared" si="4"/>
        <v>#NUM!</v>
      </c>
    </row>
    <row r="6" spans="1:16" x14ac:dyDescent="0.25">
      <c r="A6">
        <v>165</v>
      </c>
      <c r="B6">
        <v>6.3070000000000001E-2</v>
      </c>
      <c r="F6" s="4">
        <v>21750000</v>
      </c>
      <c r="H6">
        <f t="shared" si="0"/>
        <v>165</v>
      </c>
      <c r="I6">
        <f t="shared" si="1"/>
        <v>6.3070000000000004E-5</v>
      </c>
      <c r="M6">
        <f t="shared" si="2"/>
        <v>4.5977011494252873E-2</v>
      </c>
      <c r="O6">
        <f t="shared" si="3"/>
        <v>-0.49113890949950301</v>
      </c>
      <c r="P6" t="e">
        <f t="shared" si="4"/>
        <v>#NUM!</v>
      </c>
    </row>
    <row r="7" spans="1:16" x14ac:dyDescent="0.25">
      <c r="A7">
        <v>171</v>
      </c>
      <c r="B7">
        <v>0.12640000000000001</v>
      </c>
      <c r="F7" s="5">
        <v>11240000</v>
      </c>
      <c r="H7">
        <f t="shared" si="0"/>
        <v>171</v>
      </c>
      <c r="I7">
        <f t="shared" si="1"/>
        <v>1.2640000000000001E-4</v>
      </c>
      <c r="M7">
        <f t="shared" si="2"/>
        <v>8.8967971530249101E-2</v>
      </c>
      <c r="O7">
        <f t="shared" si="3"/>
        <v>-0.51446993121899165</v>
      </c>
      <c r="P7" t="e">
        <f t="shared" si="4"/>
        <v>#NUM!</v>
      </c>
    </row>
    <row r="8" spans="1:16" x14ac:dyDescent="0.25">
      <c r="A8">
        <v>178</v>
      </c>
      <c r="B8">
        <v>0.26650000000000001</v>
      </c>
      <c r="F8" s="5">
        <v>5554006</v>
      </c>
      <c r="H8">
        <f t="shared" si="0"/>
        <v>178</v>
      </c>
      <c r="I8">
        <f t="shared" si="1"/>
        <v>2.6650000000000003E-4</v>
      </c>
      <c r="M8">
        <f t="shared" si="2"/>
        <v>0.18005021960725284</v>
      </c>
      <c r="O8">
        <f t="shared" si="3"/>
        <v>-0.54239579251132664</v>
      </c>
      <c r="P8" t="e">
        <f t="shared" si="4"/>
        <v>#NUM!</v>
      </c>
    </row>
    <row r="9" spans="1:16" x14ac:dyDescent="0.25">
      <c r="A9">
        <v>184</v>
      </c>
      <c r="B9">
        <v>0.47989999999999999</v>
      </c>
      <c r="F9" s="5">
        <v>3187895</v>
      </c>
      <c r="H9">
        <f t="shared" si="0"/>
        <v>184</v>
      </c>
      <c r="I9">
        <f t="shared" si="1"/>
        <v>4.7990000000000001E-4</v>
      </c>
      <c r="M9">
        <f t="shared" si="2"/>
        <v>0.31368661765836076</v>
      </c>
      <c r="O9">
        <f t="shared" si="3"/>
        <v>-0.56696906599746955</v>
      </c>
      <c r="P9" t="e">
        <f t="shared" si="4"/>
        <v>#NUM!</v>
      </c>
    </row>
    <row r="10" spans="1:16" x14ac:dyDescent="0.25">
      <c r="A10">
        <v>191</v>
      </c>
      <c r="B10">
        <v>0.90439999999999998</v>
      </c>
      <c r="F10" s="5">
        <v>1755888</v>
      </c>
      <c r="H10">
        <f t="shared" si="0"/>
        <v>191</v>
      </c>
      <c r="I10">
        <f t="shared" si="1"/>
        <v>9.0439999999999997E-4</v>
      </c>
      <c r="M10">
        <f t="shared" si="2"/>
        <v>0.56951240625825794</v>
      </c>
      <c r="O10">
        <f t="shared" si="3"/>
        <v>-0.59642255825233748</v>
      </c>
      <c r="P10" t="e">
        <f t="shared" si="4"/>
        <v>#NUM!</v>
      </c>
    </row>
    <row r="11" spans="1:16" x14ac:dyDescent="0.25">
      <c r="A11">
        <v>197</v>
      </c>
      <c r="B11">
        <v>1.4950000000000001</v>
      </c>
      <c r="F11" s="5">
        <v>1093479</v>
      </c>
      <c r="H11">
        <f t="shared" si="0"/>
        <v>197</v>
      </c>
      <c r="I11">
        <f t="shared" si="1"/>
        <v>1.495E-3</v>
      </c>
      <c r="M11">
        <f t="shared" si="2"/>
        <v>0.91451230430579833</v>
      </c>
      <c r="O11">
        <f t="shared" si="3"/>
        <v>-0.62237781750469279</v>
      </c>
      <c r="P11" t="e">
        <f t="shared" si="4"/>
        <v>#NUM!</v>
      </c>
    </row>
    <row r="12" spans="1:16" x14ac:dyDescent="0.25">
      <c r="A12">
        <v>204</v>
      </c>
      <c r="B12">
        <v>2.5750000000000002</v>
      </c>
      <c r="F12" s="5">
        <v>656636</v>
      </c>
      <c r="H12">
        <f t="shared" si="0"/>
        <v>204</v>
      </c>
      <c r="I12">
        <f t="shared" si="1"/>
        <v>2.575E-3</v>
      </c>
      <c r="M12">
        <f t="shared" si="2"/>
        <v>1.5229137604395739</v>
      </c>
      <c r="O12">
        <f t="shared" si="3"/>
        <v>-0.65353575902570216</v>
      </c>
      <c r="P12" t="e">
        <f t="shared" si="4"/>
        <v>#NUM!</v>
      </c>
    </row>
    <row r="13" spans="1:16" x14ac:dyDescent="0.25">
      <c r="A13">
        <v>210</v>
      </c>
      <c r="B13">
        <v>3.972</v>
      </c>
      <c r="F13" s="5">
        <v>437775</v>
      </c>
      <c r="H13">
        <f t="shared" si="0"/>
        <v>210</v>
      </c>
      <c r="I13">
        <f t="shared" si="1"/>
        <v>3.9719999999999998E-3</v>
      </c>
      <c r="M13">
        <f t="shared" si="2"/>
        <v>2.2842784535434868</v>
      </c>
      <c r="O13">
        <f t="shared" si="3"/>
        <v>-0.68103772150715303</v>
      </c>
      <c r="P13" t="e">
        <f t="shared" si="4"/>
        <v>#NUM!</v>
      </c>
    </row>
    <row r="14" spans="1:16" x14ac:dyDescent="0.25">
      <c r="A14">
        <v>217</v>
      </c>
      <c r="B14">
        <v>6.36</v>
      </c>
      <c r="C14">
        <v>88.36</v>
      </c>
      <c r="F14" s="5">
        <v>282014</v>
      </c>
      <c r="H14">
        <f t="shared" si="0"/>
        <v>217</v>
      </c>
      <c r="I14">
        <f t="shared" si="1"/>
        <v>6.3600000000000002E-3</v>
      </c>
      <c r="J14">
        <f t="shared" ref="J14:J41" si="5">1/C14*1000000</f>
        <v>11317.338162064281</v>
      </c>
      <c r="M14">
        <f t="shared" si="2"/>
        <v>3.5459232520371331</v>
      </c>
      <c r="O14">
        <f t="shared" si="3"/>
        <v>-0.71410951858559368</v>
      </c>
      <c r="P14">
        <f t="shared" si="4"/>
        <v>1.0595307997336894</v>
      </c>
    </row>
    <row r="15" spans="1:16" x14ac:dyDescent="0.25">
      <c r="A15">
        <v>223</v>
      </c>
      <c r="B15">
        <v>9.2680000000000007</v>
      </c>
      <c r="C15">
        <v>89.15</v>
      </c>
      <c r="F15" s="5">
        <v>198507</v>
      </c>
      <c r="H15">
        <f t="shared" si="0"/>
        <v>223</v>
      </c>
      <c r="I15">
        <f t="shared" si="1"/>
        <v>9.2680000000000002E-3</v>
      </c>
      <c r="J15">
        <f t="shared" si="5"/>
        <v>11217.049915872125</v>
      </c>
      <c r="M15">
        <f t="shared" si="2"/>
        <v>5.0376057267501908</v>
      </c>
      <c r="O15">
        <f t="shared" si="3"/>
        <v>-0.74335421894700449</v>
      </c>
      <c r="P15">
        <f t="shared" si="4"/>
        <v>1.0504939974219827</v>
      </c>
    </row>
    <row r="16" spans="1:16" x14ac:dyDescent="0.25">
      <c r="A16">
        <v>230</v>
      </c>
      <c r="B16">
        <v>13.97</v>
      </c>
      <c r="C16">
        <v>90.1</v>
      </c>
      <c r="F16" s="5">
        <v>135410</v>
      </c>
      <c r="H16">
        <f t="shared" si="0"/>
        <v>230</v>
      </c>
      <c r="I16">
        <f t="shared" si="1"/>
        <v>1.397E-2</v>
      </c>
      <c r="J16">
        <f t="shared" si="5"/>
        <v>11098.77913429523</v>
      </c>
      <c r="M16">
        <f t="shared" si="2"/>
        <v>7.384978952809985</v>
      </c>
      <c r="O16">
        <f t="shared" si="3"/>
        <v>-0.77859039895960092</v>
      </c>
      <c r="P16">
        <f t="shared" si="4"/>
        <v>1.0396777724725732</v>
      </c>
    </row>
    <row r="17" spans="1:16" x14ac:dyDescent="0.25">
      <c r="A17">
        <v>236</v>
      </c>
      <c r="B17">
        <v>19.43</v>
      </c>
      <c r="C17">
        <v>90.94</v>
      </c>
      <c r="F17" s="5">
        <v>99639</v>
      </c>
      <c r="H17">
        <f t="shared" si="0"/>
        <v>236</v>
      </c>
      <c r="I17">
        <f t="shared" si="1"/>
        <v>1.9429999999999999E-2</v>
      </c>
      <c r="J17">
        <f t="shared" si="5"/>
        <v>10996.261271167803</v>
      </c>
      <c r="M17">
        <f t="shared" si="2"/>
        <v>10.03623079316332</v>
      </c>
      <c r="O17">
        <f t="shared" si="3"/>
        <v>-0.80981366588789161</v>
      </c>
      <c r="P17">
        <f t="shared" si="4"/>
        <v>1.0301504851737044</v>
      </c>
    </row>
    <row r="18" spans="1:16" x14ac:dyDescent="0.25">
      <c r="A18">
        <v>243</v>
      </c>
      <c r="B18">
        <v>27.87</v>
      </c>
      <c r="C18">
        <v>91.95</v>
      </c>
      <c r="F18" s="5">
        <v>71234</v>
      </c>
      <c r="H18">
        <f t="shared" si="0"/>
        <v>243</v>
      </c>
      <c r="I18">
        <f t="shared" si="1"/>
        <v>2.7870000000000002E-2</v>
      </c>
      <c r="J18">
        <f t="shared" si="5"/>
        <v>10875.475802066339</v>
      </c>
      <c r="M18">
        <f t="shared" si="2"/>
        <v>14.038240166212763</v>
      </c>
      <c r="O18">
        <f t="shared" si="3"/>
        <v>-0.84751739935625214</v>
      </c>
      <c r="P18">
        <f t="shared" si="4"/>
        <v>1.0187269441039863</v>
      </c>
    </row>
    <row r="19" spans="1:16" x14ac:dyDescent="0.25">
      <c r="A19">
        <v>249</v>
      </c>
      <c r="B19">
        <v>37.270000000000003</v>
      </c>
      <c r="C19">
        <v>92.84</v>
      </c>
      <c r="F19" s="5">
        <v>54365</v>
      </c>
      <c r="H19">
        <f t="shared" si="0"/>
        <v>249</v>
      </c>
      <c r="I19">
        <f t="shared" si="1"/>
        <v>3.7270000000000005E-2</v>
      </c>
      <c r="J19">
        <f t="shared" si="5"/>
        <v>10771.219302024989</v>
      </c>
      <c r="M19">
        <f t="shared" si="2"/>
        <v>18.394187436769979</v>
      </c>
      <c r="O19">
        <f t="shared" si="3"/>
        <v>-0.88100640899126637</v>
      </c>
      <c r="P19">
        <f t="shared" si="4"/>
        <v>1.0086767875807767</v>
      </c>
    </row>
    <row r="20" spans="1:16" x14ac:dyDescent="0.25">
      <c r="A20">
        <v>256</v>
      </c>
      <c r="B20">
        <v>51.27</v>
      </c>
      <c r="C20">
        <v>93.92</v>
      </c>
      <c r="F20" s="5">
        <v>40399</v>
      </c>
      <c r="H20">
        <f t="shared" si="0"/>
        <v>256</v>
      </c>
      <c r="I20">
        <f t="shared" si="1"/>
        <v>5.1270000000000003E-2</v>
      </c>
      <c r="J20">
        <f t="shared" si="5"/>
        <v>10647.359454855196</v>
      </c>
      <c r="M20">
        <f t="shared" si="2"/>
        <v>24.753087947721479</v>
      </c>
      <c r="O20">
        <f t="shared" si="3"/>
        <v>-0.92154937179704755</v>
      </c>
      <c r="P20">
        <f t="shared" si="4"/>
        <v>0.99649267249212625</v>
      </c>
    </row>
    <row r="21" spans="1:16" x14ac:dyDescent="0.25">
      <c r="A21">
        <v>262</v>
      </c>
      <c r="B21">
        <v>66.349999999999994</v>
      </c>
      <c r="C21">
        <v>94.87</v>
      </c>
      <c r="F21" s="5">
        <v>31774</v>
      </c>
      <c r="H21">
        <f t="shared" si="0"/>
        <v>262</v>
      </c>
      <c r="I21">
        <f t="shared" si="1"/>
        <v>6.6349999999999992E-2</v>
      </c>
      <c r="J21">
        <f t="shared" si="5"/>
        <v>10540.739959945187</v>
      </c>
      <c r="M21">
        <f t="shared" si="2"/>
        <v>31.472272927550826</v>
      </c>
      <c r="O21">
        <f t="shared" si="3"/>
        <v>-0.95765872267226193</v>
      </c>
      <c r="P21">
        <f t="shared" si="4"/>
        <v>0.98576577090373074</v>
      </c>
    </row>
    <row r="22" spans="1:16" x14ac:dyDescent="0.25">
      <c r="A22">
        <v>269</v>
      </c>
      <c r="B22">
        <v>88.14</v>
      </c>
      <c r="C22">
        <v>96.03</v>
      </c>
      <c r="F22" s="5">
        <v>24379</v>
      </c>
      <c r="H22">
        <f t="shared" si="0"/>
        <v>269</v>
      </c>
      <c r="I22">
        <f t="shared" si="1"/>
        <v>8.8139999999999996E-2</v>
      </c>
      <c r="J22">
        <f t="shared" si="5"/>
        <v>10413.412475268145</v>
      </c>
      <c r="M22">
        <f t="shared" si="2"/>
        <v>41.018909717379714</v>
      </c>
      <c r="O22">
        <f t="shared" si="3"/>
        <v>-1.001503420438387</v>
      </c>
      <c r="P22">
        <f t="shared" si="4"/>
        <v>0.9726560781338518</v>
      </c>
    </row>
    <row r="23" spans="1:16" x14ac:dyDescent="0.25">
      <c r="A23">
        <v>275</v>
      </c>
      <c r="B23">
        <v>111</v>
      </c>
      <c r="C23">
        <v>97.06</v>
      </c>
      <c r="F23" s="5">
        <v>19659</v>
      </c>
      <c r="H23">
        <f t="shared" si="0"/>
        <v>275</v>
      </c>
      <c r="I23">
        <f t="shared" si="1"/>
        <v>0.111</v>
      </c>
      <c r="J23">
        <f t="shared" si="5"/>
        <v>10302.90541932825</v>
      </c>
      <c r="M23">
        <f t="shared" si="2"/>
        <v>50.867287247571085</v>
      </c>
      <c r="O23">
        <f t="shared" si="3"/>
        <v>-1.0406780340011783</v>
      </c>
      <c r="P23">
        <f t="shared" si="4"/>
        <v>0.96098479414843807</v>
      </c>
    </row>
    <row r="24" spans="1:16" x14ac:dyDescent="0.25">
      <c r="A24">
        <v>282</v>
      </c>
      <c r="B24">
        <v>143.1</v>
      </c>
      <c r="C24">
        <v>98.31</v>
      </c>
      <c r="F24" s="5">
        <v>15488</v>
      </c>
      <c r="H24">
        <f t="shared" si="0"/>
        <v>282</v>
      </c>
      <c r="I24">
        <f t="shared" si="1"/>
        <v>0.1431</v>
      </c>
      <c r="J24">
        <f t="shared" si="5"/>
        <v>10171.905197843556</v>
      </c>
      <c r="M24">
        <f t="shared" si="2"/>
        <v>64.566115702479337</v>
      </c>
      <c r="O24">
        <f t="shared" si="3"/>
        <v>-1.088410028704877</v>
      </c>
      <c r="P24">
        <f t="shared" si="4"/>
        <v>0.94677006794332064</v>
      </c>
    </row>
    <row r="25" spans="1:16" x14ac:dyDescent="0.25">
      <c r="A25">
        <v>288</v>
      </c>
      <c r="B25">
        <v>175.9</v>
      </c>
      <c r="C25">
        <v>99.43</v>
      </c>
      <c r="F25" s="5">
        <v>12750</v>
      </c>
      <c r="H25">
        <f t="shared" si="0"/>
        <v>288</v>
      </c>
      <c r="I25">
        <f t="shared" si="1"/>
        <v>0.1759</v>
      </c>
      <c r="J25">
        <f t="shared" si="5"/>
        <v>10057.326762546514</v>
      </c>
      <c r="M25">
        <f t="shared" si="2"/>
        <v>78.431372549019613</v>
      </c>
      <c r="O25">
        <f t="shared" si="3"/>
        <v>-1.1312186766017407</v>
      </c>
      <c r="P25">
        <f t="shared" si="4"/>
        <v>0.93398066800893631</v>
      </c>
    </row>
    <row r="26" spans="1:16" x14ac:dyDescent="0.25">
      <c r="A26">
        <v>295</v>
      </c>
      <c r="B26">
        <v>221.3</v>
      </c>
      <c r="C26">
        <v>100.79</v>
      </c>
      <c r="F26" s="5">
        <v>10267</v>
      </c>
      <c r="H26">
        <f t="shared" si="0"/>
        <v>295</v>
      </c>
      <c r="I26">
        <f t="shared" si="1"/>
        <v>0.22130000000000002</v>
      </c>
      <c r="J26">
        <f t="shared" si="5"/>
        <v>9921.6192082547859</v>
      </c>
      <c r="M26">
        <f t="shared" si="2"/>
        <v>97.399435083276515</v>
      </c>
      <c r="O26">
        <f t="shared" si="3"/>
        <v>-1.1835945005286748</v>
      </c>
      <c r="P26">
        <f t="shared" si="4"/>
        <v>0.91835900837843609</v>
      </c>
    </row>
    <row r="27" spans="1:16" x14ac:dyDescent="0.25">
      <c r="A27">
        <v>301</v>
      </c>
      <c r="B27">
        <v>266.7</v>
      </c>
      <c r="C27">
        <v>102.01</v>
      </c>
      <c r="F27" s="5">
        <v>8598</v>
      </c>
      <c r="H27">
        <f t="shared" si="0"/>
        <v>301</v>
      </c>
      <c r="I27">
        <f t="shared" si="1"/>
        <v>0.26669999999999999</v>
      </c>
      <c r="J27">
        <f t="shared" si="5"/>
        <v>9802.9604940692079</v>
      </c>
      <c r="M27">
        <f t="shared" si="2"/>
        <v>116.30611770179111</v>
      </c>
      <c r="O27">
        <f t="shared" si="3"/>
        <v>-1.2307804827361692</v>
      </c>
      <c r="P27">
        <f t="shared" si="4"/>
        <v>0.9042573668643169</v>
      </c>
    </row>
    <row r="28" spans="1:16" x14ac:dyDescent="0.25">
      <c r="A28">
        <v>308</v>
      </c>
      <c r="B28">
        <v>328.2</v>
      </c>
      <c r="C28">
        <v>103.52</v>
      </c>
      <c r="F28" s="5">
        <v>7050</v>
      </c>
      <c r="H28">
        <f t="shared" si="0"/>
        <v>308</v>
      </c>
      <c r="I28">
        <f t="shared" si="1"/>
        <v>0.32819999999999999</v>
      </c>
      <c r="J28">
        <f t="shared" si="5"/>
        <v>9659.9690880989183</v>
      </c>
      <c r="M28">
        <f t="shared" si="2"/>
        <v>141.84397163120568</v>
      </c>
      <c r="O28">
        <f t="shared" si="3"/>
        <v>-1.2888013945562735</v>
      </c>
      <c r="P28">
        <f t="shared" si="4"/>
        <v>0.88670615403652076</v>
      </c>
    </row>
    <row r="29" spans="1:16" x14ac:dyDescent="0.25">
      <c r="A29">
        <v>314</v>
      </c>
      <c r="B29">
        <v>389</v>
      </c>
      <c r="C29">
        <v>104.87</v>
      </c>
      <c r="F29" s="5">
        <v>5987</v>
      </c>
      <c r="H29">
        <f t="shared" si="0"/>
        <v>314</v>
      </c>
      <c r="I29">
        <f t="shared" si="1"/>
        <v>0.38900000000000001</v>
      </c>
      <c r="J29">
        <f t="shared" si="5"/>
        <v>9535.6155239820728</v>
      </c>
      <c r="M29">
        <f t="shared" si="2"/>
        <v>167.02856188408217</v>
      </c>
      <c r="O29">
        <f t="shared" si="3"/>
        <v>-1.3413620991475925</v>
      </c>
      <c r="P29">
        <f t="shared" si="4"/>
        <v>0.87087054658254948</v>
      </c>
    </row>
    <row r="30" spans="1:16" x14ac:dyDescent="0.25">
      <c r="A30">
        <v>321</v>
      </c>
      <c r="B30">
        <v>470.1</v>
      </c>
      <c r="C30">
        <v>106.55</v>
      </c>
      <c r="F30" s="5">
        <v>4980</v>
      </c>
      <c r="H30">
        <f t="shared" si="0"/>
        <v>321</v>
      </c>
      <c r="I30">
        <f t="shared" si="1"/>
        <v>0.47010000000000002</v>
      </c>
      <c r="J30">
        <f t="shared" si="5"/>
        <v>9385.2651337400275</v>
      </c>
      <c r="M30">
        <f t="shared" si="2"/>
        <v>200.80321285140562</v>
      </c>
      <c r="O30">
        <f t="shared" si="3"/>
        <v>-1.4063924363558704</v>
      </c>
      <c r="P30">
        <f t="shared" si="4"/>
        <v>0.85102140075269006</v>
      </c>
    </row>
    <row r="31" spans="1:16" x14ac:dyDescent="0.25">
      <c r="A31">
        <v>327</v>
      </c>
      <c r="B31">
        <v>549</v>
      </c>
      <c r="C31">
        <v>108.07</v>
      </c>
      <c r="F31" s="5">
        <v>4279</v>
      </c>
      <c r="H31">
        <f t="shared" si="0"/>
        <v>327</v>
      </c>
      <c r="I31">
        <f t="shared" si="1"/>
        <v>0.54900000000000004</v>
      </c>
      <c r="J31">
        <f t="shared" si="5"/>
        <v>9253.2617747756085</v>
      </c>
      <c r="M31">
        <f t="shared" si="2"/>
        <v>233.69946249123629</v>
      </c>
      <c r="O31">
        <f t="shared" si="3"/>
        <v>-1.4657100800430096</v>
      </c>
      <c r="P31">
        <f t="shared" si="4"/>
        <v>0.83290407493649965</v>
      </c>
    </row>
    <row r="32" spans="1:16" x14ac:dyDescent="0.25">
      <c r="A32">
        <v>334</v>
      </c>
      <c r="B32">
        <v>653.1</v>
      </c>
      <c r="C32">
        <v>109.96</v>
      </c>
      <c r="F32" s="5">
        <v>3603</v>
      </c>
      <c r="H32">
        <f t="shared" si="0"/>
        <v>334</v>
      </c>
      <c r="I32">
        <f t="shared" si="1"/>
        <v>0.65310000000000001</v>
      </c>
      <c r="J32">
        <f t="shared" si="5"/>
        <v>9094.2160785740271</v>
      </c>
      <c r="M32">
        <f t="shared" si="2"/>
        <v>277.54648903691373</v>
      </c>
      <c r="O32">
        <f t="shared" si="3"/>
        <v>-1.5396770338876207</v>
      </c>
      <c r="P32">
        <f t="shared" si="4"/>
        <v>0.81015246732892976</v>
      </c>
    </row>
    <row r="33" spans="1:16" x14ac:dyDescent="0.25">
      <c r="A33">
        <v>340</v>
      </c>
      <c r="B33">
        <v>753.4</v>
      </c>
      <c r="C33">
        <v>111.7</v>
      </c>
      <c r="F33" s="5">
        <v>3122</v>
      </c>
      <c r="H33">
        <f t="shared" si="0"/>
        <v>340</v>
      </c>
      <c r="I33">
        <f t="shared" si="1"/>
        <v>0.75339999999999996</v>
      </c>
      <c r="J33">
        <f t="shared" si="5"/>
        <v>8952.5514771709932</v>
      </c>
      <c r="M33">
        <f t="shared" si="2"/>
        <v>320.30749519538756</v>
      </c>
      <c r="O33">
        <f t="shared" si="3"/>
        <v>-1.6077459441778486</v>
      </c>
      <c r="P33">
        <f t="shared" si="4"/>
        <v>0.78901275855839881</v>
      </c>
    </row>
    <row r="34" spans="1:16" x14ac:dyDescent="0.25">
      <c r="A34">
        <v>347</v>
      </c>
      <c r="B34">
        <v>884.3</v>
      </c>
      <c r="C34">
        <v>113.89</v>
      </c>
      <c r="F34" s="5">
        <v>2652</v>
      </c>
      <c r="H34">
        <f t="shared" si="0"/>
        <v>347</v>
      </c>
      <c r="I34">
        <f t="shared" si="1"/>
        <v>0.88429999999999997</v>
      </c>
      <c r="J34">
        <f t="shared" si="5"/>
        <v>8780.4021424181228</v>
      </c>
      <c r="M34">
        <f t="shared" si="2"/>
        <v>377.07390648567122</v>
      </c>
      <c r="O34">
        <f t="shared" si="3"/>
        <v>-1.6934987483081072</v>
      </c>
      <c r="P34">
        <f t="shared" si="4"/>
        <v>0.76213611211509702</v>
      </c>
    </row>
    <row r="35" spans="1:16" x14ac:dyDescent="0.25">
      <c r="A35">
        <v>353</v>
      </c>
      <c r="B35">
        <v>1009</v>
      </c>
      <c r="C35">
        <v>115.93</v>
      </c>
      <c r="F35" s="5">
        <v>2313</v>
      </c>
      <c r="H35">
        <f t="shared" si="0"/>
        <v>353</v>
      </c>
      <c r="I35">
        <f t="shared" si="1"/>
        <v>1.0089999999999999</v>
      </c>
      <c r="J35">
        <f t="shared" si="5"/>
        <v>8625.8949365996705</v>
      </c>
      <c r="M35">
        <f t="shared" si="2"/>
        <v>432.33895373973195</v>
      </c>
      <c r="O35">
        <f t="shared" si="3"/>
        <v>-1.7733496094582735</v>
      </c>
      <c r="P35">
        <f t="shared" si="4"/>
        <v>0.73685625575121072</v>
      </c>
    </row>
    <row r="36" spans="1:16" x14ac:dyDescent="0.25">
      <c r="A36">
        <v>360</v>
      </c>
      <c r="B36">
        <v>1171</v>
      </c>
      <c r="C36">
        <v>118.52</v>
      </c>
      <c r="F36" s="5">
        <v>1977</v>
      </c>
      <c r="H36">
        <f t="shared" si="0"/>
        <v>360</v>
      </c>
      <c r="I36">
        <f t="shared" si="1"/>
        <v>1.171</v>
      </c>
      <c r="J36">
        <f t="shared" si="5"/>
        <v>8437.3945325683435</v>
      </c>
      <c r="M36">
        <f t="shared" si="2"/>
        <v>505.8168942842691</v>
      </c>
      <c r="O36">
        <f t="shared" si="3"/>
        <v>-1.8753599352635004</v>
      </c>
      <c r="P36">
        <f t="shared" si="4"/>
        <v>0.70436022759515404</v>
      </c>
    </row>
    <row r="37" spans="1:16" x14ac:dyDescent="0.25">
      <c r="A37">
        <v>366</v>
      </c>
      <c r="B37">
        <v>1324</v>
      </c>
      <c r="C37">
        <v>120.96</v>
      </c>
      <c r="F37" s="5">
        <v>1730</v>
      </c>
      <c r="H37">
        <f t="shared" si="0"/>
        <v>366</v>
      </c>
      <c r="I37">
        <f t="shared" si="1"/>
        <v>1.3240000000000001</v>
      </c>
      <c r="J37">
        <f t="shared" si="5"/>
        <v>8267.195767195768</v>
      </c>
      <c r="M37">
        <f t="shared" si="2"/>
        <v>578.03468208092488</v>
      </c>
      <c r="O37">
        <f t="shared" si="3"/>
        <v>-1.9719289617008522</v>
      </c>
      <c r="P37">
        <f t="shared" si="4"/>
        <v>0.67331995208034445</v>
      </c>
    </row>
    <row r="38" spans="1:16" x14ac:dyDescent="0.25">
      <c r="A38">
        <v>373</v>
      </c>
      <c r="B38">
        <v>1521</v>
      </c>
      <c r="C38">
        <v>124.13</v>
      </c>
      <c r="F38" s="5">
        <v>1483</v>
      </c>
      <c r="H38">
        <f t="shared" si="0"/>
        <v>373</v>
      </c>
      <c r="I38">
        <f t="shared" si="1"/>
        <v>1.5209999999999999</v>
      </c>
      <c r="J38">
        <f t="shared" si="5"/>
        <v>8056.0702489325713</v>
      </c>
      <c r="M38">
        <f t="shared" si="2"/>
        <v>674.30883344571816</v>
      </c>
      <c r="O38">
        <f t="shared" si="3"/>
        <v>-2.0978133289643335</v>
      </c>
      <c r="P38">
        <f t="shared" si="4"/>
        <v>0.63252055049572864</v>
      </c>
    </row>
    <row r="39" spans="1:16" x14ac:dyDescent="0.25">
      <c r="A39">
        <v>379</v>
      </c>
      <c r="B39">
        <v>1707</v>
      </c>
      <c r="C39">
        <v>127.19</v>
      </c>
      <c r="F39" s="5">
        <v>1299</v>
      </c>
      <c r="H39">
        <f t="shared" si="0"/>
        <v>379</v>
      </c>
      <c r="I39">
        <f t="shared" si="1"/>
        <v>1.7070000000000001</v>
      </c>
      <c r="J39">
        <f t="shared" si="5"/>
        <v>7862.2533218020289</v>
      </c>
      <c r="M39">
        <f t="shared" si="2"/>
        <v>769.82294072363356</v>
      </c>
      <c r="O39">
        <f t="shared" si="3"/>
        <v>-2.2199658047465665</v>
      </c>
      <c r="P39">
        <f t="shared" si="4"/>
        <v>0.59253633797821004</v>
      </c>
    </row>
    <row r="40" spans="1:16" x14ac:dyDescent="0.25">
      <c r="A40">
        <v>386</v>
      </c>
      <c r="B40">
        <v>1945</v>
      </c>
      <c r="C40">
        <v>131.25</v>
      </c>
      <c r="F40" s="5">
        <v>1112</v>
      </c>
      <c r="H40">
        <f t="shared" si="0"/>
        <v>386</v>
      </c>
      <c r="I40">
        <f t="shared" si="1"/>
        <v>1.9450000000000001</v>
      </c>
      <c r="J40">
        <f t="shared" si="5"/>
        <v>7619.0476190476193</v>
      </c>
      <c r="M40">
        <f t="shared" si="2"/>
        <v>899.28057553956842</v>
      </c>
      <c r="O40">
        <f t="shared" si="3"/>
        <v>-2.3843461961565211</v>
      </c>
      <c r="P40">
        <f t="shared" si="4"/>
        <v>0.53856175396582728</v>
      </c>
    </row>
    <row r="41" spans="1:16" x14ac:dyDescent="0.25">
      <c r="A41">
        <v>392</v>
      </c>
      <c r="B41">
        <v>2168</v>
      </c>
      <c r="C41">
        <v>135.28</v>
      </c>
      <c r="F41" s="5">
        <v>969.7</v>
      </c>
      <c r="H41">
        <f t="shared" si="0"/>
        <v>392</v>
      </c>
      <c r="I41">
        <f t="shared" si="1"/>
        <v>2.1680000000000001</v>
      </c>
      <c r="J41">
        <f t="shared" si="5"/>
        <v>7392.0756948551152</v>
      </c>
      <c r="M41">
        <f t="shared" si="2"/>
        <v>1031.2467773538206</v>
      </c>
      <c r="O41">
        <f t="shared" si="3"/>
        <v>-2.5505653239106176</v>
      </c>
      <c r="P41">
        <f t="shared" si="4"/>
        <v>0.4836669679761752</v>
      </c>
    </row>
    <row r="42" spans="1:16" x14ac:dyDescent="0.25">
      <c r="A42">
        <v>399</v>
      </c>
      <c r="B42">
        <v>2452</v>
      </c>
      <c r="F42" s="5">
        <v>821.8</v>
      </c>
      <c r="H42">
        <f t="shared" si="0"/>
        <v>399</v>
      </c>
      <c r="I42">
        <f t="shared" si="1"/>
        <v>2.452</v>
      </c>
      <c r="M42">
        <f t="shared" si="2"/>
        <v>1216.8410805548797</v>
      </c>
      <c r="O42">
        <f t="shared" si="3"/>
        <v>-2.7875168481911619</v>
      </c>
      <c r="P42" t="e">
        <f t="shared" si="4"/>
        <v>#NUM!</v>
      </c>
    </row>
    <row r="43" spans="1:16" x14ac:dyDescent="0.25">
      <c r="A43">
        <v>405</v>
      </c>
      <c r="B43">
        <v>2718</v>
      </c>
      <c r="F43" s="5">
        <v>706.6</v>
      </c>
      <c r="H43">
        <f t="shared" si="0"/>
        <v>405</v>
      </c>
      <c r="I43">
        <f t="shared" si="1"/>
        <v>2.718</v>
      </c>
      <c r="M43">
        <f t="shared" si="2"/>
        <v>1415.2278516841211</v>
      </c>
      <c r="O43">
        <f t="shared" si="3"/>
        <v>-3.0478205937474527</v>
      </c>
      <c r="P43" t="e">
        <f t="shared" si="4"/>
        <v>#NUM!</v>
      </c>
    </row>
    <row r="44" spans="1:16" x14ac:dyDescent="0.25">
      <c r="A44">
        <v>412</v>
      </c>
      <c r="B44">
        <v>3056</v>
      </c>
      <c r="F44" s="5">
        <v>580.70000000000005</v>
      </c>
      <c r="H44">
        <f t="shared" si="0"/>
        <v>412</v>
      </c>
      <c r="I44">
        <f t="shared" si="1"/>
        <v>3.056</v>
      </c>
      <c r="M44">
        <f t="shared" si="2"/>
        <v>1722.0595832615807</v>
      </c>
      <c r="O44">
        <f t="shared" si="3"/>
        <v>-3.4738120795985545</v>
      </c>
      <c r="P44" t="e">
        <f t="shared" si="4"/>
        <v>#NUM!</v>
      </c>
    </row>
    <row r="45" spans="1:16" x14ac:dyDescent="0.25">
      <c r="A45">
        <v>418</v>
      </c>
      <c r="B45">
        <v>3371</v>
      </c>
      <c r="F45" s="5">
        <v>472.8</v>
      </c>
      <c r="H45">
        <f t="shared" si="0"/>
        <v>418</v>
      </c>
      <c r="I45">
        <f t="shared" si="1"/>
        <v>3.371</v>
      </c>
      <c r="M45">
        <f t="shared" si="2"/>
        <v>2115.0592216582063</v>
      </c>
      <c r="O45">
        <f t="shared" si="3"/>
        <v>-4.0812132256127827</v>
      </c>
      <c r="P45" t="e">
        <f t="shared" si="4"/>
        <v>#NUM!</v>
      </c>
    </row>
    <row r="46" spans="1:16" x14ac:dyDescent="0.25">
      <c r="A46">
        <v>425</v>
      </c>
      <c r="B46">
        <v>3771</v>
      </c>
      <c r="F46" s="5">
        <v>292.39999999999998</v>
      </c>
      <c r="H46">
        <f t="shared" si="0"/>
        <v>425</v>
      </c>
      <c r="I46">
        <f t="shared" si="1"/>
        <v>3.7709999999999999</v>
      </c>
      <c r="M46">
        <f t="shared" si="2"/>
        <v>3419.9726402188785</v>
      </c>
      <c r="O46">
        <f t="shared" si="3"/>
        <v>-7.7673110367648048</v>
      </c>
      <c r="P46" t="e">
        <f t="shared" si="4"/>
        <v>#NUM!</v>
      </c>
    </row>
    <row r="47" spans="1:16" x14ac:dyDescent="0.25">
      <c r="A47">
        <v>425.18</v>
      </c>
      <c r="B47">
        <v>3797</v>
      </c>
      <c r="C47">
        <v>255</v>
      </c>
      <c r="F47" s="5">
        <v>255</v>
      </c>
      <c r="H47">
        <f t="shared" si="0"/>
        <v>425.18</v>
      </c>
      <c r="I47">
        <f t="shared" si="1"/>
        <v>3.7970000000000002</v>
      </c>
      <c r="J47">
        <f>1/C47*1000000</f>
        <v>3921.5686274509803</v>
      </c>
      <c r="M47">
        <f>1/F47*1000000</f>
        <v>3921.5686274509803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selection activeCell="O1" sqref="O1:P46"/>
    </sheetView>
  </sheetViews>
  <sheetFormatPr defaultRowHeight="15" x14ac:dyDescent="0.25"/>
  <cols>
    <col min="2" max="2" width="10.28515625" bestFit="1" customWidth="1"/>
    <col min="3" max="3" width="14.140625" bestFit="1" customWidth="1"/>
    <col min="4" max="4" width="13" customWidth="1"/>
    <col min="5" max="5" width="12.28515625" bestFit="1" customWidth="1"/>
    <col min="6" max="6" width="18" bestFit="1" customWidth="1"/>
    <col min="9" max="9" width="11" bestFit="1" customWidth="1"/>
    <col min="10" max="10" width="14" bestFit="1" customWidth="1"/>
    <col min="12" max="12" width="12.28515625" bestFit="1" customWidth="1"/>
    <col min="13" max="13" width="15" bestFit="1" customWidth="1"/>
  </cols>
  <sheetData>
    <row r="1" spans="1:16" x14ac:dyDescent="0.25">
      <c r="A1" t="s">
        <v>33</v>
      </c>
      <c r="B1" t="s">
        <v>37</v>
      </c>
      <c r="C1" s="3" t="s">
        <v>38</v>
      </c>
      <c r="D1" s="3" t="s">
        <v>34</v>
      </c>
      <c r="E1" s="3" t="s">
        <v>35</v>
      </c>
      <c r="F1" s="3" t="s">
        <v>39</v>
      </c>
      <c r="H1" t="s">
        <v>33</v>
      </c>
      <c r="I1" t="s">
        <v>36</v>
      </c>
      <c r="J1" s="3" t="s">
        <v>40</v>
      </c>
      <c r="K1" s="3" t="s">
        <v>34</v>
      </c>
      <c r="L1" s="3" t="s">
        <v>35</v>
      </c>
      <c r="M1" s="3" t="s">
        <v>41</v>
      </c>
      <c r="O1" t="s">
        <v>56</v>
      </c>
      <c r="P1" t="s">
        <v>57</v>
      </c>
    </row>
    <row r="2" spans="1:16" x14ac:dyDescent="0.25">
      <c r="A2">
        <v>144</v>
      </c>
      <c r="B2">
        <v>7.8100000000000001E-5</v>
      </c>
      <c r="F2" s="4">
        <v>15340000000</v>
      </c>
      <c r="H2">
        <f>A2</f>
        <v>144</v>
      </c>
      <c r="I2">
        <f>B2/1000</f>
        <v>7.8100000000000005E-8</v>
      </c>
      <c r="M2">
        <f>1/F2*1000000</f>
        <v>6.5189048239895696E-5</v>
      </c>
      <c r="O2">
        <f>LN(ABS(H2-$H$47)/$H$47)</f>
        <v>-0.36601396827773963</v>
      </c>
      <c r="P2" t="e">
        <f>LN((J2-M2)/$M$47)</f>
        <v>#NUM!</v>
      </c>
    </row>
    <row r="3" spans="1:16" x14ac:dyDescent="0.25">
      <c r="A3">
        <v>151</v>
      </c>
      <c r="B3">
        <v>2.9980000000000002E-4</v>
      </c>
      <c r="C3">
        <v>95.64</v>
      </c>
      <c r="F3" s="4">
        <v>4187000000</v>
      </c>
      <c r="H3">
        <f t="shared" ref="H3:H47" si="0">A3</f>
        <v>151</v>
      </c>
      <c r="I3">
        <f t="shared" ref="I3:I47" si="1">B3/1000</f>
        <v>2.9980000000000002E-7</v>
      </c>
      <c r="J3">
        <f t="shared" ref="J3:J47" si="2">1/C3*1000000</f>
        <v>10455.876202425763</v>
      </c>
      <c r="M3">
        <f t="shared" ref="M3:M47" si="3">1/F3*1000000</f>
        <v>2.3883448770002389E-4</v>
      </c>
      <c r="O3">
        <f t="shared" ref="O3:O46" si="4">LN(ABS(H3-$H$47)/$H$47)</f>
        <v>-0.38773304359903221</v>
      </c>
      <c r="P3">
        <f t="shared" ref="P3:P46" si="5">LN((J3-M3)/$M$47)</f>
        <v>1.1792017467469795</v>
      </c>
    </row>
    <row r="4" spans="1:16" x14ac:dyDescent="0.25">
      <c r="A4">
        <v>158</v>
      </c>
      <c r="B4">
        <v>1.0059999999999999E-3</v>
      </c>
      <c r="C4">
        <v>96.41</v>
      </c>
      <c r="F4" s="4">
        <v>1306000000</v>
      </c>
      <c r="H4">
        <f t="shared" si="0"/>
        <v>158</v>
      </c>
      <c r="I4">
        <f t="shared" si="1"/>
        <v>1.006E-6</v>
      </c>
      <c r="J4">
        <f t="shared" si="2"/>
        <v>10372.368011617053</v>
      </c>
      <c r="M4">
        <f t="shared" si="3"/>
        <v>7.6569678407350681E-4</v>
      </c>
      <c r="O4">
        <f t="shared" si="4"/>
        <v>-0.4099343297014364</v>
      </c>
      <c r="P4">
        <f t="shared" si="5"/>
        <v>1.1711829076821154</v>
      </c>
    </row>
    <row r="5" spans="1:16" x14ac:dyDescent="0.25">
      <c r="A5">
        <v>166</v>
      </c>
      <c r="B5">
        <v>3.4819999999999999E-3</v>
      </c>
      <c r="C5">
        <v>97.3</v>
      </c>
      <c r="F5" s="4">
        <v>396300000</v>
      </c>
      <c r="H5">
        <f t="shared" si="0"/>
        <v>166</v>
      </c>
      <c r="I5">
        <f t="shared" si="1"/>
        <v>3.4819999999999999E-6</v>
      </c>
      <c r="J5">
        <f t="shared" si="2"/>
        <v>10277.492291880781</v>
      </c>
      <c r="M5">
        <f t="shared" si="3"/>
        <v>2.5233409033560434E-3</v>
      </c>
      <c r="O5">
        <f t="shared" si="4"/>
        <v>-0.43592585163944242</v>
      </c>
      <c r="P5">
        <f t="shared" si="5"/>
        <v>1.1619936774661748</v>
      </c>
    </row>
    <row r="6" spans="1:16" x14ac:dyDescent="0.25">
      <c r="A6">
        <v>173</v>
      </c>
      <c r="B6">
        <v>9.2659999999999999E-3</v>
      </c>
      <c r="C6">
        <v>98.1</v>
      </c>
      <c r="F6" s="4">
        <v>155200000</v>
      </c>
      <c r="H6">
        <f t="shared" si="0"/>
        <v>173</v>
      </c>
      <c r="I6">
        <f t="shared" si="1"/>
        <v>9.2660000000000007E-6</v>
      </c>
      <c r="J6">
        <f t="shared" si="2"/>
        <v>10193.679918450562</v>
      </c>
      <c r="M6">
        <f t="shared" si="3"/>
        <v>6.4432989690721646E-3</v>
      </c>
      <c r="O6">
        <f t="shared" si="4"/>
        <v>-0.45923615420373526</v>
      </c>
      <c r="P6">
        <f t="shared" si="5"/>
        <v>1.1538049135200883</v>
      </c>
    </row>
    <row r="7" spans="1:16" x14ac:dyDescent="0.25">
      <c r="A7">
        <v>180</v>
      </c>
      <c r="B7">
        <v>2.2589999999999999E-2</v>
      </c>
      <c r="C7">
        <v>98.91</v>
      </c>
      <c r="F7" s="5">
        <v>66250000</v>
      </c>
      <c r="H7">
        <f t="shared" si="0"/>
        <v>180</v>
      </c>
      <c r="I7">
        <f t="shared" si="1"/>
        <v>2.2589999999999999E-5</v>
      </c>
      <c r="J7">
        <f t="shared" si="2"/>
        <v>10110.201193003741</v>
      </c>
      <c r="M7">
        <f t="shared" si="3"/>
        <v>1.509433962264151E-2</v>
      </c>
      <c r="O7">
        <f t="shared" si="4"/>
        <v>-0.48310282180425546</v>
      </c>
      <c r="P7">
        <f t="shared" si="5"/>
        <v>1.1455810734452383</v>
      </c>
    </row>
    <row r="8" spans="1:16" x14ac:dyDescent="0.25">
      <c r="A8">
        <v>188</v>
      </c>
      <c r="B8">
        <v>5.6950000000000001E-2</v>
      </c>
      <c r="C8">
        <v>99.86</v>
      </c>
      <c r="F8" s="5">
        <v>27450000</v>
      </c>
      <c r="H8">
        <f t="shared" si="0"/>
        <v>188</v>
      </c>
      <c r="I8">
        <f t="shared" si="1"/>
        <v>5.6950000000000002E-5</v>
      </c>
      <c r="J8">
        <f t="shared" si="2"/>
        <v>10014.019627478468</v>
      </c>
      <c r="M8">
        <f t="shared" si="3"/>
        <v>3.6429872495446269E-2</v>
      </c>
      <c r="O8">
        <f t="shared" si="4"/>
        <v>-0.51109527265638732</v>
      </c>
      <c r="P8">
        <f t="shared" si="5"/>
        <v>1.1360200692130862</v>
      </c>
    </row>
    <row r="9" spans="1:16" x14ac:dyDescent="0.25">
      <c r="A9">
        <v>195</v>
      </c>
      <c r="B9">
        <v>0.11899999999999999</v>
      </c>
      <c r="C9">
        <v>100.71</v>
      </c>
      <c r="F9" s="5">
        <v>13620000</v>
      </c>
      <c r="H9">
        <f t="shared" si="0"/>
        <v>195</v>
      </c>
      <c r="I9">
        <f t="shared" si="1"/>
        <v>1.1899999999999999E-4</v>
      </c>
      <c r="J9">
        <f t="shared" si="2"/>
        <v>9929.5005461225301</v>
      </c>
      <c r="M9">
        <f t="shared" si="3"/>
        <v>7.3421439060205582E-2</v>
      </c>
      <c r="O9">
        <f t="shared" si="4"/>
        <v>-0.53624840786376282</v>
      </c>
      <c r="P9">
        <f t="shared" si="5"/>
        <v>1.1275404182187154</v>
      </c>
    </row>
    <row r="10" spans="1:16" x14ac:dyDescent="0.25">
      <c r="A10">
        <v>203</v>
      </c>
      <c r="B10">
        <v>0.2571</v>
      </c>
      <c r="C10">
        <v>101.714</v>
      </c>
      <c r="F10" s="5">
        <v>6566106</v>
      </c>
      <c r="H10">
        <f t="shared" si="0"/>
        <v>203</v>
      </c>
      <c r="I10">
        <f t="shared" si="1"/>
        <v>2.5710000000000002E-4</v>
      </c>
      <c r="J10">
        <f t="shared" si="2"/>
        <v>9831.4882906974472</v>
      </c>
      <c r="M10">
        <f t="shared" si="3"/>
        <v>0.15229726720829667</v>
      </c>
      <c r="O10">
        <f t="shared" si="4"/>
        <v>-0.56579156305331157</v>
      </c>
      <c r="P10">
        <f t="shared" si="5"/>
        <v>1.1176124679310613</v>
      </c>
    </row>
    <row r="11" spans="1:16" x14ac:dyDescent="0.25">
      <c r="A11">
        <v>210</v>
      </c>
      <c r="B11">
        <v>0.47670000000000001</v>
      </c>
      <c r="C11">
        <v>102.61</v>
      </c>
      <c r="F11" s="5">
        <v>3662561</v>
      </c>
      <c r="H11">
        <f t="shared" si="0"/>
        <v>210</v>
      </c>
      <c r="I11">
        <f t="shared" si="1"/>
        <v>4.7669999999999999E-4</v>
      </c>
      <c r="J11">
        <f t="shared" si="2"/>
        <v>9745.6388266250851</v>
      </c>
      <c r="M11">
        <f t="shared" si="3"/>
        <v>0.27303299521837315</v>
      </c>
      <c r="O11">
        <f t="shared" si="4"/>
        <v>-0.59237776300897538</v>
      </c>
      <c r="P11">
        <f t="shared" si="5"/>
        <v>1.1088295019970238</v>
      </c>
    </row>
    <row r="12" spans="1:16" x14ac:dyDescent="0.25">
      <c r="A12">
        <v>217</v>
      </c>
      <c r="B12">
        <v>0.84389999999999998</v>
      </c>
      <c r="C12">
        <v>103.52</v>
      </c>
      <c r="F12" s="5">
        <v>2138012</v>
      </c>
      <c r="H12">
        <f t="shared" si="0"/>
        <v>217</v>
      </c>
      <c r="I12">
        <f t="shared" si="1"/>
        <v>8.4389999999999997E-4</v>
      </c>
      <c r="J12">
        <f t="shared" si="2"/>
        <v>9659.9690880989183</v>
      </c>
      <c r="M12">
        <f t="shared" si="3"/>
        <v>0.46772422231493554</v>
      </c>
      <c r="O12">
        <f t="shared" si="4"/>
        <v>-0.61969013919937388</v>
      </c>
      <c r="P12">
        <f t="shared" si="5"/>
        <v>1.0999796614429211</v>
      </c>
    </row>
    <row r="13" spans="1:16" x14ac:dyDescent="0.25">
      <c r="A13">
        <v>225</v>
      </c>
      <c r="B13">
        <v>1.54</v>
      </c>
      <c r="C13">
        <v>104.6</v>
      </c>
      <c r="F13" s="5">
        <v>1212187</v>
      </c>
      <c r="H13">
        <f t="shared" si="0"/>
        <v>225</v>
      </c>
      <c r="I13">
        <f t="shared" si="1"/>
        <v>1.5400000000000001E-3</v>
      </c>
      <c r="J13">
        <f t="shared" si="2"/>
        <v>9560.2294455066931</v>
      </c>
      <c r="M13">
        <f t="shared" si="3"/>
        <v>0.82495522555513301</v>
      </c>
      <c r="O13">
        <f t="shared" si="4"/>
        <v>-0.65184595817469715</v>
      </c>
      <c r="P13">
        <f t="shared" si="5"/>
        <v>1.0895630665085951</v>
      </c>
    </row>
    <row r="14" spans="1:16" x14ac:dyDescent="0.25">
      <c r="A14">
        <v>232</v>
      </c>
      <c r="B14">
        <v>2.5059999999999998</v>
      </c>
      <c r="C14">
        <v>105.56</v>
      </c>
      <c r="F14" s="5">
        <v>767656</v>
      </c>
      <c r="H14">
        <f t="shared" si="0"/>
        <v>232</v>
      </c>
      <c r="I14">
        <f t="shared" si="1"/>
        <v>2.506E-3</v>
      </c>
      <c r="J14">
        <f t="shared" si="2"/>
        <v>9473.2853353543014</v>
      </c>
      <c r="M14">
        <f t="shared" si="3"/>
        <v>1.302666819512907</v>
      </c>
      <c r="O14">
        <f t="shared" si="4"/>
        <v>-0.68085632213457148</v>
      </c>
      <c r="P14">
        <f t="shared" si="5"/>
        <v>1.0803758815793438</v>
      </c>
    </row>
    <row r="15" spans="1:16" x14ac:dyDescent="0.25">
      <c r="A15">
        <v>240</v>
      </c>
      <c r="B15">
        <v>4.1950000000000003</v>
      </c>
      <c r="C15">
        <v>106.69</v>
      </c>
      <c r="F15" s="5">
        <v>473693</v>
      </c>
      <c r="H15">
        <f t="shared" si="0"/>
        <v>240</v>
      </c>
      <c r="I15">
        <f t="shared" si="1"/>
        <v>4.1949999999999999E-3</v>
      </c>
      <c r="J15">
        <f t="shared" si="2"/>
        <v>9372.9496672602872</v>
      </c>
      <c r="M15">
        <f t="shared" si="3"/>
        <v>2.1110719389984651</v>
      </c>
      <c r="O15">
        <f t="shared" si="4"/>
        <v>-0.71507547708293107</v>
      </c>
      <c r="P15">
        <f t="shared" si="5"/>
        <v>1.0696402233425473</v>
      </c>
    </row>
    <row r="16" spans="1:16" x14ac:dyDescent="0.25">
      <c r="A16">
        <v>247</v>
      </c>
      <c r="B16">
        <v>6.3760000000000003</v>
      </c>
      <c r="C16">
        <v>107.71</v>
      </c>
      <c r="F16" s="5">
        <v>320215</v>
      </c>
      <c r="H16">
        <f t="shared" si="0"/>
        <v>247</v>
      </c>
      <c r="I16">
        <f t="shared" si="1"/>
        <v>6.3760000000000006E-3</v>
      </c>
      <c r="J16">
        <f t="shared" si="2"/>
        <v>9284.1890260885721</v>
      </c>
      <c r="M16">
        <f t="shared" si="3"/>
        <v>3.1229018003528877</v>
      </c>
      <c r="O16">
        <f t="shared" si="4"/>
        <v>-0.74600896730243094</v>
      </c>
      <c r="P16">
        <f t="shared" si="5"/>
        <v>1.0600140574793178</v>
      </c>
    </row>
    <row r="17" spans="1:16" x14ac:dyDescent="0.25">
      <c r="A17">
        <v>254</v>
      </c>
      <c r="B17">
        <v>9.4329999999999998</v>
      </c>
      <c r="C17">
        <v>108.76</v>
      </c>
      <c r="F17" s="5">
        <v>222143</v>
      </c>
      <c r="H17">
        <f t="shared" si="0"/>
        <v>254</v>
      </c>
      <c r="I17">
        <f t="shared" si="1"/>
        <v>9.4330000000000004E-3</v>
      </c>
      <c r="J17">
        <f t="shared" si="2"/>
        <v>9194.5568223611608</v>
      </c>
      <c r="M17">
        <f t="shared" si="3"/>
        <v>4.5016048221190852</v>
      </c>
      <c r="O17">
        <f t="shared" si="4"/>
        <v>-0.77792996669837344</v>
      </c>
      <c r="P17">
        <f t="shared" si="5"/>
        <v>1.0501595779839699</v>
      </c>
    </row>
    <row r="18" spans="1:16" x14ac:dyDescent="0.25">
      <c r="A18">
        <v>262</v>
      </c>
      <c r="B18">
        <v>14.32</v>
      </c>
      <c r="C18">
        <v>110</v>
      </c>
      <c r="F18" s="5">
        <v>150502</v>
      </c>
      <c r="H18">
        <f t="shared" si="0"/>
        <v>262</v>
      </c>
      <c r="I18">
        <f t="shared" si="1"/>
        <v>1.4320000000000001E-2</v>
      </c>
      <c r="J18">
        <f t="shared" si="2"/>
        <v>9090.9090909090901</v>
      </c>
      <c r="M18">
        <f t="shared" si="3"/>
        <v>6.6444299743525006</v>
      </c>
      <c r="O18">
        <f t="shared" si="4"/>
        <v>-0.81570415694912224</v>
      </c>
      <c r="P18">
        <f t="shared" si="5"/>
        <v>1.0385813918613014</v>
      </c>
    </row>
    <row r="19" spans="1:16" x14ac:dyDescent="0.25">
      <c r="A19">
        <v>269</v>
      </c>
      <c r="B19">
        <v>20.149999999999999</v>
      </c>
      <c r="C19">
        <v>111.11</v>
      </c>
      <c r="F19" s="5">
        <v>109491</v>
      </c>
      <c r="H19">
        <f t="shared" si="0"/>
        <v>269</v>
      </c>
      <c r="I19">
        <f t="shared" si="1"/>
        <v>2.0149999999999998E-2</v>
      </c>
      <c r="J19">
        <f t="shared" si="2"/>
        <v>9000.0900009000106</v>
      </c>
      <c r="M19">
        <f t="shared" si="3"/>
        <v>9.1331707628937533</v>
      </c>
      <c r="O19">
        <f t="shared" si="4"/>
        <v>-0.84996917027737728</v>
      </c>
      <c r="P19">
        <f t="shared" si="5"/>
        <v>1.0282569087353215</v>
      </c>
    </row>
    <row r="20" spans="1:16" x14ac:dyDescent="0.25">
      <c r="A20">
        <v>276</v>
      </c>
      <c r="B20">
        <v>27.77</v>
      </c>
      <c r="C20">
        <v>112.26</v>
      </c>
      <c r="F20" s="5">
        <v>81184</v>
      </c>
      <c r="H20">
        <f t="shared" si="0"/>
        <v>276</v>
      </c>
      <c r="I20">
        <f t="shared" si="1"/>
        <v>2.777E-2</v>
      </c>
      <c r="J20">
        <f t="shared" si="2"/>
        <v>8907.8923926598964</v>
      </c>
      <c r="M20">
        <f t="shared" si="3"/>
        <v>12.317698068584942</v>
      </c>
      <c r="O20">
        <f t="shared" si="4"/>
        <v>-0.88545005993908932</v>
      </c>
      <c r="P20">
        <f t="shared" si="5"/>
        <v>1.0175915609508672</v>
      </c>
    </row>
    <row r="21" spans="1:16" x14ac:dyDescent="0.25">
      <c r="A21">
        <v>284</v>
      </c>
      <c r="B21">
        <v>39.19</v>
      </c>
      <c r="C21">
        <v>113.62</v>
      </c>
      <c r="F21" s="5">
        <v>58904</v>
      </c>
      <c r="H21">
        <f t="shared" si="0"/>
        <v>284</v>
      </c>
      <c r="I21">
        <f t="shared" si="1"/>
        <v>3.9189999999999996E-2</v>
      </c>
      <c r="J21">
        <f t="shared" si="2"/>
        <v>8801.2673825030797</v>
      </c>
      <c r="M21">
        <f t="shared" si="3"/>
        <v>16.976775770745622</v>
      </c>
      <c r="O21">
        <f t="shared" si="4"/>
        <v>-0.92760371140708242</v>
      </c>
      <c r="P21">
        <f t="shared" si="5"/>
        <v>1.0050026010614117</v>
      </c>
    </row>
    <row r="22" spans="1:16" x14ac:dyDescent="0.25">
      <c r="A22">
        <v>291</v>
      </c>
      <c r="B22">
        <v>52.02</v>
      </c>
      <c r="C22">
        <v>114.86</v>
      </c>
      <c r="F22" s="5">
        <v>45236</v>
      </c>
      <c r="H22">
        <f t="shared" si="0"/>
        <v>291</v>
      </c>
      <c r="I22">
        <f t="shared" si="1"/>
        <v>5.2020000000000004E-2</v>
      </c>
      <c r="J22">
        <f t="shared" si="2"/>
        <v>8706.2510882813858</v>
      </c>
      <c r="M22">
        <f t="shared" si="3"/>
        <v>22.106287028030774</v>
      </c>
      <c r="O22">
        <f t="shared" si="4"/>
        <v>-0.96600456806463419</v>
      </c>
      <c r="P22">
        <f t="shared" si="5"/>
        <v>0.99353655956207443</v>
      </c>
    </row>
    <row r="23" spans="1:16" x14ac:dyDescent="0.25">
      <c r="A23">
        <v>299</v>
      </c>
      <c r="B23">
        <v>70.55</v>
      </c>
      <c r="C23">
        <v>116.32</v>
      </c>
      <c r="F23" s="5">
        <v>34033</v>
      </c>
      <c r="H23">
        <f t="shared" si="0"/>
        <v>299</v>
      </c>
      <c r="I23">
        <f t="shared" si="1"/>
        <v>7.0550000000000002E-2</v>
      </c>
      <c r="J23">
        <f t="shared" si="2"/>
        <v>8596.9738651994503</v>
      </c>
      <c r="M23">
        <f t="shared" si="3"/>
        <v>29.383245673317074</v>
      </c>
      <c r="O23">
        <f t="shared" si="4"/>
        <v>-1.0117765300017763</v>
      </c>
      <c r="P23">
        <f t="shared" si="5"/>
        <v>0.98002418503368494</v>
      </c>
    </row>
    <row r="24" spans="1:16" x14ac:dyDescent="0.25">
      <c r="A24">
        <v>306</v>
      </c>
      <c r="B24">
        <v>90.73</v>
      </c>
      <c r="C24">
        <v>117.65</v>
      </c>
      <c r="F24" s="5">
        <v>26896</v>
      </c>
      <c r="H24">
        <f t="shared" si="0"/>
        <v>306</v>
      </c>
      <c r="I24">
        <f t="shared" si="1"/>
        <v>9.0730000000000005E-2</v>
      </c>
      <c r="J24">
        <f t="shared" si="2"/>
        <v>8499.7875053123662</v>
      </c>
      <c r="M24">
        <f t="shared" si="3"/>
        <v>37.180249851279001</v>
      </c>
      <c r="O24">
        <f t="shared" si="4"/>
        <v>-1.0536211380352056</v>
      </c>
      <c r="P24">
        <f t="shared" si="5"/>
        <v>0.96769494556032409</v>
      </c>
    </row>
    <row r="25" spans="1:16" x14ac:dyDescent="0.25">
      <c r="A25">
        <v>313</v>
      </c>
      <c r="B25">
        <v>115.2</v>
      </c>
      <c r="C25">
        <v>119.04</v>
      </c>
      <c r="F25" s="5">
        <v>21503</v>
      </c>
      <c r="H25">
        <f t="shared" si="0"/>
        <v>313</v>
      </c>
      <c r="I25">
        <f t="shared" si="1"/>
        <v>0.1152</v>
      </c>
      <c r="J25">
        <f t="shared" si="2"/>
        <v>8400.5376344086017</v>
      </c>
      <c r="M25">
        <f t="shared" si="3"/>
        <v>46.505138817839374</v>
      </c>
      <c r="O25">
        <f t="shared" si="4"/>
        <v>-1.0972934762588054</v>
      </c>
      <c r="P25">
        <f t="shared" si="5"/>
        <v>0.95478198908864287</v>
      </c>
    </row>
    <row r="26" spans="1:16" x14ac:dyDescent="0.25">
      <c r="A26">
        <v>321</v>
      </c>
      <c r="B26">
        <v>149.1</v>
      </c>
      <c r="C26">
        <v>120.69</v>
      </c>
      <c r="F26" s="5">
        <v>16866</v>
      </c>
      <c r="H26">
        <f t="shared" si="0"/>
        <v>321</v>
      </c>
      <c r="I26">
        <f t="shared" si="1"/>
        <v>0.14909999999999998</v>
      </c>
      <c r="J26">
        <f t="shared" si="2"/>
        <v>8285.6906123125354</v>
      </c>
      <c r="M26">
        <f t="shared" si="3"/>
        <v>59.290881062492588</v>
      </c>
      <c r="O26">
        <f t="shared" si="4"/>
        <v>-1.1496580332097868</v>
      </c>
      <c r="P26">
        <f t="shared" si="5"/>
        <v>0.93938609546073426</v>
      </c>
    </row>
    <row r="27" spans="1:16" x14ac:dyDescent="0.25">
      <c r="A27">
        <v>328</v>
      </c>
      <c r="B27">
        <v>184.6</v>
      </c>
      <c r="C27">
        <v>122.21</v>
      </c>
      <c r="F27" s="5">
        <v>13776</v>
      </c>
      <c r="H27">
        <f t="shared" si="0"/>
        <v>328</v>
      </c>
      <c r="I27">
        <f t="shared" si="1"/>
        <v>0.18459999999999999</v>
      </c>
      <c r="J27">
        <f t="shared" si="2"/>
        <v>8182.6364454627292</v>
      </c>
      <c r="M27">
        <f t="shared" si="3"/>
        <v>72.59001161440186</v>
      </c>
      <c r="O27">
        <f t="shared" si="4"/>
        <v>-1.1978402241784911</v>
      </c>
      <c r="P27">
        <f t="shared" si="5"/>
        <v>0.92514122681337041</v>
      </c>
    </row>
    <row r="28" spans="1:16" x14ac:dyDescent="0.25">
      <c r="A28">
        <v>336</v>
      </c>
      <c r="B28">
        <v>232.9</v>
      </c>
      <c r="C28">
        <v>124.02</v>
      </c>
      <c r="F28" s="5">
        <v>11046</v>
      </c>
      <c r="H28">
        <f t="shared" si="0"/>
        <v>336</v>
      </c>
      <c r="I28">
        <f t="shared" si="1"/>
        <v>0.2329</v>
      </c>
      <c r="J28">
        <f t="shared" si="2"/>
        <v>8063.2156103854213</v>
      </c>
      <c r="M28">
        <f t="shared" si="3"/>
        <v>90.530508781459346</v>
      </c>
      <c r="O28">
        <f t="shared" si="4"/>
        <v>-1.2559074743348482</v>
      </c>
      <c r="P28">
        <f t="shared" si="5"/>
        <v>0.90805897034033878</v>
      </c>
    </row>
    <row r="29" spans="1:16" x14ac:dyDescent="0.25">
      <c r="A29">
        <v>343</v>
      </c>
      <c r="B29">
        <v>282.60000000000002</v>
      </c>
      <c r="C29">
        <v>125.7</v>
      </c>
      <c r="F29" s="5">
        <v>9182</v>
      </c>
      <c r="H29">
        <f t="shared" si="0"/>
        <v>343</v>
      </c>
      <c r="I29">
        <f t="shared" si="1"/>
        <v>0.28260000000000002</v>
      </c>
      <c r="J29">
        <f t="shared" si="2"/>
        <v>7955.4494828957841</v>
      </c>
      <c r="M29">
        <f t="shared" si="3"/>
        <v>108.90873448050534</v>
      </c>
      <c r="O29">
        <f t="shared" si="4"/>
        <v>-1.3096384544049375</v>
      </c>
      <c r="P29">
        <f t="shared" si="5"/>
        <v>0.89211039887661603</v>
      </c>
    </row>
    <row r="30" spans="1:16" x14ac:dyDescent="0.25">
      <c r="A30">
        <v>350</v>
      </c>
      <c r="B30">
        <v>339.9</v>
      </c>
      <c r="C30">
        <v>127.47</v>
      </c>
      <c r="F30" s="5">
        <v>7685</v>
      </c>
      <c r="H30">
        <f t="shared" si="0"/>
        <v>350</v>
      </c>
      <c r="I30">
        <f t="shared" si="1"/>
        <v>0.33989999999999998</v>
      </c>
      <c r="J30">
        <f t="shared" si="2"/>
        <v>7844.9831332862641</v>
      </c>
      <c r="M30">
        <f t="shared" si="3"/>
        <v>130.12361743656473</v>
      </c>
      <c r="O30">
        <f t="shared" si="4"/>
        <v>-1.3664212029999381</v>
      </c>
      <c r="P30">
        <f t="shared" si="5"/>
        <v>0.87518590962409815</v>
      </c>
    </row>
    <row r="31" spans="1:16" x14ac:dyDescent="0.25">
      <c r="A31">
        <v>358</v>
      </c>
      <c r="B31">
        <v>415.6</v>
      </c>
      <c r="C31">
        <v>129.61000000000001</v>
      </c>
      <c r="F31" s="5">
        <v>6319</v>
      </c>
      <c r="H31">
        <f t="shared" si="0"/>
        <v>358</v>
      </c>
      <c r="I31">
        <f t="shared" si="1"/>
        <v>0.41560000000000002</v>
      </c>
      <c r="J31">
        <f t="shared" si="2"/>
        <v>7715.4540544711044</v>
      </c>
      <c r="M31">
        <f t="shared" si="3"/>
        <v>158.25288811520812</v>
      </c>
      <c r="O31">
        <f t="shared" si="4"/>
        <v>-1.4355273554924688</v>
      </c>
      <c r="P31">
        <f t="shared" si="5"/>
        <v>0.85453853875115326</v>
      </c>
    </row>
    <row r="32" spans="1:16" x14ac:dyDescent="0.25">
      <c r="A32">
        <v>365</v>
      </c>
      <c r="B32">
        <v>497.7</v>
      </c>
      <c r="C32">
        <v>131.61000000000001</v>
      </c>
      <c r="F32" s="5">
        <v>5356</v>
      </c>
      <c r="H32">
        <f t="shared" si="0"/>
        <v>365</v>
      </c>
      <c r="I32">
        <f t="shared" si="1"/>
        <v>0.49769999999999998</v>
      </c>
      <c r="J32">
        <f t="shared" si="2"/>
        <v>7598.2068231897265</v>
      </c>
      <c r="M32">
        <f t="shared" si="3"/>
        <v>186.70649738610905</v>
      </c>
      <c r="O32">
        <f t="shared" si="4"/>
        <v>-1.5001791704696597</v>
      </c>
      <c r="P32">
        <f t="shared" si="5"/>
        <v>0.83507052512807445</v>
      </c>
    </row>
    <row r="33" spans="1:16" x14ac:dyDescent="0.25">
      <c r="A33">
        <v>372</v>
      </c>
      <c r="B33">
        <v>577.9</v>
      </c>
      <c r="C33">
        <v>133.75</v>
      </c>
      <c r="F33" s="5">
        <v>4562</v>
      </c>
      <c r="H33">
        <f t="shared" si="0"/>
        <v>372</v>
      </c>
      <c r="I33">
        <f t="shared" si="1"/>
        <v>0.57789999999999997</v>
      </c>
      <c r="J33">
        <f t="shared" si="2"/>
        <v>7476.6355140186915</v>
      </c>
      <c r="M33">
        <f t="shared" si="3"/>
        <v>219.20210434020169</v>
      </c>
      <c r="O33">
        <f t="shared" si="4"/>
        <v>-1.5693015363493441</v>
      </c>
      <c r="P33">
        <f t="shared" si="5"/>
        <v>0.814063874691491</v>
      </c>
    </row>
    <row r="34" spans="1:16" x14ac:dyDescent="0.25">
      <c r="A34">
        <v>380</v>
      </c>
      <c r="B34">
        <v>689.6</v>
      </c>
      <c r="C34">
        <v>136.38</v>
      </c>
      <c r="F34" s="5">
        <v>3817</v>
      </c>
      <c r="H34">
        <f t="shared" si="0"/>
        <v>380</v>
      </c>
      <c r="I34">
        <f t="shared" si="1"/>
        <v>0.68959999999999999</v>
      </c>
      <c r="J34">
        <f t="shared" si="2"/>
        <v>7332.4534389206628</v>
      </c>
      <c r="M34">
        <f t="shared" si="3"/>
        <v>261.98585276395079</v>
      </c>
      <c r="O34">
        <f t="shared" si="4"/>
        <v>-1.6546320299688873</v>
      </c>
      <c r="P34">
        <f t="shared" si="5"/>
        <v>0.78796424757447547</v>
      </c>
    </row>
    <row r="35" spans="1:16" x14ac:dyDescent="0.25">
      <c r="A35">
        <v>387</v>
      </c>
      <c r="B35">
        <v>799.8</v>
      </c>
      <c r="C35">
        <v>138.88999999999999</v>
      </c>
      <c r="F35" s="5">
        <v>3279</v>
      </c>
      <c r="H35">
        <f t="shared" si="0"/>
        <v>387</v>
      </c>
      <c r="I35">
        <f t="shared" si="1"/>
        <v>0.79979999999999996</v>
      </c>
      <c r="J35">
        <f t="shared" si="2"/>
        <v>7199.9424004607972</v>
      </c>
      <c r="M35">
        <f t="shared" si="3"/>
        <v>304.97102775236351</v>
      </c>
      <c r="O35">
        <f t="shared" si="4"/>
        <v>-1.735779530606137</v>
      </c>
      <c r="P35">
        <f t="shared" si="5"/>
        <v>0.76282999254229045</v>
      </c>
    </row>
    <row r="36" spans="1:16" x14ac:dyDescent="0.25">
      <c r="A36">
        <v>395</v>
      </c>
      <c r="B36">
        <v>941.3</v>
      </c>
      <c r="C36">
        <v>142.03</v>
      </c>
      <c r="F36" s="5">
        <v>2766</v>
      </c>
      <c r="H36">
        <f t="shared" si="0"/>
        <v>395</v>
      </c>
      <c r="I36">
        <f t="shared" si="1"/>
        <v>0.94129999999999991</v>
      </c>
      <c r="J36">
        <f t="shared" si="2"/>
        <v>7040.7660353446454</v>
      </c>
      <c r="M36">
        <f t="shared" si="3"/>
        <v>361.53289949385396</v>
      </c>
      <c r="O36">
        <f t="shared" si="4"/>
        <v>-1.837376791767432</v>
      </c>
      <c r="P36">
        <f t="shared" si="5"/>
        <v>0.73104081413328792</v>
      </c>
    </row>
    <row r="37" spans="1:16" x14ac:dyDescent="0.25">
      <c r="A37">
        <v>402</v>
      </c>
      <c r="B37">
        <v>1080</v>
      </c>
      <c r="C37">
        <v>145.07</v>
      </c>
      <c r="F37" s="5">
        <v>2388</v>
      </c>
      <c r="H37">
        <f t="shared" si="0"/>
        <v>402</v>
      </c>
      <c r="I37">
        <f t="shared" si="1"/>
        <v>1.08</v>
      </c>
      <c r="J37">
        <f t="shared" si="2"/>
        <v>6893.2239608464879</v>
      </c>
      <c r="M37">
        <f t="shared" si="3"/>
        <v>418.76046901172532</v>
      </c>
      <c r="O37">
        <f t="shared" si="4"/>
        <v>-1.935618680955995</v>
      </c>
      <c r="P37">
        <f t="shared" si="5"/>
        <v>0.69990337894585375</v>
      </c>
    </row>
    <row r="38" spans="1:16" x14ac:dyDescent="0.25">
      <c r="A38">
        <v>409</v>
      </c>
      <c r="B38">
        <v>1233</v>
      </c>
      <c r="C38">
        <v>148.44</v>
      </c>
      <c r="F38" s="5">
        <v>2065</v>
      </c>
      <c r="H38">
        <f t="shared" si="0"/>
        <v>409</v>
      </c>
      <c r="I38">
        <f t="shared" si="1"/>
        <v>1.2330000000000001</v>
      </c>
      <c r="J38">
        <f t="shared" si="2"/>
        <v>6736.7286445701966</v>
      </c>
      <c r="M38">
        <f t="shared" si="3"/>
        <v>484.26150121065376</v>
      </c>
      <c r="O38">
        <f t="shared" si="4"/>
        <v>-2.0445741085197273</v>
      </c>
      <c r="P38">
        <f t="shared" si="5"/>
        <v>0.66501376199243789</v>
      </c>
    </row>
    <row r="39" spans="1:16" x14ac:dyDescent="0.25">
      <c r="A39">
        <v>417</v>
      </c>
      <c r="B39">
        <v>1427</v>
      </c>
      <c r="C39">
        <v>152.83000000000001</v>
      </c>
      <c r="F39" s="5">
        <v>1750</v>
      </c>
      <c r="H39">
        <f t="shared" si="0"/>
        <v>417</v>
      </c>
      <c r="I39">
        <f t="shared" si="1"/>
        <v>1.427</v>
      </c>
      <c r="J39">
        <f t="shared" si="2"/>
        <v>6543.2179545900672</v>
      </c>
      <c r="M39">
        <f t="shared" si="3"/>
        <v>571.42857142857144</v>
      </c>
      <c r="O39">
        <f t="shared" si="4"/>
        <v>-2.1856277909329038</v>
      </c>
      <c r="P39">
        <f t="shared" si="5"/>
        <v>0.61908424486457281</v>
      </c>
    </row>
    <row r="40" spans="1:16" x14ac:dyDescent="0.25">
      <c r="A40">
        <v>424</v>
      </c>
      <c r="B40">
        <v>1615</v>
      </c>
      <c r="C40">
        <v>157.25</v>
      </c>
      <c r="F40" s="5">
        <v>1512</v>
      </c>
      <c r="H40">
        <f t="shared" si="0"/>
        <v>424</v>
      </c>
      <c r="I40">
        <f t="shared" si="1"/>
        <v>1.615</v>
      </c>
      <c r="J40">
        <f t="shared" si="2"/>
        <v>6359.3004769475365</v>
      </c>
      <c r="M40">
        <f t="shared" si="3"/>
        <v>661.37566137566137</v>
      </c>
      <c r="O40">
        <f t="shared" si="4"/>
        <v>-2.3278259497530951</v>
      </c>
      <c r="P40">
        <f t="shared" si="5"/>
        <v>0.57213967430542956</v>
      </c>
    </row>
    <row r="41" spans="1:16" x14ac:dyDescent="0.25">
      <c r="A41">
        <v>432</v>
      </c>
      <c r="B41">
        <v>1853</v>
      </c>
      <c r="C41">
        <v>163.19999999999999</v>
      </c>
      <c r="F41" s="5">
        <v>1275</v>
      </c>
      <c r="H41">
        <f t="shared" si="0"/>
        <v>432</v>
      </c>
      <c r="I41">
        <f t="shared" si="1"/>
        <v>1.853</v>
      </c>
      <c r="J41">
        <f t="shared" si="2"/>
        <v>6127.4509803921574</v>
      </c>
      <c r="M41">
        <f t="shared" si="3"/>
        <v>784.31372549019602</v>
      </c>
      <c r="O41">
        <f t="shared" si="4"/>
        <v>-2.5197547397489042</v>
      </c>
      <c r="P41">
        <f t="shared" si="5"/>
        <v>0.50785061457607028</v>
      </c>
    </row>
    <row r="42" spans="1:16" x14ac:dyDescent="0.25">
      <c r="A42">
        <v>439</v>
      </c>
      <c r="B42">
        <v>2082</v>
      </c>
      <c r="C42">
        <v>169.48</v>
      </c>
      <c r="F42" s="5">
        <v>1093</v>
      </c>
      <c r="H42">
        <f t="shared" si="0"/>
        <v>439</v>
      </c>
      <c r="I42">
        <f t="shared" si="1"/>
        <v>2.0819999999999999</v>
      </c>
      <c r="J42">
        <f t="shared" si="2"/>
        <v>5900.4012272834552</v>
      </c>
      <c r="M42">
        <f t="shared" si="3"/>
        <v>914.91308325709065</v>
      </c>
      <c r="O42">
        <f t="shared" si="4"/>
        <v>-2.7244890450431689</v>
      </c>
      <c r="P42">
        <f t="shared" si="5"/>
        <v>0.43856895438978843</v>
      </c>
    </row>
    <row r="43" spans="1:16" x14ac:dyDescent="0.25">
      <c r="A43">
        <v>446</v>
      </c>
      <c r="B43">
        <v>2332</v>
      </c>
      <c r="C43">
        <v>177.19</v>
      </c>
      <c r="F43" s="5">
        <v>928</v>
      </c>
      <c r="H43">
        <f t="shared" si="0"/>
        <v>446</v>
      </c>
      <c r="I43">
        <f t="shared" si="1"/>
        <v>2.3319999999999999</v>
      </c>
      <c r="J43">
        <f t="shared" si="2"/>
        <v>5643.6593487217106</v>
      </c>
      <c r="M43">
        <f t="shared" si="3"/>
        <v>1077.5862068965516</v>
      </c>
      <c r="O43">
        <f t="shared" si="4"/>
        <v>-2.9822226971529742</v>
      </c>
      <c r="P43">
        <f t="shared" si="5"/>
        <v>0.35069119997297576</v>
      </c>
    </row>
    <row r="44" spans="1:16" x14ac:dyDescent="0.25">
      <c r="A44">
        <v>454</v>
      </c>
      <c r="B44">
        <v>2647</v>
      </c>
      <c r="C44">
        <v>188.62</v>
      </c>
      <c r="F44" s="5">
        <v>753.2</v>
      </c>
      <c r="H44">
        <f t="shared" si="0"/>
        <v>454</v>
      </c>
      <c r="I44">
        <f t="shared" si="1"/>
        <v>2.6469999999999998</v>
      </c>
      <c r="J44">
        <f t="shared" si="2"/>
        <v>5301.664722722935</v>
      </c>
      <c r="M44">
        <f t="shared" si="3"/>
        <v>1327.668613913967</v>
      </c>
      <c r="O44">
        <f t="shared" si="4"/>
        <v>-3.3916857064303647</v>
      </c>
      <c r="P44">
        <f t="shared" si="5"/>
        <v>0.21180979816392989</v>
      </c>
    </row>
    <row r="45" spans="1:16" x14ac:dyDescent="0.25">
      <c r="A45">
        <v>461</v>
      </c>
      <c r="B45">
        <v>2950</v>
      </c>
      <c r="F45" s="5">
        <v>600.20000000000005</v>
      </c>
      <c r="H45">
        <f t="shared" si="0"/>
        <v>461</v>
      </c>
      <c r="I45">
        <f t="shared" si="1"/>
        <v>2.95</v>
      </c>
      <c r="M45">
        <f t="shared" si="3"/>
        <v>1666.1112962345883</v>
      </c>
      <c r="O45">
        <f t="shared" si="4"/>
        <v>-3.9764409177036573</v>
      </c>
      <c r="P45" t="e">
        <f t="shared" si="5"/>
        <v>#NUM!</v>
      </c>
    </row>
    <row r="46" spans="1:16" x14ac:dyDescent="0.25">
      <c r="A46">
        <v>468</v>
      </c>
      <c r="B46">
        <v>3283</v>
      </c>
      <c r="F46" s="5">
        <v>351.6</v>
      </c>
      <c r="H46">
        <f t="shared" si="0"/>
        <v>468</v>
      </c>
      <c r="I46">
        <f t="shared" si="1"/>
        <v>3.2829999999999999</v>
      </c>
      <c r="M46">
        <f t="shared" si="3"/>
        <v>2844.141069397042</v>
      </c>
      <c r="O46">
        <f t="shared" si="4"/>
        <v>-5.5590015123740102</v>
      </c>
      <c r="P46" t="e">
        <f t="shared" si="5"/>
        <v>#NUM!</v>
      </c>
    </row>
    <row r="47" spans="1:16" x14ac:dyDescent="0.25">
      <c r="A47">
        <v>469.81</v>
      </c>
      <c r="B47">
        <v>3375</v>
      </c>
      <c r="C47">
        <v>311</v>
      </c>
      <c r="F47">
        <v>311</v>
      </c>
      <c r="H47">
        <f t="shared" si="0"/>
        <v>469.81</v>
      </c>
      <c r="I47">
        <f t="shared" si="1"/>
        <v>3.375</v>
      </c>
      <c r="J47">
        <f t="shared" si="2"/>
        <v>3215.4340836012861</v>
      </c>
      <c r="M47">
        <f t="shared" si="3"/>
        <v>3215.4340836012861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selection activeCell="O1" sqref="O1:P46"/>
    </sheetView>
  </sheetViews>
  <sheetFormatPr defaultRowHeight="15" x14ac:dyDescent="0.25"/>
  <cols>
    <col min="2" max="2" width="10.28515625" bestFit="1" customWidth="1"/>
    <col min="3" max="3" width="14.140625" bestFit="1" customWidth="1"/>
    <col min="4" max="4" width="13" customWidth="1"/>
    <col min="5" max="5" width="12.28515625" bestFit="1" customWidth="1"/>
    <col min="6" max="6" width="18" bestFit="1" customWidth="1"/>
    <col min="9" max="9" width="11" bestFit="1" customWidth="1"/>
    <col min="10" max="10" width="14" bestFit="1" customWidth="1"/>
    <col min="12" max="12" width="12.28515625" bestFit="1" customWidth="1"/>
    <col min="13" max="13" width="15" bestFit="1" customWidth="1"/>
  </cols>
  <sheetData>
    <row r="1" spans="1:16" x14ac:dyDescent="0.25">
      <c r="A1" t="s">
        <v>33</v>
      </c>
      <c r="B1" t="s">
        <v>37</v>
      </c>
      <c r="C1" s="3" t="s">
        <v>38</v>
      </c>
      <c r="D1" s="3" t="s">
        <v>34</v>
      </c>
      <c r="E1" s="3" t="s">
        <v>35</v>
      </c>
      <c r="F1" s="3" t="s">
        <v>39</v>
      </c>
      <c r="H1" t="s">
        <v>33</v>
      </c>
      <c r="I1" t="s">
        <v>36</v>
      </c>
      <c r="J1" s="3" t="s">
        <v>40</v>
      </c>
      <c r="K1" s="3" t="s">
        <v>34</v>
      </c>
      <c r="L1" s="3" t="s">
        <v>35</v>
      </c>
      <c r="M1" s="3" t="s">
        <v>41</v>
      </c>
      <c r="O1" t="s">
        <v>56</v>
      </c>
      <c r="P1" t="s">
        <v>57</v>
      </c>
    </row>
    <row r="2" spans="1:16" x14ac:dyDescent="0.25">
      <c r="A2">
        <v>177</v>
      </c>
      <c r="B2">
        <v>1.175E-3</v>
      </c>
      <c r="F2" s="4"/>
      <c r="H2">
        <f>A2</f>
        <v>177</v>
      </c>
      <c r="I2">
        <f>B2/1000</f>
        <v>1.175E-6</v>
      </c>
      <c r="O2">
        <f>LN(ABS(H2-$H$47)/$H$47)</f>
        <v>-0.42870018745041055</v>
      </c>
      <c r="P2" t="e">
        <f>LN((J2-M2)/$M$47)</f>
        <v>#NUM!</v>
      </c>
    </row>
    <row r="3" spans="1:16" x14ac:dyDescent="0.25">
      <c r="A3">
        <v>184</v>
      </c>
      <c r="B3">
        <v>3.0929999999999998E-3</v>
      </c>
      <c r="C3">
        <v>114.39</v>
      </c>
      <c r="F3" s="4">
        <v>494700000</v>
      </c>
      <c r="H3">
        <f t="shared" ref="H3:H47" si="0">A3</f>
        <v>184</v>
      </c>
      <c r="I3">
        <f t="shared" ref="I3:I47" si="1">B3/1000</f>
        <v>3.0929999999999999E-6</v>
      </c>
      <c r="J3">
        <f t="shared" ref="J3:J47" si="2">1/C3*1000000</f>
        <v>8742.0229041000093</v>
      </c>
      <c r="M3">
        <f t="shared" ref="M3:M47" si="3">1/F3*1000000</f>
        <v>2.0214271275520515E-3</v>
      </c>
      <c r="O3">
        <f t="shared" ref="O3:O46" si="4">LN(ABS(H3-$H$47)/$H$47)</f>
        <v>-0.45009595441545008</v>
      </c>
      <c r="P3">
        <f t="shared" ref="P3:P46" si="5">LN((J3-M3)/$M$47)</f>
        <v>1.1644664795968918</v>
      </c>
    </row>
    <row r="4" spans="1:16" x14ac:dyDescent="0.25">
      <c r="A4">
        <v>192</v>
      </c>
      <c r="B4">
        <v>8.4910000000000003E-3</v>
      </c>
      <c r="C4">
        <v>115.41</v>
      </c>
      <c r="F4" s="4">
        <v>188000000</v>
      </c>
      <c r="H4">
        <f t="shared" si="0"/>
        <v>192</v>
      </c>
      <c r="I4">
        <f t="shared" si="1"/>
        <v>8.4910000000000005E-6</v>
      </c>
      <c r="J4">
        <f t="shared" si="2"/>
        <v>8664.7604193744046</v>
      </c>
      <c r="M4">
        <f t="shared" si="3"/>
        <v>5.3191489361702126E-3</v>
      </c>
      <c r="O4">
        <f t="shared" si="4"/>
        <v>-0.47512228556058017</v>
      </c>
      <c r="P4">
        <f t="shared" si="5"/>
        <v>1.1555887540500689</v>
      </c>
    </row>
    <row r="5" spans="1:16" x14ac:dyDescent="0.25">
      <c r="A5">
        <v>199</v>
      </c>
      <c r="B5">
        <v>1.908E-2</v>
      </c>
      <c r="C5">
        <v>116.33</v>
      </c>
      <c r="F5" s="4">
        <v>86740000</v>
      </c>
      <c r="H5">
        <f t="shared" si="0"/>
        <v>199</v>
      </c>
      <c r="I5">
        <f t="shared" si="1"/>
        <v>1.908E-5</v>
      </c>
      <c r="J5">
        <f t="shared" si="2"/>
        <v>8596.234849136079</v>
      </c>
      <c r="M5">
        <f t="shared" si="3"/>
        <v>1.1528706479133042E-2</v>
      </c>
      <c r="O5">
        <f t="shared" si="4"/>
        <v>-0.49754618624548314</v>
      </c>
      <c r="P5">
        <f t="shared" si="5"/>
        <v>1.1476480524015504</v>
      </c>
    </row>
    <row r="6" spans="1:16" x14ac:dyDescent="0.25">
      <c r="A6">
        <v>207</v>
      </c>
      <c r="B6">
        <v>4.4630000000000003E-2</v>
      </c>
      <c r="C6">
        <v>117.39</v>
      </c>
      <c r="F6" s="4">
        <v>38560000</v>
      </c>
      <c r="H6">
        <f t="shared" si="0"/>
        <v>207</v>
      </c>
      <c r="I6">
        <f t="shared" si="1"/>
        <v>4.4630000000000005E-5</v>
      </c>
      <c r="J6">
        <f t="shared" si="2"/>
        <v>8518.6131697759611</v>
      </c>
      <c r="M6">
        <f t="shared" si="3"/>
        <v>2.5933609958506226E-2</v>
      </c>
      <c r="O6">
        <f t="shared" si="4"/>
        <v>-0.52380475152561723</v>
      </c>
      <c r="P6">
        <f t="shared" si="5"/>
        <v>1.1385756041240118</v>
      </c>
    </row>
    <row r="7" spans="1:16" x14ac:dyDescent="0.25">
      <c r="A7">
        <v>214</v>
      </c>
      <c r="B7">
        <v>8.8539999999999994E-2</v>
      </c>
      <c r="C7">
        <v>118.34</v>
      </c>
      <c r="F7" s="5">
        <v>20100000</v>
      </c>
      <c r="H7">
        <f t="shared" si="0"/>
        <v>214</v>
      </c>
      <c r="I7">
        <f t="shared" si="1"/>
        <v>8.8539999999999989E-5</v>
      </c>
      <c r="J7">
        <f t="shared" si="2"/>
        <v>8450.2281561602158</v>
      </c>
      <c r="M7">
        <f t="shared" si="3"/>
        <v>4.975124378109453E-2</v>
      </c>
      <c r="O7">
        <f t="shared" si="4"/>
        <v>-0.54736058864630655</v>
      </c>
      <c r="P7">
        <f t="shared" si="5"/>
        <v>1.1305126485374806</v>
      </c>
    </row>
    <row r="8" spans="1:16" x14ac:dyDescent="0.25">
      <c r="A8">
        <v>222</v>
      </c>
      <c r="B8">
        <v>0.1825</v>
      </c>
      <c r="C8">
        <v>119.45</v>
      </c>
      <c r="F8" s="5">
        <v>10120000</v>
      </c>
      <c r="H8">
        <f t="shared" si="0"/>
        <v>222</v>
      </c>
      <c r="I8">
        <f t="shared" si="1"/>
        <v>1.8249999999999999E-4</v>
      </c>
      <c r="J8">
        <f t="shared" si="2"/>
        <v>8371.7036416910832</v>
      </c>
      <c r="M8">
        <f t="shared" si="3"/>
        <v>9.8814229249011856E-2</v>
      </c>
      <c r="O8">
        <f t="shared" si="4"/>
        <v>-0.57497902454869232</v>
      </c>
      <c r="P8">
        <f t="shared" si="5"/>
        <v>1.1211706961643868</v>
      </c>
    </row>
    <row r="9" spans="1:16" x14ac:dyDescent="0.25">
      <c r="A9">
        <v>229</v>
      </c>
      <c r="B9">
        <v>0.32769999999999999</v>
      </c>
      <c r="C9">
        <v>120.45</v>
      </c>
      <c r="F9" s="5">
        <v>5810400</v>
      </c>
      <c r="H9">
        <f t="shared" si="0"/>
        <v>229</v>
      </c>
      <c r="I9">
        <f t="shared" si="1"/>
        <v>3.277E-4</v>
      </c>
      <c r="J9">
        <f t="shared" si="2"/>
        <v>8302.2000830220004</v>
      </c>
      <c r="M9">
        <f t="shared" si="3"/>
        <v>0.17210519069255129</v>
      </c>
      <c r="O9">
        <f t="shared" si="4"/>
        <v>-0.5997871576729672</v>
      </c>
      <c r="P9">
        <f t="shared" si="5"/>
        <v>1.1128249140195794</v>
      </c>
    </row>
    <row r="10" spans="1:16" x14ac:dyDescent="0.25">
      <c r="A10">
        <v>237</v>
      </c>
      <c r="B10">
        <v>0.60970000000000002</v>
      </c>
      <c r="C10">
        <v>121.61</v>
      </c>
      <c r="F10" s="5">
        <v>3232120</v>
      </c>
      <c r="H10">
        <f t="shared" si="0"/>
        <v>237</v>
      </c>
      <c r="I10">
        <f t="shared" si="1"/>
        <v>6.0970000000000002E-4</v>
      </c>
      <c r="J10">
        <f t="shared" si="2"/>
        <v>8223.0079763177382</v>
      </c>
      <c r="M10">
        <f t="shared" si="3"/>
        <v>0.30939445317624348</v>
      </c>
      <c r="O10">
        <f t="shared" si="4"/>
        <v>-0.62891401647086065</v>
      </c>
      <c r="P10">
        <f t="shared" si="5"/>
        <v>1.1032235442053355</v>
      </c>
    </row>
    <row r="11" spans="1:16" x14ac:dyDescent="0.25">
      <c r="A11">
        <v>244</v>
      </c>
      <c r="B11">
        <v>1.01</v>
      </c>
      <c r="C11">
        <v>122.65</v>
      </c>
      <c r="F11" s="5">
        <v>2008390</v>
      </c>
      <c r="H11">
        <f t="shared" si="0"/>
        <v>244</v>
      </c>
      <c r="I11">
        <f t="shared" si="1"/>
        <v>1.01E-3</v>
      </c>
      <c r="J11">
        <f t="shared" si="2"/>
        <v>8153.2816958825933</v>
      </c>
      <c r="M11">
        <f t="shared" si="3"/>
        <v>0.497911262254841</v>
      </c>
      <c r="O11">
        <f t="shared" si="4"/>
        <v>-0.65511508111377847</v>
      </c>
      <c r="P11">
        <f t="shared" si="5"/>
        <v>1.0946845319799596</v>
      </c>
    </row>
    <row r="12" spans="1:16" x14ac:dyDescent="0.25">
      <c r="A12">
        <v>252</v>
      </c>
      <c r="B12">
        <v>1.7290000000000001</v>
      </c>
      <c r="C12">
        <v>123.87</v>
      </c>
      <c r="F12" s="5">
        <v>1208723</v>
      </c>
      <c r="H12">
        <f t="shared" si="0"/>
        <v>252</v>
      </c>
      <c r="I12">
        <f t="shared" si="1"/>
        <v>1.7290000000000001E-3</v>
      </c>
      <c r="J12">
        <f t="shared" si="2"/>
        <v>8072.9797368208601</v>
      </c>
      <c r="M12">
        <f t="shared" si="3"/>
        <v>0.82731941065074466</v>
      </c>
      <c r="O12">
        <f t="shared" si="4"/>
        <v>-0.68592466525697549</v>
      </c>
      <c r="P12">
        <f t="shared" si="5"/>
        <v>1.0847452594926039</v>
      </c>
    </row>
    <row r="13" spans="1:16" x14ac:dyDescent="0.25">
      <c r="A13">
        <v>259</v>
      </c>
      <c r="B13">
        <v>2.681</v>
      </c>
      <c r="C13">
        <v>124.96</v>
      </c>
      <c r="F13" s="5">
        <v>800276</v>
      </c>
      <c r="H13">
        <f t="shared" si="0"/>
        <v>259</v>
      </c>
      <c r="I13">
        <f t="shared" si="1"/>
        <v>2.6810000000000002E-3</v>
      </c>
      <c r="J13">
        <f t="shared" si="2"/>
        <v>8002.5608194622282</v>
      </c>
      <c r="M13">
        <f t="shared" si="3"/>
        <v>1.2495688987299383</v>
      </c>
      <c r="O13">
        <f t="shared" si="4"/>
        <v>-0.71368439843374865</v>
      </c>
      <c r="P13">
        <f t="shared" si="5"/>
        <v>1.0759305289525123</v>
      </c>
    </row>
    <row r="14" spans="1:16" x14ac:dyDescent="0.25">
      <c r="A14">
        <v>267</v>
      </c>
      <c r="B14">
        <v>4.2539999999999996</v>
      </c>
      <c r="C14">
        <v>126.25</v>
      </c>
      <c r="F14" s="5">
        <v>515523</v>
      </c>
      <c r="H14">
        <f t="shared" si="0"/>
        <v>267</v>
      </c>
      <c r="I14">
        <f t="shared" si="1"/>
        <v>4.254E-3</v>
      </c>
      <c r="J14">
        <f t="shared" si="2"/>
        <v>7920.7920792079212</v>
      </c>
      <c r="M14">
        <f t="shared" si="3"/>
        <v>1.9397776626843033</v>
      </c>
      <c r="O14">
        <f t="shared" si="4"/>
        <v>-0.74638307748273447</v>
      </c>
      <c r="P14">
        <f t="shared" si="5"/>
        <v>1.0655713782880165</v>
      </c>
    </row>
    <row r="15" spans="1:16" x14ac:dyDescent="0.25">
      <c r="A15">
        <v>274</v>
      </c>
      <c r="B15">
        <v>6.2880000000000003</v>
      </c>
      <c r="C15">
        <v>127.4</v>
      </c>
      <c r="F15" s="5">
        <v>359773</v>
      </c>
      <c r="H15">
        <f t="shared" si="0"/>
        <v>274</v>
      </c>
      <c r="I15">
        <f t="shared" si="1"/>
        <v>6.2880000000000002E-3</v>
      </c>
      <c r="J15">
        <f t="shared" si="2"/>
        <v>7849.2935635792774</v>
      </c>
      <c r="M15">
        <f t="shared" si="3"/>
        <v>2.7795304261298099</v>
      </c>
      <c r="O15">
        <f t="shared" si="4"/>
        <v>-0.77589866975539989</v>
      </c>
      <c r="P15">
        <f t="shared" si="5"/>
        <v>1.0563944553386757</v>
      </c>
    </row>
    <row r="16" spans="1:16" x14ac:dyDescent="0.25">
      <c r="A16">
        <v>282</v>
      </c>
      <c r="B16">
        <v>9.4870000000000001</v>
      </c>
      <c r="C16">
        <v>128.75</v>
      </c>
      <c r="F16" s="5">
        <v>244796</v>
      </c>
      <c r="H16">
        <f t="shared" si="0"/>
        <v>282</v>
      </c>
      <c r="I16">
        <f t="shared" si="1"/>
        <v>9.4870000000000006E-3</v>
      </c>
      <c r="J16">
        <f t="shared" si="2"/>
        <v>7766.9902912621355</v>
      </c>
      <c r="M16">
        <f t="shared" si="3"/>
        <v>4.0850340691841369</v>
      </c>
      <c r="O16">
        <f t="shared" si="4"/>
        <v>-0.81073326114114463</v>
      </c>
      <c r="P16">
        <f t="shared" si="5"/>
        <v>1.0456817473260602</v>
      </c>
    </row>
    <row r="17" spans="1:16" x14ac:dyDescent="0.25">
      <c r="A17">
        <v>289</v>
      </c>
      <c r="B17">
        <v>13.3</v>
      </c>
      <c r="C17">
        <v>129.97</v>
      </c>
      <c r="F17" s="5">
        <v>178451</v>
      </c>
      <c r="H17">
        <f t="shared" si="0"/>
        <v>289</v>
      </c>
      <c r="I17">
        <f t="shared" si="1"/>
        <v>1.3300000000000001E-2</v>
      </c>
      <c r="J17">
        <f t="shared" si="2"/>
        <v>7694.0832499807657</v>
      </c>
      <c r="M17">
        <f t="shared" si="3"/>
        <v>5.6037791886848494</v>
      </c>
      <c r="O17">
        <f t="shared" si="4"/>
        <v>-0.84224185380808692</v>
      </c>
      <c r="P17">
        <f t="shared" si="5"/>
        <v>1.03604813023472</v>
      </c>
    </row>
    <row r="18" spans="1:16" x14ac:dyDescent="0.25">
      <c r="A18">
        <v>297</v>
      </c>
      <c r="B18">
        <v>19.13</v>
      </c>
      <c r="C18">
        <v>131.41</v>
      </c>
      <c r="F18" s="5">
        <v>127065</v>
      </c>
      <c r="H18">
        <f t="shared" si="0"/>
        <v>297</v>
      </c>
      <c r="I18">
        <f t="shared" si="1"/>
        <v>1.9129999999999998E-2</v>
      </c>
      <c r="J18">
        <f t="shared" si="2"/>
        <v>7609.7709458945283</v>
      </c>
      <c r="M18">
        <f t="shared" si="3"/>
        <v>7.8699878015189082</v>
      </c>
      <c r="O18">
        <f t="shared" si="4"/>
        <v>-0.87951093321969687</v>
      </c>
      <c r="P18">
        <f t="shared" si="5"/>
        <v>1.0247234364642588</v>
      </c>
    </row>
    <row r="19" spans="1:16" x14ac:dyDescent="0.25">
      <c r="A19">
        <v>304</v>
      </c>
      <c r="B19">
        <v>25.8</v>
      </c>
      <c r="C19">
        <v>132.69999999999999</v>
      </c>
      <c r="F19" s="5">
        <v>96050</v>
      </c>
      <c r="H19">
        <f t="shared" si="0"/>
        <v>304</v>
      </c>
      <c r="I19">
        <f t="shared" si="1"/>
        <v>2.58E-2</v>
      </c>
      <c r="J19">
        <f t="shared" si="2"/>
        <v>7535.7950263752837</v>
      </c>
      <c r="M19">
        <f t="shared" si="3"/>
        <v>10.411244143675168</v>
      </c>
      <c r="O19">
        <f t="shared" si="4"/>
        <v>-0.91330119302578905</v>
      </c>
      <c r="P19">
        <f t="shared" si="5"/>
        <v>1.0146069046788584</v>
      </c>
    </row>
    <row r="20" spans="1:16" x14ac:dyDescent="0.25">
      <c r="A20">
        <v>312</v>
      </c>
      <c r="B20">
        <v>35.61</v>
      </c>
      <c r="C20">
        <v>134.22999999999999</v>
      </c>
      <c r="F20" s="5">
        <v>71032</v>
      </c>
      <c r="H20">
        <f t="shared" si="0"/>
        <v>312</v>
      </c>
      <c r="I20">
        <f t="shared" si="1"/>
        <v>3.5610000000000003E-2</v>
      </c>
      <c r="J20">
        <f t="shared" si="2"/>
        <v>7449.8994263577442</v>
      </c>
      <c r="M20">
        <f t="shared" si="3"/>
        <v>14.078161955175133</v>
      </c>
      <c r="O20">
        <f t="shared" si="4"/>
        <v>-0.95337065589602321</v>
      </c>
      <c r="P20">
        <f t="shared" si="5"/>
        <v>1.0026341274290602</v>
      </c>
    </row>
    <row r="21" spans="1:16" x14ac:dyDescent="0.25">
      <c r="A21">
        <v>319</v>
      </c>
      <c r="B21">
        <v>46.48</v>
      </c>
      <c r="C21">
        <v>135.61000000000001</v>
      </c>
      <c r="F21" s="5">
        <v>55345</v>
      </c>
      <c r="H21">
        <f t="shared" si="0"/>
        <v>319</v>
      </c>
      <c r="I21">
        <f t="shared" si="1"/>
        <v>4.6479999999999994E-2</v>
      </c>
      <c r="J21">
        <f t="shared" si="2"/>
        <v>7374.0874566772354</v>
      </c>
      <c r="M21">
        <f t="shared" si="3"/>
        <v>18.068479537446922</v>
      </c>
      <c r="O21">
        <f t="shared" si="4"/>
        <v>-0.98979886941882456</v>
      </c>
      <c r="P21">
        <f t="shared" si="5"/>
        <v>0.99184398093996651</v>
      </c>
    </row>
    <row r="22" spans="1:16" x14ac:dyDescent="0.25">
      <c r="A22">
        <v>327</v>
      </c>
      <c r="B22">
        <v>61.99</v>
      </c>
      <c r="C22">
        <v>137.24</v>
      </c>
      <c r="F22" s="5">
        <v>42245</v>
      </c>
      <c r="H22">
        <f t="shared" si="0"/>
        <v>327</v>
      </c>
      <c r="I22">
        <f t="shared" si="1"/>
        <v>6.1990000000000003E-2</v>
      </c>
      <c r="J22">
        <f t="shared" si="2"/>
        <v>7286.505392013989</v>
      </c>
      <c r="M22">
        <f t="shared" si="3"/>
        <v>23.671440407148776</v>
      </c>
      <c r="O22">
        <f t="shared" si="4"/>
        <v>-1.033123817048482</v>
      </c>
      <c r="P22">
        <f t="shared" si="5"/>
        <v>0.97909519851380367</v>
      </c>
    </row>
    <row r="23" spans="1:16" x14ac:dyDescent="0.25">
      <c r="A23">
        <v>334</v>
      </c>
      <c r="B23">
        <v>78.67</v>
      </c>
      <c r="C23">
        <v>138.72</v>
      </c>
      <c r="F23" s="5">
        <v>33760</v>
      </c>
      <c r="H23">
        <f t="shared" si="0"/>
        <v>334</v>
      </c>
      <c r="I23">
        <f t="shared" si="1"/>
        <v>7.8670000000000004E-2</v>
      </c>
      <c r="J23">
        <f t="shared" si="2"/>
        <v>7208.7658592848902</v>
      </c>
      <c r="M23">
        <f t="shared" si="3"/>
        <v>29.620853080568722</v>
      </c>
      <c r="O23">
        <f t="shared" si="4"/>
        <v>-1.0726368022648489</v>
      </c>
      <c r="P23">
        <f t="shared" si="5"/>
        <v>0.96750539043713668</v>
      </c>
    </row>
    <row r="24" spans="1:16" x14ac:dyDescent="0.25">
      <c r="A24">
        <v>342</v>
      </c>
      <c r="B24">
        <v>101.9</v>
      </c>
      <c r="C24">
        <v>140.47999999999999</v>
      </c>
      <c r="F24" s="5">
        <v>26461</v>
      </c>
      <c r="H24">
        <f t="shared" si="0"/>
        <v>342</v>
      </c>
      <c r="I24">
        <f t="shared" si="1"/>
        <v>0.1019</v>
      </c>
      <c r="J24">
        <f t="shared" si="2"/>
        <v>7118.4510250569483</v>
      </c>
      <c r="M24">
        <f t="shared" si="3"/>
        <v>37.791466686822112</v>
      </c>
      <c r="O24">
        <f t="shared" si="4"/>
        <v>-1.1197931107475567</v>
      </c>
      <c r="P24">
        <f t="shared" si="5"/>
        <v>0.95369215571198973</v>
      </c>
    </row>
    <row r="25" spans="1:16" x14ac:dyDescent="0.25">
      <c r="A25">
        <v>350</v>
      </c>
      <c r="B25">
        <v>130</v>
      </c>
      <c r="C25">
        <v>142.31</v>
      </c>
      <c r="F25" s="5">
        <v>20997</v>
      </c>
      <c r="H25">
        <f t="shared" si="0"/>
        <v>350</v>
      </c>
      <c r="I25">
        <f t="shared" si="1"/>
        <v>0.13</v>
      </c>
      <c r="J25">
        <f t="shared" si="2"/>
        <v>7026.9130770852371</v>
      </c>
      <c r="M25">
        <f t="shared" si="3"/>
        <v>47.625851312092202</v>
      </c>
      <c r="O25">
        <f t="shared" si="4"/>
        <v>-1.1692836649904206</v>
      </c>
      <c r="P25">
        <f t="shared" si="5"/>
        <v>0.93927188929202154</v>
      </c>
    </row>
    <row r="26" spans="1:16" x14ac:dyDescent="0.25">
      <c r="A26">
        <v>357</v>
      </c>
      <c r="B26">
        <v>159.30000000000001</v>
      </c>
      <c r="C26">
        <v>143.99</v>
      </c>
      <c r="F26" s="5">
        <v>17308</v>
      </c>
      <c r="H26">
        <f t="shared" si="0"/>
        <v>357</v>
      </c>
      <c r="I26">
        <f t="shared" si="1"/>
        <v>0.15930000000000002</v>
      </c>
      <c r="J26">
        <f t="shared" si="2"/>
        <v>6944.926731022988</v>
      </c>
      <c r="M26">
        <f t="shared" si="3"/>
        <v>57.776750635544261</v>
      </c>
      <c r="O26">
        <f t="shared" si="4"/>
        <v>-1.2146929450110451</v>
      </c>
      <c r="P26">
        <f t="shared" si="5"/>
        <v>0.92598244802661589</v>
      </c>
    </row>
    <row r="27" spans="1:16" x14ac:dyDescent="0.25">
      <c r="A27">
        <v>365</v>
      </c>
      <c r="B27">
        <v>198.7</v>
      </c>
      <c r="C27">
        <v>145.99</v>
      </c>
      <c r="F27" s="5">
        <v>14013</v>
      </c>
      <c r="H27">
        <f t="shared" si="0"/>
        <v>365</v>
      </c>
      <c r="I27">
        <f t="shared" si="1"/>
        <v>0.19869999999999999</v>
      </c>
      <c r="J27">
        <f t="shared" si="2"/>
        <v>6849.7842317966988</v>
      </c>
      <c r="M27">
        <f t="shared" si="3"/>
        <v>71.362306429743811</v>
      </c>
      <c r="O27">
        <f t="shared" si="4"/>
        <v>-1.2692469673441946</v>
      </c>
      <c r="P27">
        <f t="shared" si="5"/>
        <v>0.91006941487355886</v>
      </c>
    </row>
    <row r="28" spans="1:16" x14ac:dyDescent="0.25">
      <c r="A28">
        <v>372</v>
      </c>
      <c r="B28">
        <v>239</v>
      </c>
      <c r="C28">
        <v>147.82</v>
      </c>
      <c r="F28" s="5">
        <v>11737</v>
      </c>
      <c r="H28">
        <f t="shared" si="0"/>
        <v>372</v>
      </c>
      <c r="I28">
        <f t="shared" si="1"/>
        <v>0.23899999999999999</v>
      </c>
      <c r="J28">
        <f t="shared" si="2"/>
        <v>6764.9844405357871</v>
      </c>
      <c r="M28">
        <f t="shared" si="3"/>
        <v>85.20064752492118</v>
      </c>
      <c r="O28">
        <f t="shared" si="4"/>
        <v>-1.3195521557912924</v>
      </c>
      <c r="P28">
        <f t="shared" si="5"/>
        <v>0.89541071509242776</v>
      </c>
    </row>
    <row r="29" spans="1:16" x14ac:dyDescent="0.25">
      <c r="A29">
        <v>380</v>
      </c>
      <c r="B29">
        <v>292.10000000000002</v>
      </c>
      <c r="C29">
        <v>150.03</v>
      </c>
      <c r="F29" s="5">
        <v>9662</v>
      </c>
      <c r="H29">
        <f t="shared" si="0"/>
        <v>380</v>
      </c>
      <c r="I29">
        <f t="shared" si="1"/>
        <v>0.29210000000000003</v>
      </c>
      <c r="J29">
        <f t="shared" si="2"/>
        <v>6665.3335999466772</v>
      </c>
      <c r="M29">
        <f t="shared" si="3"/>
        <v>103.49824052991099</v>
      </c>
      <c r="O29">
        <f t="shared" si="4"/>
        <v>-1.3803241941333868</v>
      </c>
      <c r="P29">
        <f t="shared" si="5"/>
        <v>0.87759543860707034</v>
      </c>
    </row>
    <row r="30" spans="1:16" x14ac:dyDescent="0.25">
      <c r="A30">
        <v>387</v>
      </c>
      <c r="B30">
        <v>345.6</v>
      </c>
      <c r="C30">
        <v>152.07</v>
      </c>
      <c r="F30" s="5">
        <v>8200</v>
      </c>
      <c r="H30">
        <f t="shared" si="0"/>
        <v>387</v>
      </c>
      <c r="I30">
        <f t="shared" si="1"/>
        <v>0.34560000000000002</v>
      </c>
      <c r="J30">
        <f t="shared" si="2"/>
        <v>6575.9189846781092</v>
      </c>
      <c r="M30">
        <f t="shared" si="3"/>
        <v>121.95121951219512</v>
      </c>
      <c r="O30">
        <f t="shared" si="4"/>
        <v>-1.436708913544025</v>
      </c>
      <c r="P30">
        <f t="shared" si="5"/>
        <v>0.86102019344941061</v>
      </c>
    </row>
    <row r="31" spans="1:16" x14ac:dyDescent="0.25">
      <c r="A31">
        <v>395</v>
      </c>
      <c r="B31">
        <v>415.3</v>
      </c>
      <c r="C31">
        <v>154.54</v>
      </c>
      <c r="F31" s="5">
        <v>6841</v>
      </c>
      <c r="H31">
        <f t="shared" si="0"/>
        <v>395</v>
      </c>
      <c r="I31">
        <f t="shared" si="1"/>
        <v>0.4153</v>
      </c>
      <c r="J31">
        <f t="shared" si="2"/>
        <v>6470.816617057073</v>
      </c>
      <c r="M31">
        <f t="shared" si="3"/>
        <v>146.177459435755</v>
      </c>
      <c r="O31">
        <f t="shared" si="4"/>
        <v>-1.5052993848267135</v>
      </c>
      <c r="P31">
        <f t="shared" si="5"/>
        <v>0.84077807719112552</v>
      </c>
    </row>
    <row r="32" spans="1:16" x14ac:dyDescent="0.25">
      <c r="A32">
        <v>402</v>
      </c>
      <c r="B32">
        <v>484.6</v>
      </c>
      <c r="C32">
        <v>156.85</v>
      </c>
      <c r="F32" s="5">
        <v>5867</v>
      </c>
      <c r="H32">
        <f t="shared" si="0"/>
        <v>402</v>
      </c>
      <c r="I32">
        <f t="shared" si="1"/>
        <v>0.48460000000000003</v>
      </c>
      <c r="J32">
        <f t="shared" si="2"/>
        <v>6375.5180108383811</v>
      </c>
      <c r="M32">
        <f t="shared" si="3"/>
        <v>170.4448610874382</v>
      </c>
      <c r="O32">
        <f t="shared" si="4"/>
        <v>-1.5694356676208154</v>
      </c>
      <c r="P32">
        <f t="shared" si="5"/>
        <v>0.82169230181029274</v>
      </c>
    </row>
    <row r="33" spans="1:16" x14ac:dyDescent="0.25">
      <c r="A33">
        <v>410</v>
      </c>
      <c r="B33">
        <v>573.9</v>
      </c>
      <c r="C33">
        <v>159.66999999999999</v>
      </c>
      <c r="F33" s="5">
        <v>4947</v>
      </c>
      <c r="H33">
        <f t="shared" si="0"/>
        <v>410</v>
      </c>
      <c r="I33">
        <f t="shared" si="1"/>
        <v>0.57389999999999997</v>
      </c>
      <c r="J33">
        <f t="shared" si="2"/>
        <v>6262.9172668629044</v>
      </c>
      <c r="M33">
        <f t="shared" si="3"/>
        <v>202.14271275520517</v>
      </c>
      <c r="O33">
        <f t="shared" si="4"/>
        <v>-1.6481544980324361</v>
      </c>
      <c r="P33">
        <f t="shared" si="5"/>
        <v>0.79816270050628679</v>
      </c>
    </row>
    <row r="34" spans="1:16" x14ac:dyDescent="0.25">
      <c r="A34">
        <v>417</v>
      </c>
      <c r="B34">
        <v>661.7</v>
      </c>
      <c r="C34">
        <v>162.33000000000001</v>
      </c>
      <c r="F34" s="5">
        <v>4276</v>
      </c>
      <c r="H34">
        <f t="shared" si="0"/>
        <v>417</v>
      </c>
      <c r="I34">
        <f t="shared" si="1"/>
        <v>0.66170000000000007</v>
      </c>
      <c r="J34">
        <f t="shared" si="2"/>
        <v>6160.2907657241421</v>
      </c>
      <c r="M34">
        <f t="shared" si="3"/>
        <v>233.86342376052386</v>
      </c>
      <c r="O34">
        <f t="shared" si="4"/>
        <v>-1.722514502195557</v>
      </c>
      <c r="P34">
        <f t="shared" si="5"/>
        <v>0.7757466539897121</v>
      </c>
    </row>
    <row r="35" spans="1:16" x14ac:dyDescent="0.25">
      <c r="A35">
        <v>425</v>
      </c>
      <c r="B35">
        <v>774</v>
      </c>
      <c r="C35">
        <v>165.63</v>
      </c>
      <c r="F35" s="5">
        <v>3633</v>
      </c>
      <c r="H35">
        <f t="shared" si="0"/>
        <v>425</v>
      </c>
      <c r="I35">
        <f t="shared" si="1"/>
        <v>0.77400000000000002</v>
      </c>
      <c r="J35">
        <f t="shared" si="2"/>
        <v>6037.5535832880514</v>
      </c>
      <c r="M35">
        <f t="shared" si="3"/>
        <v>275.25461051472615</v>
      </c>
      <c r="O35">
        <f t="shared" si="4"/>
        <v>-1.814873593021318</v>
      </c>
      <c r="P35">
        <f t="shared" si="5"/>
        <v>0.74766161667872333</v>
      </c>
    </row>
    <row r="36" spans="1:16" x14ac:dyDescent="0.25">
      <c r="A36">
        <v>432</v>
      </c>
      <c r="B36">
        <v>883.6</v>
      </c>
      <c r="C36">
        <v>168.79</v>
      </c>
      <c r="F36" s="5">
        <v>3157</v>
      </c>
      <c r="H36">
        <f t="shared" si="0"/>
        <v>432</v>
      </c>
      <c r="I36">
        <f t="shared" si="1"/>
        <v>0.88360000000000005</v>
      </c>
      <c r="J36">
        <f t="shared" si="2"/>
        <v>5924.5215948812138</v>
      </c>
      <c r="M36">
        <f t="shared" si="3"/>
        <v>316.75641431738995</v>
      </c>
      <c r="O36">
        <f t="shared" si="4"/>
        <v>-1.9033374030912624</v>
      </c>
      <c r="P36">
        <f t="shared" si="5"/>
        <v>0.72047737101432485</v>
      </c>
    </row>
    <row r="37" spans="1:16" x14ac:dyDescent="0.25">
      <c r="A37">
        <v>440</v>
      </c>
      <c r="B37">
        <v>1023</v>
      </c>
      <c r="C37">
        <v>172.79</v>
      </c>
      <c r="F37" s="5">
        <v>2694</v>
      </c>
      <c r="H37">
        <f t="shared" si="0"/>
        <v>440</v>
      </c>
      <c r="I37">
        <f t="shared" si="1"/>
        <v>1.0229999999999999</v>
      </c>
      <c r="J37">
        <f t="shared" si="2"/>
        <v>5787.3719543955094</v>
      </c>
      <c r="M37">
        <f t="shared" si="3"/>
        <v>371.19524870081659</v>
      </c>
      <c r="O37">
        <f t="shared" si="4"/>
        <v>-2.0150606125369177</v>
      </c>
      <c r="P37">
        <f t="shared" si="5"/>
        <v>0.68571525606652195</v>
      </c>
    </row>
    <row r="38" spans="1:16" x14ac:dyDescent="0.25">
      <c r="A38">
        <v>447</v>
      </c>
      <c r="B38">
        <v>1158</v>
      </c>
      <c r="C38">
        <v>176.7</v>
      </c>
      <c r="F38" s="5">
        <v>2375</v>
      </c>
      <c r="H38">
        <f t="shared" si="0"/>
        <v>447</v>
      </c>
      <c r="I38">
        <f t="shared" si="1"/>
        <v>1.1579999999999999</v>
      </c>
      <c r="J38">
        <f t="shared" si="2"/>
        <v>5659.3095642331637</v>
      </c>
      <c r="M38">
        <f t="shared" si="3"/>
        <v>421.0526315789474</v>
      </c>
      <c r="O38">
        <f t="shared" si="4"/>
        <v>-2.1242371733545538</v>
      </c>
      <c r="P38">
        <f t="shared" si="5"/>
        <v>0.65231389093722869</v>
      </c>
    </row>
    <row r="39" spans="1:16" x14ac:dyDescent="0.25">
      <c r="A39">
        <v>455</v>
      </c>
      <c r="B39">
        <v>1329</v>
      </c>
      <c r="C39">
        <v>181.78</v>
      </c>
      <c r="F39" s="5">
        <v>2024</v>
      </c>
      <c r="H39">
        <f t="shared" si="0"/>
        <v>455</v>
      </c>
      <c r="I39">
        <f t="shared" si="1"/>
        <v>1.329</v>
      </c>
      <c r="J39">
        <f t="shared" si="2"/>
        <v>5501.1552426009457</v>
      </c>
      <c r="M39">
        <f t="shared" si="3"/>
        <v>494.07114624505925</v>
      </c>
      <c r="O39">
        <f t="shared" si="4"/>
        <v>-2.265615450959805</v>
      </c>
      <c r="P39">
        <f t="shared" si="5"/>
        <v>0.60717882334729056</v>
      </c>
    </row>
    <row r="40" spans="1:16" x14ac:dyDescent="0.25">
      <c r="A40">
        <v>462</v>
      </c>
      <c r="B40">
        <v>1494</v>
      </c>
      <c r="C40">
        <v>186.9</v>
      </c>
      <c r="F40" s="5">
        <v>1757</v>
      </c>
      <c r="H40">
        <f t="shared" si="0"/>
        <v>462</v>
      </c>
      <c r="I40">
        <f t="shared" si="1"/>
        <v>1.494</v>
      </c>
      <c r="J40">
        <f t="shared" si="2"/>
        <v>5350.4547886570354</v>
      </c>
      <c r="M40">
        <f t="shared" si="3"/>
        <v>569.1519635742743</v>
      </c>
      <c r="O40">
        <f t="shared" si="4"/>
        <v>-2.4081907624871306</v>
      </c>
      <c r="P40">
        <f t="shared" si="5"/>
        <v>0.56103816129841111</v>
      </c>
    </row>
    <row r="41" spans="1:16" x14ac:dyDescent="0.25">
      <c r="A41">
        <v>470</v>
      </c>
      <c r="B41">
        <v>1703</v>
      </c>
      <c r="C41">
        <v>193.81</v>
      </c>
      <c r="F41" s="5">
        <v>1488</v>
      </c>
      <c r="H41">
        <f t="shared" si="0"/>
        <v>470</v>
      </c>
      <c r="I41">
        <f t="shared" si="1"/>
        <v>1.7030000000000001</v>
      </c>
      <c r="J41">
        <f t="shared" si="2"/>
        <v>5159.6924823280533</v>
      </c>
      <c r="M41">
        <f t="shared" si="3"/>
        <v>672.04301075268825</v>
      </c>
      <c r="O41">
        <f t="shared" si="4"/>
        <v>-2.600721878126723</v>
      </c>
      <c r="P41">
        <f t="shared" si="5"/>
        <v>0.49765415607214708</v>
      </c>
    </row>
    <row r="42" spans="1:16" x14ac:dyDescent="0.25">
      <c r="A42">
        <v>477</v>
      </c>
      <c r="B42">
        <v>1905</v>
      </c>
      <c r="C42">
        <v>201.12</v>
      </c>
      <c r="F42" s="5">
        <v>1279</v>
      </c>
      <c r="H42">
        <f t="shared" si="0"/>
        <v>477</v>
      </c>
      <c r="I42">
        <f t="shared" si="1"/>
        <v>1.905</v>
      </c>
      <c r="J42">
        <f t="shared" si="2"/>
        <v>4972.1559268098645</v>
      </c>
      <c r="M42">
        <f t="shared" si="3"/>
        <v>781.8608287724785</v>
      </c>
      <c r="O42">
        <f t="shared" si="4"/>
        <v>-2.8062403513358296</v>
      </c>
      <c r="P42">
        <f t="shared" si="5"/>
        <v>0.42909625496331233</v>
      </c>
    </row>
    <row r="43" spans="1:16" x14ac:dyDescent="0.25">
      <c r="A43">
        <v>485</v>
      </c>
      <c r="B43">
        <v>2160</v>
      </c>
      <c r="C43">
        <v>211.59</v>
      </c>
      <c r="F43" s="5">
        <v>1064</v>
      </c>
      <c r="H43">
        <f t="shared" si="0"/>
        <v>485</v>
      </c>
      <c r="I43">
        <f t="shared" si="1"/>
        <v>2.16</v>
      </c>
      <c r="J43">
        <f t="shared" si="2"/>
        <v>4726.1212722718465</v>
      </c>
      <c r="M43">
        <f t="shared" si="3"/>
        <v>939.84962406015029</v>
      </c>
      <c r="O43">
        <f t="shared" si="4"/>
        <v>-3.1083678489753339</v>
      </c>
      <c r="P43">
        <f t="shared" si="5"/>
        <v>0.32770689531282721</v>
      </c>
    </row>
    <row r="44" spans="1:16" x14ac:dyDescent="0.25">
      <c r="A44">
        <v>492</v>
      </c>
      <c r="B44">
        <v>2406</v>
      </c>
      <c r="C44">
        <v>223.55</v>
      </c>
      <c r="F44" s="5">
        <v>890.1</v>
      </c>
      <c r="H44">
        <f t="shared" si="0"/>
        <v>492</v>
      </c>
      <c r="I44">
        <f t="shared" si="1"/>
        <v>2.4060000000000001</v>
      </c>
      <c r="J44">
        <f t="shared" si="2"/>
        <v>4473.2721986132847</v>
      </c>
      <c r="M44">
        <f t="shared" si="3"/>
        <v>1123.4692731153802</v>
      </c>
      <c r="O44">
        <f t="shared" si="4"/>
        <v>-3.4774653129126234</v>
      </c>
      <c r="P44">
        <f t="shared" si="5"/>
        <v>0.20522661028035985</v>
      </c>
    </row>
    <row r="45" spans="1:16" x14ac:dyDescent="0.25">
      <c r="A45">
        <v>500</v>
      </c>
      <c r="B45">
        <v>2717</v>
      </c>
      <c r="F45" s="5">
        <v>712.6</v>
      </c>
      <c r="H45">
        <f t="shared" si="0"/>
        <v>500</v>
      </c>
      <c r="I45">
        <f t="shared" si="1"/>
        <v>2.7170000000000001</v>
      </c>
      <c r="M45">
        <f t="shared" si="3"/>
        <v>1403.3118158854898</v>
      </c>
      <c r="O45">
        <f t="shared" si="4"/>
        <v>-4.1912317806753041</v>
      </c>
      <c r="P45" t="e">
        <f t="shared" si="5"/>
        <v>#NUM!</v>
      </c>
    </row>
    <row r="46" spans="1:16" x14ac:dyDescent="0.25">
      <c r="A46">
        <v>507</v>
      </c>
      <c r="B46">
        <v>3018</v>
      </c>
      <c r="F46" s="5">
        <v>476.4</v>
      </c>
      <c r="H46">
        <f t="shared" si="0"/>
        <v>507</v>
      </c>
      <c r="I46">
        <f t="shared" si="1"/>
        <v>3.0179999999999998</v>
      </c>
      <c r="M46">
        <f t="shared" si="3"/>
        <v>2099.0764063811921</v>
      </c>
      <c r="O46">
        <f t="shared" si="4"/>
        <v>-6.6155138086468597</v>
      </c>
      <c r="P46" t="e">
        <f t="shared" si="5"/>
        <v>#NUM!</v>
      </c>
    </row>
    <row r="47" spans="1:16" x14ac:dyDescent="0.25">
      <c r="A47">
        <v>507.68</v>
      </c>
      <c r="B47">
        <v>3040</v>
      </c>
      <c r="C47">
        <v>366.53</v>
      </c>
      <c r="F47">
        <v>366.53</v>
      </c>
      <c r="H47">
        <f t="shared" si="0"/>
        <v>507.68</v>
      </c>
      <c r="I47">
        <f t="shared" si="1"/>
        <v>3.04</v>
      </c>
      <c r="J47">
        <f t="shared" si="2"/>
        <v>2728.2896352276762</v>
      </c>
      <c r="M47">
        <f t="shared" si="3"/>
        <v>2728.2896352276762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opLeftCell="A22" workbookViewId="0">
      <selection activeCell="O1" sqref="O1:P46"/>
    </sheetView>
  </sheetViews>
  <sheetFormatPr defaultRowHeight="15" x14ac:dyDescent="0.25"/>
  <cols>
    <col min="2" max="2" width="10.28515625" bestFit="1" customWidth="1"/>
    <col min="3" max="3" width="14.140625" bestFit="1" customWidth="1"/>
    <col min="4" max="4" width="13" customWidth="1"/>
    <col min="5" max="5" width="12.28515625" bestFit="1" customWidth="1"/>
    <col min="6" max="6" width="18" bestFit="1" customWidth="1"/>
    <col min="9" max="9" width="11" bestFit="1" customWidth="1"/>
    <col min="10" max="10" width="14" bestFit="1" customWidth="1"/>
    <col min="12" max="12" width="12.28515625" bestFit="1" customWidth="1"/>
    <col min="13" max="13" width="15" bestFit="1" customWidth="1"/>
  </cols>
  <sheetData>
    <row r="1" spans="1:16" x14ac:dyDescent="0.25">
      <c r="A1" t="s">
        <v>33</v>
      </c>
      <c r="B1" t="s">
        <v>37</v>
      </c>
      <c r="C1" s="3" t="s">
        <v>38</v>
      </c>
      <c r="D1" s="3" t="s">
        <v>34</v>
      </c>
      <c r="E1" s="3" t="s">
        <v>35</v>
      </c>
      <c r="F1" s="3" t="s">
        <v>39</v>
      </c>
      <c r="H1" t="s">
        <v>33</v>
      </c>
      <c r="I1" t="s">
        <v>36</v>
      </c>
      <c r="J1" s="3" t="s">
        <v>40</v>
      </c>
      <c r="K1" s="3" t="s">
        <v>34</v>
      </c>
      <c r="L1" s="3" t="s">
        <v>35</v>
      </c>
      <c r="M1" s="3" t="s">
        <v>41</v>
      </c>
      <c r="O1" t="s">
        <v>56</v>
      </c>
      <c r="P1" t="s">
        <v>57</v>
      </c>
    </row>
    <row r="2" spans="1:16" x14ac:dyDescent="0.25">
      <c r="A2">
        <v>183</v>
      </c>
      <c r="C2">
        <v>129.47</v>
      </c>
      <c r="F2" s="4"/>
      <c r="H2">
        <f>A2</f>
        <v>183</v>
      </c>
      <c r="I2">
        <f>B2/1000</f>
        <v>0</v>
      </c>
      <c r="J2">
        <f>1/C2*1000000</f>
        <v>7723.7970186143502</v>
      </c>
      <c r="O2">
        <f>LN(ABS(H2-$H$47)/$H$47)</f>
        <v>-0.41367584002420194</v>
      </c>
      <c r="P2">
        <f>LN((J2-M2)/$M$47)</f>
        <v>1.1909901521988144</v>
      </c>
    </row>
    <row r="3" spans="1:16" x14ac:dyDescent="0.25">
      <c r="A3">
        <v>191</v>
      </c>
      <c r="B3">
        <v>6.6279999999999996E-4</v>
      </c>
      <c r="C3">
        <v>130.54</v>
      </c>
      <c r="F3" s="4">
        <v>2396000000</v>
      </c>
      <c r="H3">
        <f t="shared" ref="H3:H47" si="0">A3</f>
        <v>191</v>
      </c>
      <c r="I3">
        <f t="shared" ref="I3:I47" si="1">B3/1000</f>
        <v>6.6279999999999993E-7</v>
      </c>
      <c r="J3">
        <f t="shared" ref="J3:J47" si="2">1/C3*1000000</f>
        <v>7660.487206986365</v>
      </c>
      <c r="M3">
        <f t="shared" ref="M3:M47" si="3">1/F3*1000000</f>
        <v>4.1736227045075126E-4</v>
      </c>
      <c r="O3">
        <f t="shared" ref="O3:O44" si="4">LN(ABS(H3-$H$47)/$H$47)</f>
        <v>-0.43632904590726684</v>
      </c>
      <c r="P3">
        <f t="shared" ref="P3:P44" si="5">LN((J3-M3)/$M$47)</f>
        <v>1.1827595985798269</v>
      </c>
    </row>
    <row r="4" spans="1:16" x14ac:dyDescent="0.25">
      <c r="A4">
        <v>199</v>
      </c>
      <c r="B4">
        <v>1.949E-3</v>
      </c>
      <c r="C4">
        <v>131.63999999999999</v>
      </c>
      <c r="F4" s="4">
        <v>849100000</v>
      </c>
      <c r="H4">
        <f t="shared" si="0"/>
        <v>199</v>
      </c>
      <c r="I4">
        <f t="shared" si="1"/>
        <v>1.9489999999999999E-6</v>
      </c>
      <c r="J4">
        <f t="shared" si="2"/>
        <v>7596.4752354907332</v>
      </c>
      <c r="M4">
        <f t="shared" si="3"/>
        <v>1.177717583323519E-3</v>
      </c>
      <c r="O4">
        <f t="shared" si="4"/>
        <v>-0.45950733737356625</v>
      </c>
      <c r="P4">
        <f t="shared" si="5"/>
        <v>1.1743682671594766</v>
      </c>
    </row>
    <row r="5" spans="1:16" x14ac:dyDescent="0.25">
      <c r="A5">
        <v>207</v>
      </c>
      <c r="B5">
        <v>5.2170000000000003E-3</v>
      </c>
      <c r="C5">
        <v>132.76</v>
      </c>
      <c r="F5" s="4">
        <v>329900000</v>
      </c>
      <c r="H5">
        <f t="shared" si="0"/>
        <v>207</v>
      </c>
      <c r="I5">
        <f t="shared" si="1"/>
        <v>5.2170000000000002E-6</v>
      </c>
      <c r="J5">
        <f t="shared" si="2"/>
        <v>7532.3892738776749</v>
      </c>
      <c r="M5">
        <f t="shared" si="3"/>
        <v>3.031221582297666E-3</v>
      </c>
      <c r="O5">
        <f t="shared" si="4"/>
        <v>-0.48323563545590864</v>
      </c>
      <c r="P5">
        <f t="shared" si="5"/>
        <v>1.1658959569925385</v>
      </c>
    </row>
    <row r="6" spans="1:16" x14ac:dyDescent="0.25">
      <c r="A6">
        <v>215</v>
      </c>
      <c r="B6">
        <v>1.286E-2</v>
      </c>
      <c r="C6">
        <v>133.9</v>
      </c>
      <c r="F6" s="4">
        <v>139000000</v>
      </c>
      <c r="H6">
        <f t="shared" si="0"/>
        <v>215</v>
      </c>
      <c r="I6">
        <f t="shared" si="1"/>
        <v>1.2860000000000001E-5</v>
      </c>
      <c r="J6">
        <f t="shared" si="2"/>
        <v>7468.259895444362</v>
      </c>
      <c r="M6">
        <f t="shared" si="3"/>
        <v>7.1942446043165471E-3</v>
      </c>
      <c r="O6">
        <f t="shared" si="4"/>
        <v>-0.50754067856344776</v>
      </c>
      <c r="P6">
        <f t="shared" si="5"/>
        <v>1.1573451302624271</v>
      </c>
    </row>
    <row r="7" spans="1:16" x14ac:dyDescent="0.25">
      <c r="A7">
        <v>223</v>
      </c>
      <c r="B7">
        <v>2.945E-2</v>
      </c>
      <c r="C7">
        <v>135.06</v>
      </c>
      <c r="F7" s="5">
        <v>62950000</v>
      </c>
      <c r="H7">
        <f t="shared" si="0"/>
        <v>223</v>
      </c>
      <c r="I7">
        <f t="shared" si="1"/>
        <v>2.9450000000000001E-5</v>
      </c>
      <c r="J7">
        <f t="shared" si="2"/>
        <v>7404.1166888790167</v>
      </c>
      <c r="M7">
        <f t="shared" si="3"/>
        <v>1.5885623510722795E-2</v>
      </c>
      <c r="O7">
        <f t="shared" si="4"/>
        <v>-0.53245120360416442</v>
      </c>
      <c r="P7">
        <f t="shared" si="5"/>
        <v>1.1487180766080616</v>
      </c>
    </row>
    <row r="8" spans="1:16" x14ac:dyDescent="0.25">
      <c r="A8">
        <v>231</v>
      </c>
      <c r="B8">
        <v>6.3170000000000004E-2</v>
      </c>
      <c r="C8">
        <v>136.25</v>
      </c>
      <c r="F8" s="5">
        <v>30400000</v>
      </c>
      <c r="H8">
        <f t="shared" si="0"/>
        <v>231</v>
      </c>
      <c r="I8">
        <f t="shared" si="1"/>
        <v>6.3170000000000007E-5</v>
      </c>
      <c r="J8">
        <f t="shared" si="2"/>
        <v>7339.4495412844044</v>
      </c>
      <c r="M8">
        <f t="shared" si="3"/>
        <v>3.2894736842105261E-2</v>
      </c>
      <c r="O8">
        <f t="shared" si="4"/>
        <v>-0.55799815024882748</v>
      </c>
      <c r="P8">
        <f t="shared" si="5"/>
        <v>1.1399434308080785</v>
      </c>
    </row>
    <row r="9" spans="1:16" x14ac:dyDescent="0.25">
      <c r="A9">
        <v>239</v>
      </c>
      <c r="B9">
        <v>0.12770000000000001</v>
      </c>
      <c r="C9">
        <v>137.47</v>
      </c>
      <c r="F9" s="5">
        <v>15560000</v>
      </c>
      <c r="H9">
        <f t="shared" si="0"/>
        <v>239</v>
      </c>
      <c r="I9">
        <f t="shared" si="1"/>
        <v>1.2770000000000001E-4</v>
      </c>
      <c r="J9">
        <f t="shared" si="2"/>
        <v>7274.3143958681894</v>
      </c>
      <c r="M9">
        <f t="shared" si="3"/>
        <v>6.4267352185089971E-2</v>
      </c>
      <c r="O9">
        <f t="shared" si="4"/>
        <v>-0.58421489197775234</v>
      </c>
      <c r="P9">
        <f t="shared" si="5"/>
        <v>1.1310247999141094</v>
      </c>
    </row>
    <row r="10" spans="1:16" x14ac:dyDescent="0.25">
      <c r="A10">
        <v>247</v>
      </c>
      <c r="B10">
        <v>0.245</v>
      </c>
      <c r="C10">
        <v>138.72</v>
      </c>
      <c r="F10" s="5">
        <v>8380839</v>
      </c>
      <c r="H10">
        <f t="shared" si="0"/>
        <v>247</v>
      </c>
      <c r="I10">
        <f t="shared" si="1"/>
        <v>2.4499999999999999E-4</v>
      </c>
      <c r="J10">
        <f t="shared" si="2"/>
        <v>7208.7658592848902</v>
      </c>
      <c r="M10">
        <f t="shared" si="3"/>
        <v>0.11931979602519509</v>
      </c>
      <c r="O10">
        <f t="shared" si="4"/>
        <v>-0.61113749823816299</v>
      </c>
      <c r="P10">
        <f t="shared" si="5"/>
        <v>1.1219652810580474</v>
      </c>
    </row>
    <row r="11" spans="1:16" x14ac:dyDescent="0.25">
      <c r="A11">
        <v>256</v>
      </c>
      <c r="B11">
        <v>1.4818</v>
      </c>
      <c r="C11">
        <v>140.16</v>
      </c>
      <c r="F11" s="5">
        <v>4417923</v>
      </c>
      <c r="H11">
        <f t="shared" si="0"/>
        <v>256</v>
      </c>
      <c r="I11">
        <f t="shared" si="1"/>
        <v>1.4817999999999999E-3</v>
      </c>
      <c r="J11">
        <f t="shared" si="2"/>
        <v>7134.7031963470326</v>
      </c>
      <c r="M11">
        <f t="shared" si="3"/>
        <v>0.22635070824004855</v>
      </c>
      <c r="O11">
        <f t="shared" si="4"/>
        <v>-0.64231792527999687</v>
      </c>
      <c r="P11">
        <f t="shared" si="5"/>
        <v>1.1116229932627639</v>
      </c>
    </row>
    <row r="12" spans="1:16" x14ac:dyDescent="0.25">
      <c r="A12">
        <v>264</v>
      </c>
      <c r="B12">
        <v>0.8397</v>
      </c>
      <c r="C12">
        <v>141.47</v>
      </c>
      <c r="F12" s="5">
        <v>2614004</v>
      </c>
      <c r="H12">
        <f t="shared" si="0"/>
        <v>264</v>
      </c>
      <c r="I12">
        <f t="shared" si="1"/>
        <v>8.3969999999999997E-4</v>
      </c>
      <c r="J12">
        <f t="shared" si="2"/>
        <v>7068.6364600268607</v>
      </c>
      <c r="M12">
        <f t="shared" si="3"/>
        <v>0.38255488514937241</v>
      </c>
      <c r="O12">
        <f t="shared" si="4"/>
        <v>-0.67087436553136404</v>
      </c>
      <c r="P12">
        <f t="shared" si="5"/>
        <v>1.1022975442943832</v>
      </c>
    </row>
    <row r="13" spans="1:16" x14ac:dyDescent="0.25">
      <c r="A13">
        <v>272</v>
      </c>
      <c r="B13">
        <v>1.4079999999999999</v>
      </c>
      <c r="C13">
        <v>142.81</v>
      </c>
      <c r="F13" s="5">
        <v>1603024</v>
      </c>
      <c r="H13">
        <f t="shared" si="0"/>
        <v>272</v>
      </c>
      <c r="I13">
        <f t="shared" si="1"/>
        <v>1.408E-3</v>
      </c>
      <c r="J13">
        <f t="shared" si="2"/>
        <v>7002.3107625516423</v>
      </c>
      <c r="M13">
        <f t="shared" si="3"/>
        <v>0.62382097835091677</v>
      </c>
      <c r="O13">
        <f t="shared" si="4"/>
        <v>-0.70027030798067236</v>
      </c>
      <c r="P13">
        <f t="shared" si="5"/>
        <v>1.0928351789620501</v>
      </c>
    </row>
    <row r="14" spans="1:16" x14ac:dyDescent="0.25">
      <c r="A14">
        <v>280</v>
      </c>
      <c r="B14">
        <v>2.2799999999999998</v>
      </c>
      <c r="C14">
        <v>144.19</v>
      </c>
      <c r="F14" s="5">
        <v>1018222</v>
      </c>
      <c r="H14">
        <f t="shared" si="0"/>
        <v>280</v>
      </c>
      <c r="I14">
        <f t="shared" si="1"/>
        <v>2.2799999999999999E-3</v>
      </c>
      <c r="J14">
        <f t="shared" si="2"/>
        <v>6935.2937096886053</v>
      </c>
      <c r="M14">
        <f t="shared" si="3"/>
        <v>0.98210409910608876</v>
      </c>
      <c r="O14">
        <f t="shared" si="4"/>
        <v>-0.73055661090161894</v>
      </c>
      <c r="P14">
        <f t="shared" si="5"/>
        <v>1.08316585233318</v>
      </c>
    </row>
    <row r="15" spans="1:16" x14ac:dyDescent="0.25">
      <c r="A15">
        <v>288</v>
      </c>
      <c r="B15">
        <v>3.5760000000000001</v>
      </c>
      <c r="C15">
        <v>145.61000000000001</v>
      </c>
      <c r="F15" s="5">
        <v>666994</v>
      </c>
      <c r="H15">
        <f t="shared" si="0"/>
        <v>288</v>
      </c>
      <c r="I15">
        <f t="shared" si="1"/>
        <v>3.5760000000000002E-3</v>
      </c>
      <c r="J15">
        <f t="shared" si="2"/>
        <v>6867.6601881738879</v>
      </c>
      <c r="M15">
        <f t="shared" si="3"/>
        <v>1.499263861444031</v>
      </c>
      <c r="O15">
        <f t="shared" si="4"/>
        <v>-0.761788898923076</v>
      </c>
      <c r="P15">
        <f t="shared" si="5"/>
        <v>1.0732891999030736</v>
      </c>
    </row>
    <row r="16" spans="1:16" x14ac:dyDescent="0.25">
      <c r="A16">
        <v>296</v>
      </c>
      <c r="B16">
        <v>5.4480000000000004</v>
      </c>
      <c r="C16">
        <v>147.06</v>
      </c>
      <c r="F16" s="5">
        <v>449323</v>
      </c>
      <c r="H16">
        <f t="shared" si="0"/>
        <v>296</v>
      </c>
      <c r="I16">
        <f t="shared" si="1"/>
        <v>5.4480000000000006E-3</v>
      </c>
      <c r="J16">
        <f t="shared" si="2"/>
        <v>6799.945600435196</v>
      </c>
      <c r="M16">
        <f t="shared" si="3"/>
        <v>2.2255704693505565</v>
      </c>
      <c r="O16">
        <f t="shared" si="4"/>
        <v>-0.79402817788179281</v>
      </c>
      <c r="P16">
        <f t="shared" si="5"/>
        <v>1.0632713335362267</v>
      </c>
    </row>
    <row r="17" spans="1:16" x14ac:dyDescent="0.25">
      <c r="A17">
        <v>304</v>
      </c>
      <c r="B17">
        <v>8.0809999999999995</v>
      </c>
      <c r="C17">
        <v>148.56</v>
      </c>
      <c r="F17" s="5">
        <v>310497</v>
      </c>
      <c r="H17">
        <f t="shared" si="0"/>
        <v>304</v>
      </c>
      <c r="I17">
        <f t="shared" si="1"/>
        <v>8.0809999999999996E-3</v>
      </c>
      <c r="J17">
        <f t="shared" si="2"/>
        <v>6731.2870220786208</v>
      </c>
      <c r="M17">
        <f t="shared" si="3"/>
        <v>3.2206430335880865</v>
      </c>
      <c r="O17">
        <f t="shared" si="4"/>
        <v>-0.82734155213231841</v>
      </c>
      <c r="P17">
        <f t="shared" si="5"/>
        <v>1.0529718559979493</v>
      </c>
    </row>
    <row r="18" spans="1:16" x14ac:dyDescent="0.25">
      <c r="A18">
        <v>312</v>
      </c>
      <c r="B18">
        <v>11.7</v>
      </c>
      <c r="C18">
        <v>150.1</v>
      </c>
      <c r="F18" s="5">
        <v>219600</v>
      </c>
      <c r="H18">
        <f t="shared" si="0"/>
        <v>312</v>
      </c>
      <c r="I18">
        <f t="shared" si="1"/>
        <v>1.1699999999999999E-2</v>
      </c>
      <c r="J18">
        <f t="shared" si="2"/>
        <v>6662.2251832111924</v>
      </c>
      <c r="M18">
        <f t="shared" si="3"/>
        <v>4.5537340619307836</v>
      </c>
      <c r="O18">
        <f t="shared" si="4"/>
        <v>-0.86180306551038566</v>
      </c>
      <c r="P18">
        <f t="shared" si="5"/>
        <v>1.0424538584440515</v>
      </c>
    </row>
    <row r="19" spans="1:16" x14ac:dyDescent="0.25">
      <c r="A19">
        <v>321</v>
      </c>
      <c r="B19">
        <v>17.27</v>
      </c>
      <c r="C19">
        <v>151.88999999999999</v>
      </c>
      <c r="F19" s="5">
        <v>152525</v>
      </c>
      <c r="H19">
        <f t="shared" si="0"/>
        <v>321</v>
      </c>
      <c r="I19">
        <f t="shared" si="1"/>
        <v>1.7270000000000001E-2</v>
      </c>
      <c r="J19">
        <f t="shared" si="2"/>
        <v>6583.7118967673978</v>
      </c>
      <c r="M19">
        <f t="shared" si="3"/>
        <v>6.5563022455335185</v>
      </c>
      <c r="O19">
        <f t="shared" si="4"/>
        <v>-0.90204706617166275</v>
      </c>
      <c r="P19">
        <f t="shared" si="5"/>
        <v>1.0302864386965211</v>
      </c>
    </row>
    <row r="20" spans="1:16" x14ac:dyDescent="0.25">
      <c r="A20">
        <v>329</v>
      </c>
      <c r="B20">
        <v>23.89</v>
      </c>
      <c r="C20">
        <v>153.54</v>
      </c>
      <c r="F20" s="5">
        <v>112582</v>
      </c>
      <c r="H20">
        <f t="shared" si="0"/>
        <v>329</v>
      </c>
      <c r="I20">
        <f t="shared" si="1"/>
        <v>2.3890000000000002E-2</v>
      </c>
      <c r="J20">
        <f t="shared" si="2"/>
        <v>6512.9607919760329</v>
      </c>
      <c r="M20">
        <f t="shared" si="3"/>
        <v>8.8824145955836631</v>
      </c>
      <c r="O20">
        <f t="shared" si="4"/>
        <v>-0.93923194570158142</v>
      </c>
      <c r="P20">
        <f t="shared" si="5"/>
        <v>1.0191134901028851</v>
      </c>
    </row>
    <row r="21" spans="1:16" x14ac:dyDescent="0.25">
      <c r="A21">
        <v>337</v>
      </c>
      <c r="B21">
        <v>32.44</v>
      </c>
      <c r="C21">
        <v>155.24</v>
      </c>
      <c r="F21" s="5">
        <v>84559</v>
      </c>
      <c r="H21">
        <f t="shared" si="0"/>
        <v>337</v>
      </c>
      <c r="I21">
        <f t="shared" si="1"/>
        <v>3.2439999999999997E-2</v>
      </c>
      <c r="J21">
        <f t="shared" si="2"/>
        <v>6441.638752898737</v>
      </c>
      <c r="M21">
        <f t="shared" si="3"/>
        <v>11.826062276043945</v>
      </c>
      <c r="O21">
        <f t="shared" si="4"/>
        <v>-0.97785312085609732</v>
      </c>
      <c r="P21">
        <f t="shared" si="5"/>
        <v>1.0076294745716647</v>
      </c>
    </row>
    <row r="22" spans="1:16" x14ac:dyDescent="0.25">
      <c r="A22">
        <v>345</v>
      </c>
      <c r="B22">
        <v>43.29</v>
      </c>
      <c r="C22">
        <v>157</v>
      </c>
      <c r="F22" s="5">
        <v>64528</v>
      </c>
      <c r="H22">
        <f t="shared" si="0"/>
        <v>345</v>
      </c>
      <c r="I22">
        <f t="shared" si="1"/>
        <v>4.3290000000000002E-2</v>
      </c>
      <c r="J22">
        <f t="shared" si="2"/>
        <v>6369.4267515923566</v>
      </c>
      <c r="M22">
        <f t="shared" si="3"/>
        <v>15.497148524671461</v>
      </c>
      <c r="O22">
        <f t="shared" si="4"/>
        <v>-1.018026021245783</v>
      </c>
      <c r="P22">
        <f t="shared" si="5"/>
        <v>0.99575752392110373</v>
      </c>
    </row>
    <row r="23" spans="1:16" x14ac:dyDescent="0.25">
      <c r="A23">
        <v>353</v>
      </c>
      <c r="B23">
        <v>56.87</v>
      </c>
      <c r="C23">
        <v>158.83000000000001</v>
      </c>
      <c r="F23" s="5">
        <v>49962</v>
      </c>
      <c r="H23">
        <f t="shared" si="0"/>
        <v>353</v>
      </c>
      <c r="I23">
        <f t="shared" si="1"/>
        <v>5.6869999999999997E-2</v>
      </c>
      <c r="J23">
        <f t="shared" si="2"/>
        <v>6296.0397909714784</v>
      </c>
      <c r="M23">
        <f t="shared" si="3"/>
        <v>20.015211560786199</v>
      </c>
      <c r="O23">
        <f t="shared" si="4"/>
        <v>-1.0598805761095071</v>
      </c>
      <c r="P23">
        <f t="shared" si="5"/>
        <v>0.98342081856378127</v>
      </c>
    </row>
    <row r="24" spans="1:16" x14ac:dyDescent="0.25">
      <c r="A24">
        <v>361</v>
      </c>
      <c r="B24">
        <v>73.62</v>
      </c>
      <c r="C24">
        <v>160.72</v>
      </c>
      <c r="F24" s="5">
        <v>39198</v>
      </c>
      <c r="H24">
        <f t="shared" si="0"/>
        <v>361</v>
      </c>
      <c r="I24">
        <f t="shared" si="1"/>
        <v>7.3620000000000005E-2</v>
      </c>
      <c r="J24">
        <f t="shared" si="2"/>
        <v>6222.0009955201594</v>
      </c>
      <c r="M24">
        <f t="shared" si="3"/>
        <v>25.511505689065771</v>
      </c>
      <c r="O24">
        <f t="shared" si="4"/>
        <v>-1.1035637493291983</v>
      </c>
      <c r="P24">
        <f t="shared" si="5"/>
        <v>0.97066698766255188</v>
      </c>
    </row>
    <row r="25" spans="1:16" x14ac:dyDescent="0.25">
      <c r="A25">
        <v>369</v>
      </c>
      <c r="B25">
        <v>94.02</v>
      </c>
      <c r="C25">
        <v>162.69999999999999</v>
      </c>
      <c r="F25" s="5">
        <v>31127</v>
      </c>
      <c r="H25">
        <f t="shared" si="0"/>
        <v>369</v>
      </c>
      <c r="I25">
        <f t="shared" si="1"/>
        <v>9.4019999999999992E-2</v>
      </c>
      <c r="J25">
        <f t="shared" si="2"/>
        <v>6146.2814996926863</v>
      </c>
      <c r="M25">
        <f t="shared" si="3"/>
        <v>32.126449706042983</v>
      </c>
      <c r="O25">
        <f t="shared" si="4"/>
        <v>-1.1492426538721707</v>
      </c>
      <c r="P25">
        <f t="shared" si="5"/>
        <v>0.95729065026203519</v>
      </c>
    </row>
    <row r="26" spans="1:16" x14ac:dyDescent="0.25">
      <c r="A26">
        <v>377</v>
      </c>
      <c r="B26">
        <v>118.6</v>
      </c>
      <c r="C26">
        <v>164.75</v>
      </c>
      <c r="F26" s="5">
        <v>24991</v>
      </c>
      <c r="H26">
        <f t="shared" si="0"/>
        <v>377</v>
      </c>
      <c r="I26">
        <f t="shared" si="1"/>
        <v>0.1186</v>
      </c>
      <c r="J26">
        <f t="shared" si="2"/>
        <v>6069.8027314112296</v>
      </c>
      <c r="M26">
        <f t="shared" si="3"/>
        <v>40.014405185866913</v>
      </c>
      <c r="O26">
        <f t="shared" si="4"/>
        <v>-1.1971084122334814</v>
      </c>
      <c r="P26">
        <f t="shared" si="5"/>
        <v>0.94339597396497366</v>
      </c>
    </row>
    <row r="27" spans="1:16" x14ac:dyDescent="0.25">
      <c r="A27">
        <v>385</v>
      </c>
      <c r="B27">
        <v>147.9</v>
      </c>
      <c r="C27">
        <v>166.9</v>
      </c>
      <c r="F27" s="5">
        <v>20267</v>
      </c>
      <c r="H27">
        <f t="shared" si="0"/>
        <v>385</v>
      </c>
      <c r="I27">
        <f t="shared" si="1"/>
        <v>0.1479</v>
      </c>
      <c r="J27">
        <f t="shared" si="2"/>
        <v>5991.6117435590177</v>
      </c>
      <c r="M27">
        <f t="shared" si="3"/>
        <v>49.341293728721567</v>
      </c>
      <c r="O27">
        <f t="shared" si="4"/>
        <v>-1.2473809881413931</v>
      </c>
      <c r="P27">
        <f t="shared" si="5"/>
        <v>0.9287753582414372</v>
      </c>
    </row>
    <row r="28" spans="1:16" x14ac:dyDescent="0.25">
      <c r="A28">
        <v>394</v>
      </c>
      <c r="B28">
        <v>187.1</v>
      </c>
      <c r="C28">
        <v>169.45</v>
      </c>
      <c r="F28" s="5">
        <v>16185</v>
      </c>
      <c r="H28">
        <f t="shared" si="0"/>
        <v>394</v>
      </c>
      <c r="I28">
        <f t="shared" si="1"/>
        <v>0.18709999999999999</v>
      </c>
      <c r="J28">
        <f t="shared" si="2"/>
        <v>5901.4458542342873</v>
      </c>
      <c r="M28">
        <f t="shared" si="3"/>
        <v>61.785603954278656</v>
      </c>
      <c r="O28">
        <f t="shared" si="4"/>
        <v>-1.3071335375954451</v>
      </c>
      <c r="P28">
        <f t="shared" si="5"/>
        <v>0.91135668611314502</v>
      </c>
    </row>
    <row r="29" spans="1:16" x14ac:dyDescent="0.25">
      <c r="A29">
        <v>402</v>
      </c>
      <c r="B29">
        <v>228.3</v>
      </c>
      <c r="C29">
        <v>171.84</v>
      </c>
      <c r="F29" s="5">
        <v>13368</v>
      </c>
      <c r="H29">
        <f t="shared" si="0"/>
        <v>402</v>
      </c>
      <c r="I29">
        <f t="shared" si="1"/>
        <v>0.2283</v>
      </c>
      <c r="J29">
        <f t="shared" si="2"/>
        <v>5819.3668528864055</v>
      </c>
      <c r="M29">
        <f t="shared" si="3"/>
        <v>74.805505685218435</v>
      </c>
      <c r="O29">
        <f t="shared" si="4"/>
        <v>-1.3634206389206225</v>
      </c>
      <c r="P29">
        <f t="shared" si="5"/>
        <v>0.89493762183493619</v>
      </c>
    </row>
    <row r="30" spans="1:16" x14ac:dyDescent="0.25">
      <c r="A30">
        <v>410</v>
      </c>
      <c r="B30">
        <v>276.10000000000002</v>
      </c>
      <c r="C30">
        <v>175.35</v>
      </c>
      <c r="F30" s="5">
        <v>11122</v>
      </c>
      <c r="H30">
        <f t="shared" si="0"/>
        <v>410</v>
      </c>
      <c r="I30">
        <f t="shared" si="1"/>
        <v>0.27610000000000001</v>
      </c>
      <c r="J30">
        <f t="shared" si="2"/>
        <v>5702.8799543769601</v>
      </c>
      <c r="M30">
        <f t="shared" si="3"/>
        <v>89.911886351375657</v>
      </c>
      <c r="O30">
        <f t="shared" si="4"/>
        <v>-1.4230659407661603</v>
      </c>
      <c r="P30">
        <f t="shared" si="5"/>
        <v>0.87176371429927402</v>
      </c>
    </row>
    <row r="31" spans="1:16" x14ac:dyDescent="0.25">
      <c r="A31">
        <v>418</v>
      </c>
      <c r="B31">
        <v>331.1</v>
      </c>
      <c r="C31">
        <v>177.02</v>
      </c>
      <c r="F31" s="5">
        <v>9315</v>
      </c>
      <c r="H31">
        <f t="shared" si="0"/>
        <v>418</v>
      </c>
      <c r="I31">
        <f t="shared" si="1"/>
        <v>0.33110000000000001</v>
      </c>
      <c r="J31">
        <f t="shared" si="2"/>
        <v>5649.0792000903848</v>
      </c>
      <c r="M31">
        <f t="shared" si="3"/>
        <v>107.35373054213633</v>
      </c>
      <c r="O31">
        <f t="shared" si="4"/>
        <v>-1.486495724107965</v>
      </c>
      <c r="P31">
        <f t="shared" si="5"/>
        <v>0.85898997615104533</v>
      </c>
    </row>
    <row r="32" spans="1:16" x14ac:dyDescent="0.25">
      <c r="A32">
        <v>426</v>
      </c>
      <c r="B32">
        <v>393.9</v>
      </c>
      <c r="C32">
        <v>179.87</v>
      </c>
      <c r="F32" s="5">
        <v>7846</v>
      </c>
      <c r="H32">
        <f t="shared" si="0"/>
        <v>426</v>
      </c>
      <c r="I32">
        <f t="shared" si="1"/>
        <v>0.39389999999999997</v>
      </c>
      <c r="J32">
        <f t="shared" si="2"/>
        <v>5559.570801134153</v>
      </c>
      <c r="M32">
        <f t="shared" si="3"/>
        <v>127.45347947998981</v>
      </c>
      <c r="O32">
        <f t="shared" si="4"/>
        <v>-1.5542229701246886</v>
      </c>
      <c r="P32">
        <f t="shared" si="5"/>
        <v>0.83901305555305605</v>
      </c>
    </row>
    <row r="33" spans="1:16" x14ac:dyDescent="0.25">
      <c r="A33">
        <v>434</v>
      </c>
      <c r="B33">
        <v>465.4</v>
      </c>
      <c r="C33">
        <v>182.91</v>
      </c>
      <c r="F33" s="5">
        <v>6643</v>
      </c>
      <c r="H33">
        <f t="shared" si="0"/>
        <v>434</v>
      </c>
      <c r="I33">
        <f t="shared" si="1"/>
        <v>0.46539999999999998</v>
      </c>
      <c r="J33">
        <f t="shared" si="2"/>
        <v>5467.1696462741238</v>
      </c>
      <c r="M33">
        <f t="shared" si="3"/>
        <v>150.53439710973959</v>
      </c>
      <c r="O33">
        <f t="shared" si="4"/>
        <v>-1.6268725928362093</v>
      </c>
      <c r="P33">
        <f t="shared" si="5"/>
        <v>0.81752469858443932</v>
      </c>
    </row>
    <row r="34" spans="1:16" x14ac:dyDescent="0.25">
      <c r="A34">
        <v>442</v>
      </c>
      <c r="B34">
        <v>546.29999999999995</v>
      </c>
      <c r="C34">
        <v>186.19</v>
      </c>
      <c r="F34" s="5">
        <v>5649</v>
      </c>
      <c r="H34">
        <f t="shared" si="0"/>
        <v>442</v>
      </c>
      <c r="I34">
        <f t="shared" si="1"/>
        <v>0.54630000000000001</v>
      </c>
      <c r="J34">
        <f t="shared" si="2"/>
        <v>5370.857725978839</v>
      </c>
      <c r="M34">
        <f t="shared" si="3"/>
        <v>177.02248185519559</v>
      </c>
      <c r="O34">
        <f t="shared" si="4"/>
        <v>-1.7052165764967566</v>
      </c>
      <c r="P34">
        <f t="shared" si="5"/>
        <v>0.79415645960182246</v>
      </c>
    </row>
    <row r="35" spans="1:16" x14ac:dyDescent="0.25">
      <c r="A35">
        <v>450</v>
      </c>
      <c r="B35">
        <v>637.29999999999995</v>
      </c>
      <c r="C35">
        <v>189.74</v>
      </c>
      <c r="F35" s="5">
        <v>4821</v>
      </c>
      <c r="H35">
        <f t="shared" si="0"/>
        <v>450</v>
      </c>
      <c r="I35">
        <f t="shared" si="1"/>
        <v>0.63729999999999998</v>
      </c>
      <c r="J35">
        <f t="shared" si="2"/>
        <v>5270.3699799725937</v>
      </c>
      <c r="M35">
        <f t="shared" si="3"/>
        <v>207.42584526031942</v>
      </c>
      <c r="O35">
        <f t="shared" si="4"/>
        <v>-1.7902240838500001</v>
      </c>
      <c r="P35">
        <f t="shared" si="5"/>
        <v>0.76863222618534766</v>
      </c>
    </row>
    <row r="36" spans="1:16" x14ac:dyDescent="0.25">
      <c r="A36">
        <v>459</v>
      </c>
      <c r="B36">
        <v>753</v>
      </c>
      <c r="C36">
        <v>194.14</v>
      </c>
      <c r="F36" s="5">
        <v>4048</v>
      </c>
      <c r="H36">
        <f t="shared" si="0"/>
        <v>459</v>
      </c>
      <c r="I36">
        <f t="shared" si="1"/>
        <v>0.753</v>
      </c>
      <c r="J36">
        <f t="shared" si="2"/>
        <v>5150.9220150406927</v>
      </c>
      <c r="M36">
        <f t="shared" si="3"/>
        <v>247.03557312252963</v>
      </c>
      <c r="O36">
        <f t="shared" si="4"/>
        <v>-1.8953800594573089</v>
      </c>
      <c r="P36">
        <f t="shared" si="5"/>
        <v>0.73671210943732524</v>
      </c>
    </row>
    <row r="37" spans="1:16" x14ac:dyDescent="0.25">
      <c r="A37">
        <v>467</v>
      </c>
      <c r="B37">
        <v>868.6</v>
      </c>
      <c r="C37">
        <v>198.49</v>
      </c>
      <c r="F37" s="5">
        <v>3472</v>
      </c>
      <c r="H37">
        <f t="shared" si="0"/>
        <v>467</v>
      </c>
      <c r="I37">
        <f t="shared" si="1"/>
        <v>0.86860000000000004</v>
      </c>
      <c r="J37">
        <f t="shared" si="2"/>
        <v>5038.0371807143938</v>
      </c>
      <c r="M37">
        <f t="shared" si="3"/>
        <v>288.0184331797235</v>
      </c>
      <c r="O37">
        <f t="shared" si="4"/>
        <v>-1.9991456675374577</v>
      </c>
      <c r="P37">
        <f t="shared" si="5"/>
        <v>0.7048326321753986</v>
      </c>
    </row>
    <row r="38" spans="1:16" x14ac:dyDescent="0.25">
      <c r="A38">
        <v>475</v>
      </c>
      <c r="B38">
        <v>997.4</v>
      </c>
      <c r="C38">
        <v>203.36</v>
      </c>
      <c r="F38" s="5">
        <v>2981</v>
      </c>
      <c r="H38">
        <f t="shared" si="0"/>
        <v>475</v>
      </c>
      <c r="I38">
        <f t="shared" si="1"/>
        <v>0.99739999999999995</v>
      </c>
      <c r="J38">
        <f t="shared" si="2"/>
        <v>4917.3878835562546</v>
      </c>
      <c r="M38">
        <f t="shared" si="3"/>
        <v>335.4579000335458</v>
      </c>
      <c r="O38">
        <f t="shared" si="4"/>
        <v>-2.1149386391997966</v>
      </c>
      <c r="P38">
        <f t="shared" si="5"/>
        <v>0.66880437043415264</v>
      </c>
    </row>
    <row r="39" spans="1:16" x14ac:dyDescent="0.25">
      <c r="A39">
        <v>483</v>
      </c>
      <c r="B39">
        <v>1141</v>
      </c>
      <c r="C39">
        <v>208.88</v>
      </c>
      <c r="F39" s="5">
        <v>2559</v>
      </c>
      <c r="H39">
        <f t="shared" si="0"/>
        <v>483</v>
      </c>
      <c r="I39">
        <f t="shared" si="1"/>
        <v>1.141</v>
      </c>
      <c r="J39">
        <f t="shared" si="2"/>
        <v>4787.4377633090771</v>
      </c>
      <c r="M39">
        <f t="shared" si="3"/>
        <v>390.77764751856199</v>
      </c>
      <c r="O39">
        <f t="shared" si="4"/>
        <v>-2.2459171836634453</v>
      </c>
      <c r="P39">
        <f t="shared" si="5"/>
        <v>0.62752925538298721</v>
      </c>
    </row>
    <row r="40" spans="1:16" x14ac:dyDescent="0.25">
      <c r="A40">
        <v>491</v>
      </c>
      <c r="B40">
        <v>1299</v>
      </c>
      <c r="C40">
        <v>215.25</v>
      </c>
      <c r="F40" s="5">
        <v>2193</v>
      </c>
      <c r="H40">
        <f t="shared" si="0"/>
        <v>491</v>
      </c>
      <c r="I40">
        <f t="shared" si="1"/>
        <v>1.2989999999999999</v>
      </c>
      <c r="J40">
        <f t="shared" si="2"/>
        <v>4645.760743321719</v>
      </c>
      <c r="M40">
        <f t="shared" si="3"/>
        <v>455.99635202918375</v>
      </c>
      <c r="O40">
        <f t="shared" si="4"/>
        <v>-2.3966741720279479</v>
      </c>
      <c r="P40">
        <f t="shared" si="5"/>
        <v>0.5793285684451478</v>
      </c>
    </row>
    <row r="41" spans="1:16" x14ac:dyDescent="0.25">
      <c r="A41">
        <v>499</v>
      </c>
      <c r="B41">
        <v>1475</v>
      </c>
      <c r="C41">
        <v>222.75</v>
      </c>
      <c r="F41" s="5">
        <v>1872</v>
      </c>
      <c r="H41">
        <f t="shared" si="0"/>
        <v>499</v>
      </c>
      <c r="I41">
        <f t="shared" si="1"/>
        <v>1.4750000000000001</v>
      </c>
      <c r="J41">
        <f t="shared" si="2"/>
        <v>4489.3378226711566</v>
      </c>
      <c r="M41">
        <f t="shared" si="3"/>
        <v>534.18803418803429</v>
      </c>
      <c r="O41">
        <f t="shared" si="4"/>
        <v>-2.5742638267889415</v>
      </c>
      <c r="P41">
        <f t="shared" si="5"/>
        <v>0.52170254098389479</v>
      </c>
    </row>
    <row r="42" spans="1:16" x14ac:dyDescent="0.25">
      <c r="A42">
        <v>507</v>
      </c>
      <c r="B42">
        <v>1670</v>
      </c>
      <c r="C42">
        <v>231.81</v>
      </c>
      <c r="F42" s="5">
        <v>1587</v>
      </c>
      <c r="H42">
        <f t="shared" si="0"/>
        <v>507</v>
      </c>
      <c r="I42">
        <f t="shared" si="1"/>
        <v>1.67</v>
      </c>
      <c r="J42">
        <f t="shared" si="2"/>
        <v>4313.877744704715</v>
      </c>
      <c r="M42">
        <f t="shared" si="3"/>
        <v>630.11972274732204</v>
      </c>
      <c r="O42">
        <f t="shared" si="4"/>
        <v>-2.7903512449338428</v>
      </c>
      <c r="P42">
        <f t="shared" si="5"/>
        <v>0.45061750001527245</v>
      </c>
    </row>
    <row r="43" spans="1:16" x14ac:dyDescent="0.25">
      <c r="A43">
        <v>515</v>
      </c>
      <c r="B43">
        <v>1885</v>
      </c>
      <c r="C43">
        <v>243.14</v>
      </c>
      <c r="F43" s="5">
        <v>1489</v>
      </c>
      <c r="H43">
        <f t="shared" si="0"/>
        <v>515</v>
      </c>
      <c r="I43">
        <f t="shared" si="1"/>
        <v>1.885</v>
      </c>
      <c r="J43">
        <f t="shared" si="2"/>
        <v>4112.8567903265612</v>
      </c>
      <c r="M43">
        <f t="shared" si="3"/>
        <v>671.59167226326394</v>
      </c>
      <c r="O43">
        <f t="shared" si="4"/>
        <v>-3.0663826225559734</v>
      </c>
      <c r="P43">
        <f t="shared" si="5"/>
        <v>0.38252323794174325</v>
      </c>
    </row>
    <row r="44" spans="1:16" x14ac:dyDescent="0.25">
      <c r="A44">
        <v>523</v>
      </c>
      <c r="B44">
        <v>2124</v>
      </c>
      <c r="C44">
        <v>257.89</v>
      </c>
      <c r="F44" s="5">
        <v>1267</v>
      </c>
      <c r="H44">
        <f t="shared" si="0"/>
        <v>523</v>
      </c>
      <c r="I44">
        <f t="shared" si="1"/>
        <v>2.1240000000000001</v>
      </c>
      <c r="J44">
        <f t="shared" si="2"/>
        <v>3877.6222420411805</v>
      </c>
      <c r="M44">
        <f t="shared" si="3"/>
        <v>789.26598263614835</v>
      </c>
      <c r="O44">
        <f t="shared" si="4"/>
        <v>-3.44894581642972</v>
      </c>
      <c r="P44">
        <f t="shared" si="5"/>
        <v>0.27432306177358795</v>
      </c>
    </row>
    <row r="45" spans="1:16" x14ac:dyDescent="0.25">
      <c r="A45">
        <v>532</v>
      </c>
      <c r="B45">
        <v>2426</v>
      </c>
      <c r="F45" s="5">
        <v>1035</v>
      </c>
      <c r="H45">
        <f t="shared" si="0"/>
        <v>532</v>
      </c>
      <c r="I45">
        <f t="shared" si="1"/>
        <v>2.4260000000000002</v>
      </c>
      <c r="M45">
        <f t="shared" si="3"/>
        <v>966.18357487922708</v>
      </c>
      <c r="O45">
        <f>LN(ABS(H45-$H$47)/$H$47)</f>
        <v>-4.1918973068283609</v>
      </c>
      <c r="P45" t="e">
        <f>LN((J45-M45)/$M$47)</f>
        <v>#NUM!</v>
      </c>
    </row>
    <row r="46" spans="1:16" x14ac:dyDescent="0.25">
      <c r="A46">
        <v>540</v>
      </c>
      <c r="B46">
        <v>2729</v>
      </c>
      <c r="F46" s="5">
        <v>774.9</v>
      </c>
      <c r="H46">
        <f t="shared" si="0"/>
        <v>540</v>
      </c>
      <c r="I46">
        <f t="shared" si="1"/>
        <v>2.7290000000000001</v>
      </c>
      <c r="M46">
        <f t="shared" si="3"/>
        <v>1290.4890953671443</v>
      </c>
      <c r="O46">
        <f>LN(ABS(H46-$H$47)/$H$47)</f>
        <v>-8.0876439903510224</v>
      </c>
      <c r="P46" t="e">
        <f>LN((J46-M46)/$M$47)</f>
        <v>#NUM!</v>
      </c>
    </row>
    <row r="47" spans="1:16" x14ac:dyDescent="0.25">
      <c r="A47">
        <v>540.16600000000005</v>
      </c>
      <c r="B47">
        <v>2736</v>
      </c>
      <c r="C47">
        <v>426</v>
      </c>
      <c r="F47" s="5">
        <v>426</v>
      </c>
      <c r="H47">
        <f t="shared" si="0"/>
        <v>540.16600000000005</v>
      </c>
      <c r="I47">
        <f t="shared" si="1"/>
        <v>2.7360000000000002</v>
      </c>
      <c r="J47">
        <f t="shared" si="2"/>
        <v>2347.4178403755868</v>
      </c>
      <c r="M47">
        <f t="shared" si="3"/>
        <v>2347.4178403755868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18</vt:i4>
      </vt:variant>
    </vt:vector>
  </HeadingPairs>
  <TitlesOfParts>
    <vt:vector size="18" baseType="lpstr">
      <vt:lpstr>Lista</vt:lpstr>
      <vt:lpstr>Dados Críticos</vt:lpstr>
      <vt:lpstr>Metano</vt:lpstr>
      <vt:lpstr>Etano</vt:lpstr>
      <vt:lpstr>Propano</vt:lpstr>
      <vt:lpstr>n-Butano</vt:lpstr>
      <vt:lpstr>n-Pentano</vt:lpstr>
      <vt:lpstr>n-Hexano</vt:lpstr>
      <vt:lpstr>n-Heptano</vt:lpstr>
      <vt:lpstr>n-Octano</vt:lpstr>
      <vt:lpstr>Metanol</vt:lpstr>
      <vt:lpstr>Etanol</vt:lpstr>
      <vt:lpstr>1-Propanol</vt:lpstr>
      <vt:lpstr>1-Butanol</vt:lpstr>
      <vt:lpstr>1-Pentanol</vt:lpstr>
      <vt:lpstr>1-Hexanol</vt:lpstr>
      <vt:lpstr>1-Heptanol</vt:lpstr>
      <vt:lpstr>1-Octanol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Moraes Silva</dc:creator>
  <cp:lastModifiedBy>Gabriel</cp:lastModifiedBy>
  <dcterms:created xsi:type="dcterms:W3CDTF">2017-03-02T11:58:10Z</dcterms:created>
  <dcterms:modified xsi:type="dcterms:W3CDTF">2017-03-05T12:47:10Z</dcterms:modified>
</cp:coreProperties>
</file>