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drawings/drawing1.xml" ContentType="application/vnd.openxmlformats-officedocument.drawing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2.xml" ContentType="application/vnd.openxmlformats-officedocument.drawing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Resumo da Exportação" sheetId="1" state="visible" r:id="rId1"/>
    <sheet name="MAG LUIZA (2)" sheetId="2" state="visible" r:id="rId2"/>
    <sheet name="DESCRITIVO" sheetId="3" state="visible" r:id="rId3"/>
    <sheet name="FAT MASTER SANTANDER" sheetId="4" state="visible" r:id="rId4"/>
    <sheet name="FATURA DO VISA" sheetId="5" state="visible" r:id="rId5"/>
    <sheet name="ITAU INFINITY" sheetId="6" state="visible" r:id="rId6"/>
    <sheet name="NUBANK NENO" sheetId="7" state="visible" r:id="rId7"/>
    <sheet name="BRADESCO" sheetId="8" state="visible" r:id="rId8"/>
    <sheet name="MASTER ITAU" sheetId="9" state="visible" r:id="rId9"/>
    <sheet name="NUBANK" sheetId="10" state="visible" r:id="rId10"/>
    <sheet name="MASTER RENNER" sheetId="11" state="visible" r:id="rId11"/>
    <sheet name="Rescisão Regis" sheetId="12" state="visible" r:id="rId12"/>
    <sheet name="CONTROLE DE CHEQUES" sheetId="13" state="visible" r:id="rId13"/>
    <sheet name="SMILES VISA" sheetId="14" state="visible" r:id="rId14"/>
    <sheet name="FAT MASTER GOLD SANTANDER" sheetId="15" state="visible" r:id="rId15"/>
    <sheet name="FAT VISA FREE SANTANDER" sheetId="16" state="visible" r:id="rId16"/>
    <sheet name="VISA RIACHUELO" sheetId="17" state="visible" r:id="rId17"/>
    <sheet name="MAG LUIZA" sheetId="18" state="visible" r:id="rId18"/>
    <sheet name="IPTU NATAL" sheetId="19" state="visible" r:id="rId19"/>
    <sheet name="Plan2" sheetId="20" state="visible" r:id="rId20"/>
    <sheet name="Valia" sheetId="21" state="visible" r:id="rId21"/>
    <sheet name="Planilha1" sheetId="22" state="visible" r:id="rId22"/>
    <sheet name="NUBANK NOVO" sheetId="23" state="visible" r:id="rId23"/>
    <sheet name="Nubank Fatura" sheetId="24" state="visible" r:id="rId24"/>
  </sheets>
  <definedNames/>
</workbook>
</file>

<file path=xl/styles.xml><?xml version="1.0" encoding="utf-8"?>
<styleSheet xmlns="http://schemas.openxmlformats.org/spreadsheetml/2006/main">
  <numFmts count="3">
    <numFmt numFmtId="164" formatCode="&quot; &quot;* #,##0.00&quot; &quot;;&quot; &quot;* (#,##0.00);&quot; &quot;* &quot;-&quot;??&quot; &quot;"/>
    <numFmt numFmtId="165" formatCode="&quot; &quot;* #,##0.00&quot; &quot;;&quot;-&quot;* #,##0.00&quot; &quot;;&quot; &quot;* &quot;-&quot;??&quot; &quot;"/>
    <numFmt numFmtId="166" formatCode="&quot; R$ &quot;* #,##0.00&quot; &quot;;&quot; R$ &quot;* (#,##0.00);&quot; R$ &quot;* &quot;-&quot;??&quot; &quot;"/>
  </numFmts>
  <fonts count="35">
    <font>
      <name val="Arial"/>
      <color indexed="8"/>
      <sz val="10"/>
    </font>
    <font>
      <name val="Arial"/>
      <color indexed="8"/>
      <sz val="12"/>
    </font>
    <font>
      <name val="Arial"/>
      <color indexed="8"/>
      <sz val="14"/>
    </font>
    <font>
      <name val="Helvetica Neue"/>
      <color indexed="8"/>
      <sz val="12"/>
    </font>
    <font>
      <name val="Arial"/>
      <color indexed="11"/>
      <sz val="12"/>
      <u val="single"/>
    </font>
    <font>
      <name val="Calibri"/>
      <color indexed="8"/>
      <sz val="15"/>
    </font>
    <font>
      <name val="Calibri"/>
      <b val="1"/>
      <color indexed="8"/>
      <sz val="12"/>
    </font>
    <font>
      <name val="Calibri"/>
      <b val="1"/>
      <color indexed="8"/>
      <sz val="10"/>
    </font>
    <font>
      <name val="Calibri"/>
      <color indexed="8"/>
      <sz val="10"/>
    </font>
    <font>
      <name val="Calibri"/>
      <i val="1"/>
      <color indexed="8"/>
      <sz val="10"/>
    </font>
    <font>
      <name val="Calibri"/>
      <b val="1"/>
      <i val="1"/>
      <color indexed="8"/>
      <sz val="10"/>
    </font>
    <font>
      <name val="Calibri"/>
      <b val="1"/>
      <color indexed="15"/>
      <sz val="14"/>
    </font>
    <font>
      <name val="Calibri"/>
      <b val="1"/>
      <color indexed="15"/>
      <sz val="20"/>
    </font>
    <font>
      <name val="Calibri"/>
      <color indexed="8"/>
      <sz val="11"/>
    </font>
    <font>
      <name val="Calibri"/>
      <b val="1"/>
      <color indexed="15"/>
      <sz val="11"/>
    </font>
    <font>
      <name val="Calibri"/>
      <color indexed="22"/>
      <sz val="11"/>
    </font>
    <font>
      <name val="Calibri"/>
      <b val="1"/>
      <color indexed="8"/>
      <sz val="11"/>
    </font>
    <font>
      <name val="Arial"/>
      <color indexed="8"/>
      <sz val="11"/>
    </font>
    <font>
      <name val="Arial"/>
      <color indexed="22"/>
      <sz val="10"/>
    </font>
    <font>
      <name val="Helvetica Neue"/>
      <color indexed="8"/>
      <sz val="11"/>
    </font>
    <font>
      <name val="Calibri"/>
      <b val="1"/>
      <color indexed="25"/>
      <sz val="11"/>
    </font>
    <font>
      <name val="Calibri"/>
      <b val="1"/>
      <color indexed="27"/>
      <sz val="11"/>
    </font>
    <font>
      <name val="Calibri"/>
      <b val="1"/>
      <color indexed="28"/>
      <sz val="11"/>
    </font>
    <font>
      <name val="Arial"/>
      <b val="1"/>
      <color indexed="8"/>
      <sz val="10"/>
    </font>
    <font>
      <name val="Calibri"/>
      <b val="1"/>
      <color indexed="29"/>
      <sz val="11"/>
    </font>
    <font>
      <name val="Calibri"/>
      <color indexed="30"/>
      <sz val="11"/>
    </font>
    <font>
      <name val="Calibri"/>
      <b val="1"/>
      <color indexed="31"/>
      <sz val="11"/>
    </font>
    <font>
      <name val="Calibri"/>
      <b val="1"/>
      <color indexed="22"/>
      <sz val="11"/>
    </font>
    <font>
      <name val="Calibri"/>
      <b val="1"/>
      <color indexed="8"/>
      <sz val="9"/>
    </font>
    <font>
      <name val="Calibri"/>
      <color indexed="8"/>
      <sz val="9"/>
    </font>
    <font>
      <name val="Calibri"/>
      <color indexed="22"/>
      <sz val="10"/>
    </font>
    <font>
      <name val="Calibri"/>
      <b val="1"/>
      <color indexed="31"/>
      <sz val="10"/>
    </font>
    <font>
      <name val="Arial"/>
      <b val="1"/>
      <color indexed="22"/>
      <sz val="10"/>
    </font>
    <font>
      <name val="Calibri"/>
      <b val="1"/>
      <color indexed="15"/>
      <sz val="10"/>
    </font>
    <font>
      <name val="Calibri"/>
      <b val="1"/>
      <color indexed="22"/>
      <sz val="10"/>
    </font>
  </fonts>
  <fills count="23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8"/>
        <bgColor auto="1"/>
      </patternFill>
    </fill>
  </fills>
  <borders count="81">
    <border>
      <left/>
      <right/>
      <top/>
      <bottom/>
      <diagonal/>
    </border>
    <border>
      <left style="thin">
        <color indexed="8"/>
      </left>
      <right/>
      <top style="thin">
        <color indexed="13"/>
      </top>
      <bottom style="thin">
        <color indexed="8"/>
      </bottom>
      <diagonal/>
    </border>
    <border>
      <left/>
      <right/>
      <top style="thin">
        <color indexed="13"/>
      </top>
      <bottom style="thin">
        <color indexed="8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/>
      <top style="thin">
        <color indexed="8"/>
      </top>
      <bottom style="thin">
        <color indexed="13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3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13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3"/>
      </right>
      <top style="thin">
        <color indexed="8"/>
      </top>
      <bottom/>
      <diagonal/>
    </border>
    <border>
      <left style="thin">
        <color indexed="13"/>
      </left>
      <right/>
      <top style="thin">
        <color indexed="8"/>
      </top>
      <bottom/>
      <diagonal/>
    </border>
    <border>
      <left/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37"/>
      </bottom>
      <diagonal/>
    </border>
    <border>
      <left style="thin">
        <color indexed="21"/>
      </left>
      <right style="thin">
        <color indexed="37"/>
      </right>
      <top style="thin">
        <color indexed="37"/>
      </top>
      <bottom style="thin">
        <color indexed="21"/>
      </bottom>
      <diagonal/>
    </border>
    <border>
      <left style="thin">
        <color indexed="37"/>
      </left>
      <right style="thin">
        <color indexed="21"/>
      </right>
      <top style="thin">
        <color indexed="37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37"/>
      </top>
      <bottom style="thin">
        <color indexed="21"/>
      </bottom>
      <diagonal/>
    </border>
    <border>
      <left style="thin">
        <color indexed="21"/>
      </left>
      <right style="thin">
        <color indexed="37"/>
      </right>
      <top style="thin">
        <color indexed="21"/>
      </top>
      <bottom style="thin">
        <color indexed="21"/>
      </bottom>
      <diagonal/>
    </border>
    <border>
      <left style="thin">
        <color indexed="37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/>
      <right style="thin">
        <color indexed="8"/>
      </right>
      <top style="thin">
        <color indexed="13"/>
      </top>
      <bottom/>
      <diagonal/>
    </border>
    <border>
      <left/>
      <right style="thin">
        <color indexed="13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10" applyAlignment="1">
      <alignment vertical="bottom"/>
    </xf>
  </cellStyleXfs>
  <cellXfs count="56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left" vertical="bottom" wrapText="1"/>
    </xf>
    <xf numFmtId="0" fontId="2" fillId="0" borderId="0" applyAlignment="1" pivotButton="0" quotePrefix="0" xfId="0">
      <alignment horizontal="left" vertical="bottom"/>
    </xf>
    <xf numFmtId="0" fontId="1" fillId="2" borderId="0" applyAlignment="1" pivotButton="0" quotePrefix="0" xfId="0">
      <alignment horizontal="left" vertical="bottom"/>
    </xf>
    <xf numFmtId="0" fontId="1" fillId="3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left" vertical="bottom"/>
    </xf>
    <xf numFmtId="0" fontId="0" fillId="0" borderId="0" applyAlignment="1" pivotButton="0" quotePrefix="0" xfId="0">
      <alignment vertical="bottom"/>
    </xf>
    <xf numFmtId="49" fontId="6" fillId="4" borderId="1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6" fillId="4" borderId="3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bottom"/>
    </xf>
    <xf numFmtId="49" fontId="7" fillId="5" borderId="4" applyAlignment="1" pivotButton="0" quotePrefix="0" xfId="0">
      <alignment horizontal="center" vertical="bottom"/>
    </xf>
    <xf numFmtId="0" fontId="8" fillId="0" borderId="4" applyAlignment="1" pivotButton="0" quotePrefix="0" xfId="0">
      <alignment vertical="bottom"/>
    </xf>
    <xf numFmtId="164" fontId="8" fillId="0" borderId="4" applyAlignment="1" pivotButton="0" quotePrefix="0" xfId="0">
      <alignment horizontal="right" vertical="bottom"/>
    </xf>
    <xf numFmtId="164" fontId="8" fillId="0" borderId="4" applyAlignment="1" pivotButton="0" quotePrefix="0" xfId="0">
      <alignment vertical="bottom"/>
    </xf>
    <xf numFmtId="164" fontId="9" fillId="0" borderId="4" applyAlignment="1" pivotButton="0" quotePrefix="0" xfId="0">
      <alignment vertical="bottom"/>
    </xf>
    <xf numFmtId="49" fontId="8" fillId="0" borderId="4" applyAlignment="1" pivotButton="0" quotePrefix="0" xfId="0">
      <alignment vertical="bottom"/>
    </xf>
    <xf numFmtId="164" fontId="8" fillId="6" borderId="4" applyAlignment="1" pivotButton="0" quotePrefix="0" xfId="0">
      <alignment horizontal="right" vertical="center" wrapText="1"/>
    </xf>
    <xf numFmtId="164" fontId="10" fillId="0" borderId="4" applyAlignment="1" pivotButton="0" quotePrefix="0" xfId="0">
      <alignment vertical="bottom"/>
    </xf>
    <xf numFmtId="164" fontId="8" fillId="7" borderId="4" applyAlignment="1" pivotButton="0" quotePrefix="0" xfId="0">
      <alignment horizontal="right" vertical="bottom"/>
    </xf>
    <xf numFmtId="164" fontId="7" fillId="0" borderId="4" applyAlignment="1" pivotButton="0" quotePrefix="0" xfId="0">
      <alignment vertical="bottom"/>
    </xf>
    <xf numFmtId="49" fontId="8" fillId="0" borderId="5" applyAlignment="1" pivotButton="0" quotePrefix="0" xfId="0">
      <alignment vertical="bottom"/>
    </xf>
    <xf numFmtId="164" fontId="8" fillId="8" borderId="6" applyAlignment="1" pivotButton="0" quotePrefix="0" xfId="0">
      <alignment vertical="bottom"/>
    </xf>
    <xf numFmtId="164" fontId="0" fillId="0" borderId="7" applyAlignment="1" pivotButton="0" quotePrefix="0" xfId="0">
      <alignment vertical="bottom"/>
    </xf>
    <xf numFmtId="0" fontId="0" fillId="0" borderId="8" applyAlignment="1" pivotButton="0" quotePrefix="0" xfId="0">
      <alignment vertical="bottom"/>
    </xf>
    <xf numFmtId="49" fontId="8" fillId="0" borderId="9" applyAlignment="1" pivotButton="0" quotePrefix="0" xfId="0">
      <alignment vertical="bottom"/>
    </xf>
    <xf numFmtId="164" fontId="8" fillId="9" borderId="10" applyAlignment="1" pivotButton="0" quotePrefix="0" xfId="0">
      <alignment vertical="bottom"/>
    </xf>
    <xf numFmtId="9" fontId="0" fillId="0" borderId="11" applyAlignment="1" pivotButton="0" quotePrefix="0" xfId="0">
      <alignment vertical="bottom"/>
    </xf>
    <xf numFmtId="0" fontId="0" fillId="0" borderId="12" applyAlignment="1" pivotButton="0" quotePrefix="0" xfId="0">
      <alignment vertical="bottom"/>
    </xf>
    <xf numFmtId="164" fontId="0" fillId="0" borderId="12" applyAlignment="1" pivotButton="0" quotePrefix="0" xfId="0">
      <alignment vertical="bottom"/>
    </xf>
    <xf numFmtId="164" fontId="8" fillId="0" borderId="12" applyAlignment="1" pivotButton="0" quotePrefix="0" xfId="0">
      <alignment vertical="bottom"/>
    </xf>
    <xf numFmtId="165" fontId="8" fillId="10" borderId="13" applyAlignment="1" pivotButton="0" quotePrefix="0" xfId="0">
      <alignment vertical="bottom"/>
    </xf>
    <xf numFmtId="0" fontId="0" fillId="0" borderId="11" applyAlignment="1" pivotButton="0" quotePrefix="0" xfId="0">
      <alignment vertical="bottom"/>
    </xf>
    <xf numFmtId="165" fontId="0" fillId="0" borderId="12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4" applyAlignment="1" pivotButton="0" quotePrefix="0" xfId="0">
      <alignment vertical="bottom"/>
    </xf>
    <xf numFmtId="49" fontId="11" fillId="11" borderId="15" applyAlignment="1" pivotButton="0" quotePrefix="0" xfId="0">
      <alignment horizontal="left" vertical="center" wrapText="1"/>
    </xf>
    <xf numFmtId="49" fontId="12" fillId="11" borderId="16" applyAlignment="1" pivotButton="0" quotePrefix="0" xfId="0">
      <alignment horizontal="center" vertical="center"/>
    </xf>
    <xf numFmtId="0" fontId="12" fillId="11" borderId="16" applyAlignment="1" pivotButton="0" quotePrefix="0" xfId="0">
      <alignment horizontal="center" vertical="center"/>
    </xf>
    <xf numFmtId="0" fontId="12" fillId="11" borderId="17" applyAlignment="1" pivotButton="0" quotePrefix="0" xfId="0">
      <alignment horizontal="center" vertical="center"/>
    </xf>
    <xf numFmtId="0" fontId="12" fillId="6" borderId="18" applyAlignment="1" pivotButton="0" quotePrefix="0" xfId="0">
      <alignment vertical="center"/>
    </xf>
    <xf numFmtId="0" fontId="12" fillId="6" borderId="19" applyAlignment="1" pivotButton="0" quotePrefix="0" xfId="0">
      <alignment vertical="center"/>
    </xf>
    <xf numFmtId="0" fontId="13" fillId="0" borderId="19" applyAlignment="1" pivotButton="0" quotePrefix="0" xfId="0">
      <alignment vertical="bottom"/>
    </xf>
    <xf numFmtId="0" fontId="0" fillId="0" borderId="19" applyAlignment="1" pivotButton="0" quotePrefix="0" xfId="0">
      <alignment vertical="bottom"/>
    </xf>
    <xf numFmtId="0" fontId="0" fillId="0" borderId="20" applyAlignment="1" pivotButton="0" quotePrefix="0" xfId="0">
      <alignment vertical="bottom"/>
    </xf>
    <xf numFmtId="0" fontId="0" fillId="0" borderId="21" applyAlignment="1" pivotButton="0" quotePrefix="0" xfId="0">
      <alignment vertical="bottom"/>
    </xf>
    <xf numFmtId="0" fontId="11" fillId="11" borderId="22" applyAlignment="1" pivotButton="0" quotePrefix="0" xfId="0">
      <alignment horizontal="left" vertical="center" wrapText="1"/>
    </xf>
    <xf numFmtId="49" fontId="14" fillId="12" borderId="23" applyAlignment="1" pivotButton="0" quotePrefix="0" xfId="0">
      <alignment horizontal="center" vertical="center"/>
    </xf>
    <xf numFmtId="49" fontId="14" fillId="12" borderId="24" applyAlignment="1" pivotButton="0" quotePrefix="0" xfId="0">
      <alignment horizontal="center" vertical="center"/>
    </xf>
    <xf numFmtId="0" fontId="0" fillId="0" borderId="25" applyAlignment="1" pivotButton="0" quotePrefix="0" xfId="0">
      <alignment vertical="bottom"/>
    </xf>
    <xf numFmtId="0" fontId="0" fillId="6" borderId="10" applyAlignment="1" pivotButton="0" quotePrefix="0" xfId="0">
      <alignment vertical="bottom"/>
    </xf>
    <xf numFmtId="0" fontId="13" fillId="0" borderId="10" applyAlignment="1" pivotButton="0" quotePrefix="0" xfId="0">
      <alignment vertical="bottom"/>
    </xf>
    <xf numFmtId="0" fontId="0" fillId="0" borderId="10" applyAlignment="1" pivotButton="0" quotePrefix="0" xfId="0">
      <alignment vertical="bottom"/>
    </xf>
    <xf numFmtId="0" fontId="0" fillId="0" borderId="26" applyAlignment="1" pivotButton="0" quotePrefix="0" xfId="0">
      <alignment vertical="bottom"/>
    </xf>
    <xf numFmtId="49" fontId="13" fillId="0" borderId="15" applyAlignment="1" pivotButton="0" quotePrefix="0" xfId="0">
      <alignment vertical="bottom"/>
    </xf>
    <xf numFmtId="164" fontId="13" fillId="0" borderId="16" applyAlignment="1" pivotButton="0" quotePrefix="0" xfId="0">
      <alignment vertical="bottom"/>
    </xf>
    <xf numFmtId="164" fontId="15" fillId="0" borderId="16" applyAlignment="1" pivotButton="0" quotePrefix="0" xfId="0">
      <alignment vertical="bottom"/>
    </xf>
    <xf numFmtId="164" fontId="13" fillId="0" borderId="17" applyAlignment="1" pivotButton="0" quotePrefix="0" xfId="0">
      <alignment vertical="bottom"/>
    </xf>
    <xf numFmtId="164" fontId="8" fillId="0" borderId="25" applyAlignment="1" pivotButton="0" quotePrefix="0" xfId="0">
      <alignment vertical="bottom"/>
    </xf>
    <xf numFmtId="164" fontId="13" fillId="0" borderId="10" applyAlignment="1" pivotButton="0" quotePrefix="0" xfId="0">
      <alignment vertical="bottom"/>
    </xf>
    <xf numFmtId="165" fontId="0" fillId="0" borderId="10" applyAlignment="1" pivotButton="0" quotePrefix="0" xfId="0">
      <alignment vertical="bottom"/>
    </xf>
    <xf numFmtId="49" fontId="13" fillId="0" borderId="27" applyAlignment="1" pivotButton="0" quotePrefix="0" xfId="0">
      <alignment vertical="bottom"/>
    </xf>
    <xf numFmtId="164" fontId="13" fillId="0" borderId="4" applyAlignment="1" pivotButton="0" quotePrefix="0" xfId="0">
      <alignment vertical="bottom"/>
    </xf>
    <xf numFmtId="164" fontId="13" fillId="0" borderId="28" applyAlignment="1" pivotButton="0" quotePrefix="0" xfId="0">
      <alignment vertical="bottom"/>
    </xf>
    <xf numFmtId="166" fontId="13" fillId="0" borderId="4" applyAlignment="1" pivotButton="0" quotePrefix="0" xfId="0">
      <alignment vertical="bottom"/>
    </xf>
    <xf numFmtId="164" fontId="15" fillId="0" borderId="4" applyAlignment="1" pivotButton="0" quotePrefix="0" xfId="0">
      <alignment vertical="bottom"/>
    </xf>
    <xf numFmtId="164" fontId="16" fillId="0" borderId="4" applyAlignment="1" pivotButton="0" quotePrefix="0" xfId="0">
      <alignment vertical="bottom"/>
    </xf>
    <xf numFmtId="165" fontId="13" fillId="0" borderId="28" applyAlignment="1" pivotButton="0" quotePrefix="0" xfId="0">
      <alignment vertical="bottom"/>
    </xf>
    <xf numFmtId="165" fontId="0" fillId="0" borderId="25" applyAlignment="1" pivotButton="0" quotePrefix="0" xfId="0">
      <alignment vertical="bottom"/>
    </xf>
    <xf numFmtId="0" fontId="17" fillId="0" borderId="4" applyAlignment="1" pivotButton="0" quotePrefix="0" xfId="0">
      <alignment vertical="bottom"/>
    </xf>
    <xf numFmtId="49" fontId="13" fillId="0" borderId="22" applyAlignment="1" pivotButton="0" quotePrefix="0" xfId="0">
      <alignment vertical="bottom"/>
    </xf>
    <xf numFmtId="166" fontId="13" fillId="0" borderId="23" applyAlignment="1" pivotButton="0" quotePrefix="0" xfId="0">
      <alignment vertical="bottom"/>
    </xf>
    <xf numFmtId="164" fontId="13" fillId="0" borderId="23" applyAlignment="1" pivotButton="0" quotePrefix="0" xfId="0">
      <alignment vertical="bottom"/>
    </xf>
    <xf numFmtId="164" fontId="16" fillId="0" borderId="23" applyAlignment="1" pivotButton="0" quotePrefix="0" xfId="0">
      <alignment vertical="bottom"/>
    </xf>
    <xf numFmtId="166" fontId="16" fillId="0" borderId="23" applyAlignment="1" pivotButton="0" quotePrefix="0" xfId="0">
      <alignment vertical="bottom"/>
    </xf>
    <xf numFmtId="164" fontId="13" fillId="0" borderId="24" applyAlignment="1" pivotButton="0" quotePrefix="0" xfId="0">
      <alignment vertical="bottom"/>
    </xf>
    <xf numFmtId="49" fontId="16" fillId="13" borderId="29" applyAlignment="1" pivotButton="0" quotePrefix="0" xfId="0">
      <alignment vertical="center"/>
    </xf>
    <xf numFmtId="166" fontId="16" fillId="13" borderId="30" applyAlignment="1" pivotButton="0" quotePrefix="0" xfId="0">
      <alignment vertical="center"/>
    </xf>
    <xf numFmtId="166" fontId="16" fillId="13" borderId="31" applyAlignment="1" pivotButton="0" quotePrefix="0" xfId="0">
      <alignment vertical="center"/>
    </xf>
    <xf numFmtId="166" fontId="16" fillId="6" borderId="25" applyAlignment="1" pivotButton="0" quotePrefix="0" xfId="0">
      <alignment vertical="center"/>
    </xf>
    <xf numFmtId="166" fontId="16" fillId="6" borderId="10" applyAlignment="1" pivotButton="0" quotePrefix="0" xfId="0">
      <alignment vertical="center"/>
    </xf>
    <xf numFmtId="49" fontId="14" fillId="14" borderId="32" applyAlignment="1" pivotButton="0" quotePrefix="0" xfId="0">
      <alignment vertical="center"/>
    </xf>
    <xf numFmtId="0" fontId="14" fillId="14" borderId="33" applyAlignment="1" pivotButton="0" quotePrefix="0" xfId="0">
      <alignment vertical="center"/>
    </xf>
    <xf numFmtId="0" fontId="14" fillId="14" borderId="34" applyAlignment="1" pivotButton="0" quotePrefix="0" xfId="0">
      <alignment vertical="center"/>
    </xf>
    <xf numFmtId="0" fontId="14" fillId="14" borderId="35" applyAlignment="1" pivotButton="0" quotePrefix="0" xfId="0">
      <alignment vertical="center"/>
    </xf>
    <xf numFmtId="0" fontId="14" fillId="6" borderId="25" applyAlignment="1" pivotButton="0" quotePrefix="0" xfId="0">
      <alignment vertical="center"/>
    </xf>
    <xf numFmtId="0" fontId="14" fillId="6" borderId="10" applyAlignment="1" pivotButton="0" quotePrefix="0" xfId="0">
      <alignment vertical="center"/>
    </xf>
    <xf numFmtId="0" fontId="0" fillId="0" borderId="10" applyAlignment="1" pivotButton="0" quotePrefix="0" xfId="0">
      <alignment horizontal="right" vertical="bottom"/>
    </xf>
    <xf numFmtId="164" fontId="13" fillId="6" borderId="16" applyAlignment="1" pivotButton="0" quotePrefix="0" xfId="0">
      <alignment vertical="center"/>
    </xf>
    <xf numFmtId="164" fontId="13" fillId="6" borderId="17" applyAlignment="1" pivotButton="0" quotePrefix="0" xfId="0">
      <alignment vertical="center"/>
    </xf>
    <xf numFmtId="0" fontId="14" fillId="6" borderId="25" applyAlignment="1" pivotButton="0" quotePrefix="0" xfId="0">
      <alignment vertical="center"/>
    </xf>
    <xf numFmtId="164" fontId="13" fillId="6" borderId="10" applyAlignment="1" pivotButton="0" quotePrefix="0" xfId="0">
      <alignment vertical="center"/>
    </xf>
    <xf numFmtId="164" fontId="18" fillId="0" borderId="10" applyAlignment="1" pivotButton="0" quotePrefix="0" xfId="0">
      <alignment vertical="bottom"/>
    </xf>
    <xf numFmtId="164" fontId="13" fillId="6" borderId="10" applyAlignment="1" pivotButton="0" quotePrefix="0" xfId="0">
      <alignment vertical="bottom"/>
    </xf>
    <xf numFmtId="164" fontId="15" fillId="0" borderId="10" applyAlignment="1" pivotButton="0" quotePrefix="0" xfId="0">
      <alignment vertical="bottom"/>
    </xf>
    <xf numFmtId="164" fontId="0" fillId="0" borderId="26" applyAlignment="1" pivotButton="0" quotePrefix="0" xfId="0">
      <alignment vertical="bottom"/>
    </xf>
    <xf numFmtId="49" fontId="20" fillId="15" borderId="27" applyAlignment="1" pivotButton="0" quotePrefix="0" xfId="0">
      <alignment vertical="bottom"/>
    </xf>
    <xf numFmtId="164" fontId="20" fillId="15" borderId="4" applyAlignment="1" pivotButton="0" quotePrefix="0" xfId="0">
      <alignment vertical="bottom"/>
    </xf>
    <xf numFmtId="164" fontId="20" fillId="15" borderId="28" applyAlignment="1" pivotButton="0" quotePrefix="0" xfId="0">
      <alignment vertical="bottom"/>
    </xf>
    <xf numFmtId="164" fontId="0" fillId="0" borderId="25" applyAlignment="1" pivotButton="0" quotePrefix="0" xfId="0">
      <alignment vertical="bottom"/>
    </xf>
    <xf numFmtId="164" fontId="21" fillId="6" borderId="10" applyAlignment="1" pivotButton="0" quotePrefix="0" xfId="0">
      <alignment vertical="bottom"/>
    </xf>
    <xf numFmtId="164" fontId="0" fillId="0" borderId="10" applyAlignment="1" pivotButton="0" quotePrefix="0" xfId="0">
      <alignment vertical="bottom"/>
    </xf>
    <xf numFmtId="49" fontId="22" fillId="0" borderId="27" applyAlignment="1" pivotButton="0" quotePrefix="0" xfId="0">
      <alignment vertical="bottom"/>
    </xf>
    <xf numFmtId="164" fontId="22" fillId="0" borderId="4" applyAlignment="1" pivotButton="0" quotePrefix="0" xfId="0">
      <alignment vertical="bottom"/>
    </xf>
    <xf numFmtId="164" fontId="22" fillId="0" borderId="28" applyAlignment="1" pivotButton="0" quotePrefix="0" xfId="0">
      <alignment vertical="bottom"/>
    </xf>
    <xf numFmtId="164" fontId="16" fillId="0" borderId="10" applyAlignment="1" pivotButton="0" quotePrefix="0" xfId="0">
      <alignment vertical="bottom"/>
    </xf>
    <xf numFmtId="164" fontId="23" fillId="0" borderId="10" applyAlignment="1" pivotButton="0" quotePrefix="0" xfId="0">
      <alignment vertical="bottom"/>
    </xf>
    <xf numFmtId="49" fontId="24" fillId="0" borderId="27" applyAlignment="1" pivotButton="0" quotePrefix="0" xfId="0">
      <alignment vertical="bottom"/>
    </xf>
    <xf numFmtId="164" fontId="24" fillId="0" borderId="4" applyAlignment="1" pivotButton="0" quotePrefix="0" xfId="0">
      <alignment vertical="bottom"/>
    </xf>
    <xf numFmtId="164" fontId="24" fillId="0" borderId="28" applyAlignment="1" pivotButton="0" quotePrefix="0" xfId="0">
      <alignment vertical="bottom"/>
    </xf>
    <xf numFmtId="164" fontId="22" fillId="6" borderId="10" applyAlignment="1" pivotButton="0" quotePrefix="0" xfId="0">
      <alignment vertical="bottom"/>
    </xf>
    <xf numFmtId="164" fontId="13" fillId="0" borderId="25" applyAlignment="1" pivotButton="0" quotePrefix="0" xfId="0">
      <alignment vertical="bottom"/>
    </xf>
    <xf numFmtId="166" fontId="25" fillId="0" borderId="10" applyAlignment="1" pivotButton="0" quotePrefix="0" xfId="0">
      <alignment vertical="bottom"/>
    </xf>
    <xf numFmtId="164" fontId="26" fillId="0" borderId="10" applyAlignment="1" pivotButton="0" quotePrefix="0" xfId="0">
      <alignment vertical="bottom"/>
    </xf>
    <xf numFmtId="16" fontId="13" fillId="0" borderId="10" applyAlignment="1" pivotButton="0" quotePrefix="0" xfId="0">
      <alignment vertical="bottom"/>
    </xf>
    <xf numFmtId="49" fontId="15" fillId="0" borderId="10" applyAlignment="1" pivotButton="0" quotePrefix="0" xfId="0">
      <alignment vertical="bottom"/>
    </xf>
    <xf numFmtId="49" fontId="13" fillId="0" borderId="10" applyAlignment="1" pivotButton="0" quotePrefix="0" xfId="0">
      <alignment vertical="bottom"/>
    </xf>
    <xf numFmtId="164" fontId="15" fillId="6" borderId="10" applyAlignment="1" pivotButton="0" quotePrefix="0" xfId="0">
      <alignment vertical="bottom"/>
    </xf>
    <xf numFmtId="49" fontId="16" fillId="9" borderId="27" applyAlignment="1" pivotButton="0" quotePrefix="0" xfId="0">
      <alignment vertical="center"/>
    </xf>
    <xf numFmtId="166" fontId="16" fillId="9" borderId="4" applyAlignment="1" pivotButton="0" quotePrefix="0" xfId="0">
      <alignment vertical="center"/>
    </xf>
    <xf numFmtId="166" fontId="16" fillId="9" borderId="28" applyAlignment="1" pivotButton="0" quotePrefix="0" xfId="0">
      <alignment vertical="center"/>
    </xf>
    <xf numFmtId="164" fontId="16" fillId="6" borderId="25" applyAlignment="1" pivotButton="0" quotePrefix="0" xfId="0">
      <alignment vertical="center"/>
    </xf>
    <xf numFmtId="49" fontId="0" fillId="0" borderId="10" applyAlignment="1" pivotButton="0" quotePrefix="0" xfId="0">
      <alignment vertical="bottom"/>
    </xf>
    <xf numFmtId="0" fontId="16" fillId="7" borderId="22" applyAlignment="1" pivotButton="0" quotePrefix="0" xfId="0">
      <alignment vertical="center"/>
    </xf>
    <xf numFmtId="165" fontId="16" fillId="7" borderId="23" applyAlignment="1" pivotButton="0" quotePrefix="0" xfId="0">
      <alignment vertical="center"/>
    </xf>
    <xf numFmtId="165" fontId="27" fillId="7" borderId="23" applyAlignment="1" pivotButton="0" quotePrefix="0" xfId="0">
      <alignment vertical="center"/>
    </xf>
    <xf numFmtId="165" fontId="16" fillId="7" borderId="24" applyAlignment="1" pivotButton="0" quotePrefix="0" xfId="0">
      <alignment vertical="center"/>
    </xf>
    <xf numFmtId="165" fontId="27" fillId="6" borderId="25" applyAlignment="1" pivotButton="0" quotePrefix="0" xfId="0">
      <alignment vertical="center"/>
    </xf>
    <xf numFmtId="165" fontId="16" fillId="6" borderId="10" applyAlignment="1" pivotButton="0" quotePrefix="0" xfId="0">
      <alignment vertical="center"/>
    </xf>
    <xf numFmtId="165" fontId="13" fillId="0" borderId="10" applyAlignment="1" pivotButton="0" quotePrefix="0" xfId="0">
      <alignment vertical="bottom"/>
    </xf>
    <xf numFmtId="165" fontId="27" fillId="6" borderId="10" applyAlignment="1" pivotButton="0" quotePrefix="0" xfId="0">
      <alignment vertical="center"/>
    </xf>
    <xf numFmtId="0" fontId="0" fillId="0" borderId="36" applyAlignment="1" pivotButton="0" quotePrefix="0" xfId="0">
      <alignment vertical="bottom"/>
    </xf>
    <xf numFmtId="0" fontId="0" fillId="0" borderId="37" applyAlignment="1" pivotButton="0" quotePrefix="0" xfId="0">
      <alignment vertical="bottom"/>
    </xf>
    <xf numFmtId="165" fontId="0" fillId="0" borderId="37" applyAlignment="1" pivotButton="0" quotePrefix="0" xfId="0">
      <alignment vertical="bottom"/>
    </xf>
    <xf numFmtId="164" fontId="23" fillId="0" borderId="37" applyAlignment="1" pivotButton="0" quotePrefix="0" xfId="0">
      <alignment vertical="bottom"/>
    </xf>
    <xf numFmtId="4" fontId="0" fillId="0" borderId="10" applyAlignment="1" pivotButton="0" quotePrefix="0" xfId="0">
      <alignment vertical="bottom"/>
    </xf>
    <xf numFmtId="0" fontId="0" fillId="0" borderId="38" applyAlignment="1" pivotButton="0" quotePrefix="0" xfId="0">
      <alignment vertical="bottom"/>
    </xf>
    <xf numFmtId="49" fontId="8" fillId="0" borderId="10" applyAlignment="1" pivotButton="0" quotePrefix="0" xfId="0">
      <alignment vertical="bottom"/>
    </xf>
    <xf numFmtId="164" fontId="8" fillId="0" borderId="10" applyAlignment="1" pivotButton="0" quotePrefix="0" xfId="0">
      <alignment vertical="bottom"/>
    </xf>
    <xf numFmtId="164" fontId="0" fillId="6" borderId="10" applyAlignment="1" pivotButton="0" quotePrefix="0" xfId="0">
      <alignment vertical="bottom"/>
    </xf>
    <xf numFmtId="0" fontId="0" fillId="0" borderId="39" applyAlignment="1" pivotButton="0" quotePrefix="0" xfId="0">
      <alignment vertical="bottom"/>
    </xf>
    <xf numFmtId="49" fontId="7" fillId="7" borderId="4" applyAlignment="1" pivotButton="0" quotePrefix="0" xfId="0">
      <alignment vertical="bottom"/>
    </xf>
    <xf numFmtId="49" fontId="7" fillId="7" borderId="4" applyAlignment="1" pivotButton="0" quotePrefix="0" xfId="0">
      <alignment horizontal="center" vertical="bottom"/>
    </xf>
    <xf numFmtId="0" fontId="8" fillId="0" borderId="40" applyAlignment="1" pivotButton="0" quotePrefix="0" xfId="0">
      <alignment vertical="bottom"/>
    </xf>
    <xf numFmtId="0" fontId="8" fillId="0" borderId="10" applyAlignment="1" pivotButton="0" quotePrefix="0" xfId="0">
      <alignment vertical="bottom"/>
    </xf>
    <xf numFmtId="164" fontId="8" fillId="0" borderId="4" applyAlignment="1" pivotButton="0" quotePrefix="0" xfId="0">
      <alignment horizontal="left" vertical="bottom"/>
    </xf>
    <xf numFmtId="49" fontId="8" fillId="0" borderId="4" applyAlignment="1" pivotButton="0" quotePrefix="0" xfId="0">
      <alignment horizontal="center" vertical="bottom"/>
    </xf>
    <xf numFmtId="0" fontId="8" fillId="0" borderId="40" applyAlignment="1" pivotButton="0" quotePrefix="0" xfId="0">
      <alignment horizontal="right" vertical="bottom"/>
    </xf>
    <xf numFmtId="165" fontId="8" fillId="0" borderId="10" applyAlignment="1" pivotButton="0" quotePrefix="0" xfId="0">
      <alignment vertical="bottom"/>
    </xf>
    <xf numFmtId="164" fontId="8" fillId="0" borderId="10" applyAlignment="1" pivotButton="0" quotePrefix="0" xfId="0">
      <alignment horizontal="right" vertical="bottom"/>
    </xf>
    <xf numFmtId="0" fontId="8" fillId="0" borderId="10" applyAlignment="1" pivotButton="0" quotePrefix="0" xfId="0">
      <alignment horizontal="right" vertical="bottom"/>
    </xf>
    <xf numFmtId="164" fontId="8" fillId="16" borderId="4" applyAlignment="1" pivotButton="0" quotePrefix="0" xfId="0">
      <alignment horizontal="left" vertical="bottom"/>
    </xf>
    <xf numFmtId="164" fontId="8" fillId="16" borderId="4" applyAlignment="1" pivotButton="0" quotePrefix="0" xfId="0">
      <alignment vertical="bottom"/>
    </xf>
    <xf numFmtId="49" fontId="8" fillId="16" borderId="4" applyAlignment="1" pivotButton="0" quotePrefix="0" xfId="0">
      <alignment horizontal="center" vertical="bottom"/>
    </xf>
    <xf numFmtId="164" fontId="7" fillId="0" borderId="10" applyAlignment="1" pivotButton="0" quotePrefix="0" xfId="0">
      <alignment vertical="bottom"/>
    </xf>
    <xf numFmtId="165" fontId="7" fillId="0" borderId="10" applyAlignment="1" pivotButton="0" quotePrefix="0" xfId="0">
      <alignment vertical="bottom"/>
    </xf>
    <xf numFmtId="164" fontId="7" fillId="8" borderId="4" applyAlignment="1" pivotButton="0" quotePrefix="0" xfId="0">
      <alignment horizontal="left" vertical="bottom"/>
    </xf>
    <xf numFmtId="164" fontId="7" fillId="8" borderId="4" applyAlignment="1" pivotButton="0" quotePrefix="0" xfId="0">
      <alignment vertical="bottom"/>
    </xf>
    <xf numFmtId="166" fontId="8" fillId="8" borderId="4" applyAlignment="1" pivotButton="0" quotePrefix="0" xfId="0">
      <alignment horizontal="center" vertical="bottom"/>
    </xf>
    <xf numFmtId="9" fontId="0" fillId="0" borderId="10" applyAlignment="1" pivotButton="0" quotePrefix="0" xfId="0">
      <alignment vertical="bottom"/>
    </xf>
    <xf numFmtId="0" fontId="13" fillId="0" borderId="41" applyAlignment="1" pivotButton="0" quotePrefix="0" xfId="0">
      <alignment vertical="bottom"/>
    </xf>
    <xf numFmtId="10" fontId="13" fillId="0" borderId="41" applyAlignment="1" pivotButton="0" quotePrefix="0" xfId="0">
      <alignment vertical="bottom"/>
    </xf>
    <xf numFmtId="0" fontId="0" fillId="0" borderId="6" applyAlignment="1" pivotButton="0" quotePrefix="0" xfId="0">
      <alignment vertical="bottom"/>
    </xf>
    <xf numFmtId="0" fontId="8" fillId="0" borderId="38" applyAlignment="1" pivotButton="0" quotePrefix="0" xfId="0">
      <alignment vertical="bottom"/>
    </xf>
    <xf numFmtId="165" fontId="8" fillId="0" borderId="38" applyAlignment="1" pivotButton="0" quotePrefix="0" xfId="0">
      <alignment vertical="bottom"/>
    </xf>
    <xf numFmtId="9" fontId="8" fillId="0" borderId="10" applyAlignment="1" pivotButton="0" quotePrefix="0" xfId="0">
      <alignment vertical="bottom"/>
    </xf>
    <xf numFmtId="49" fontId="14" fillId="17" borderId="15" applyAlignment="1" pivotButton="0" quotePrefix="0" xfId="0">
      <alignment horizontal="center" vertical="bottom"/>
    </xf>
    <xf numFmtId="0" fontId="14" fillId="17" borderId="17" applyAlignment="1" pivotButton="0" quotePrefix="0" xfId="0">
      <alignment horizontal="center" vertical="bottom"/>
    </xf>
    <xf numFmtId="0" fontId="23" fillId="0" borderId="42" applyAlignment="1" pivotButton="0" quotePrefix="0" xfId="0">
      <alignment vertical="bottom"/>
    </xf>
    <xf numFmtId="0" fontId="0" fillId="0" borderId="43" applyAlignment="1" pivotButton="0" quotePrefix="0" xfId="0">
      <alignment vertical="bottom"/>
    </xf>
    <xf numFmtId="165" fontId="8" fillId="0" borderId="40" applyAlignment="1" pivotButton="0" quotePrefix="0" xfId="0">
      <alignment vertical="bottom"/>
    </xf>
    <xf numFmtId="49" fontId="16" fillId="4" borderId="27" applyAlignment="1" pivotButton="0" quotePrefix="0" xfId="0">
      <alignment horizontal="center" vertical="center"/>
    </xf>
    <xf numFmtId="49" fontId="16" fillId="4" borderId="28" applyAlignment="1" pivotButton="0" quotePrefix="0" xfId="0">
      <alignment horizontal="center" vertical="center"/>
    </xf>
    <xf numFmtId="0" fontId="0" fillId="0" borderId="42" applyAlignment="1" pivotButton="0" quotePrefix="0" xfId="0">
      <alignment vertical="bottom"/>
    </xf>
    <xf numFmtId="10" fontId="8" fillId="0" borderId="40" applyAlignment="1" pivotButton="0" quotePrefix="0" xfId="0">
      <alignment horizontal="left" vertical="bottom"/>
    </xf>
    <xf numFmtId="165" fontId="0" fillId="0" borderId="43" applyAlignment="1" pivotButton="0" quotePrefix="0" xfId="0">
      <alignment vertical="bottom"/>
    </xf>
    <xf numFmtId="9" fontId="8" fillId="0" borderId="40" applyAlignment="1" pivotButton="0" quotePrefix="0" xfId="0">
      <alignment horizontal="left" vertical="bottom"/>
    </xf>
    <xf numFmtId="165" fontId="0" fillId="6" borderId="10" applyAlignment="1" pivotButton="0" quotePrefix="0" xfId="0">
      <alignment vertical="bottom"/>
    </xf>
    <xf numFmtId="164" fontId="13" fillId="0" borderId="27" applyAlignment="1" pivotButton="0" quotePrefix="0" xfId="0">
      <alignment horizontal="left" vertical="bottom"/>
    </xf>
    <xf numFmtId="164" fontId="13" fillId="6" borderId="28" applyAlignment="1" pivotButton="0" quotePrefix="0" xfId="0">
      <alignment horizontal="center" vertical="center"/>
    </xf>
    <xf numFmtId="165" fontId="8" fillId="0" borderId="42" applyAlignment="1" pivotButton="0" quotePrefix="0" xfId="0">
      <alignment vertical="bottom"/>
    </xf>
    <xf numFmtId="10" fontId="0" fillId="0" borderId="10" applyAlignment="1" pivotButton="0" quotePrefix="0" xfId="0">
      <alignment vertical="bottom"/>
    </xf>
    <xf numFmtId="164" fontId="8" fillId="0" borderId="42" applyAlignment="1" pivotButton="0" quotePrefix="0" xfId="0">
      <alignment vertical="bottom"/>
    </xf>
    <xf numFmtId="165" fontId="8" fillId="0" borderId="40" applyAlignment="1" pivotButton="0" quotePrefix="0" xfId="0">
      <alignment horizontal="left" vertical="bottom"/>
    </xf>
    <xf numFmtId="166" fontId="13" fillId="0" borderId="28" applyAlignment="1" pivotButton="0" quotePrefix="0" xfId="0">
      <alignment vertical="bottom"/>
    </xf>
    <xf numFmtId="166" fontId="16" fillId="0" borderId="24" applyAlignment="1" pivotButton="0" quotePrefix="0" xfId="0">
      <alignment vertical="bottom"/>
    </xf>
    <xf numFmtId="165" fontId="7" fillId="0" borderId="42" applyAlignment="1" pivotButton="0" quotePrefix="0" xfId="0">
      <alignment vertical="bottom"/>
    </xf>
    <xf numFmtId="166" fontId="0" fillId="0" borderId="10" applyAlignment="1" pivotButton="0" quotePrefix="0" xfId="0">
      <alignment vertical="bottom"/>
    </xf>
    <xf numFmtId="0" fontId="8" fillId="0" borderId="6" applyAlignment="1" pivotButton="0" quotePrefix="0" xfId="0">
      <alignment vertical="bottom"/>
    </xf>
    <xf numFmtId="165" fontId="23" fillId="0" borderId="10" applyAlignment="1" pivotButton="0" quotePrefix="0" xfId="0">
      <alignment vertical="bottom"/>
    </xf>
    <xf numFmtId="0" fontId="0" fillId="0" borderId="44" applyAlignment="1" pivotButton="0" quotePrefix="0" xfId="0">
      <alignment vertical="bottom"/>
    </xf>
    <xf numFmtId="0" fontId="0" fillId="0" borderId="13" applyAlignment="1" pivotButton="0" quotePrefix="0" xfId="0">
      <alignment horizontal="right" vertical="bottom"/>
    </xf>
    <xf numFmtId="0" fontId="0" fillId="0" borderId="13" applyAlignment="1" pivotButton="0" quotePrefix="0" xfId="0">
      <alignment vertical="bottom"/>
    </xf>
    <xf numFmtId="0" fontId="0" fillId="6" borderId="13" applyAlignment="1" pivotButton="0" quotePrefix="0" xfId="0">
      <alignment vertical="bottom"/>
    </xf>
    <xf numFmtId="0" fontId="0" fillId="0" borderId="45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6" fillId="4" borderId="46" applyAlignment="1" pivotButton="0" quotePrefix="0" xfId="0">
      <alignment horizontal="center" vertical="center"/>
    </xf>
    <xf numFmtId="164" fontId="8" fillId="0" borderId="4" applyAlignment="1" pivotButton="0" quotePrefix="0" xfId="0">
      <alignment horizontal="center" vertical="bottom"/>
    </xf>
    <xf numFmtId="0" fontId="8" fillId="0" borderId="47" applyAlignment="1" pivotButton="0" quotePrefix="0" xfId="0">
      <alignment vertical="bottom"/>
    </xf>
    <xf numFmtId="0" fontId="7" fillId="0" borderId="6" applyAlignment="1" pivotButton="0" quotePrefix="0" xfId="0">
      <alignment vertical="bottom"/>
    </xf>
    <xf numFmtId="164" fontId="8" fillId="0" borderId="6" applyAlignment="1" pivotButton="0" quotePrefix="0" xfId="0">
      <alignment vertical="bottom"/>
    </xf>
    <xf numFmtId="0" fontId="8" fillId="0" borderId="48" applyAlignment="1" pivotButton="0" quotePrefix="0" xfId="0">
      <alignment vertical="bottom"/>
    </xf>
    <xf numFmtId="0" fontId="8" fillId="0" borderId="49" applyAlignment="1" pivotButton="0" quotePrefix="0" xfId="0">
      <alignment vertical="bottom"/>
    </xf>
    <xf numFmtId="164" fontId="8" fillId="8" borderId="10" applyAlignment="1" pivotButton="0" quotePrefix="0" xfId="0">
      <alignment vertical="bottom"/>
    </xf>
    <xf numFmtId="0" fontId="8" fillId="0" borderId="26" applyAlignment="1" pivotButton="0" quotePrefix="0" xfId="0">
      <alignment vertical="bottom"/>
    </xf>
    <xf numFmtId="49" fontId="8" fillId="0" borderId="36" applyAlignment="1" pivotButton="0" quotePrefix="0" xfId="0">
      <alignment vertical="bottom"/>
    </xf>
    <xf numFmtId="164" fontId="8" fillId="0" borderId="26" applyAlignment="1" pivotButton="0" quotePrefix="0" xfId="0">
      <alignment vertical="bottom"/>
    </xf>
    <xf numFmtId="164" fontId="8" fillId="18" borderId="10" applyAlignment="1" pivotButton="0" quotePrefix="0" xfId="0">
      <alignment vertical="bottom"/>
    </xf>
    <xf numFmtId="0" fontId="13" fillId="0" borderId="36" applyAlignment="1" pivotButton="0" quotePrefix="0" xfId="0">
      <alignment vertical="bottom"/>
    </xf>
    <xf numFmtId="49" fontId="0" fillId="0" borderId="13" applyAlignment="1" pivotButton="0" quotePrefix="0" xfId="0">
      <alignment vertical="bottom"/>
    </xf>
    <xf numFmtId="0" fontId="0" fillId="0" borderId="13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8" fillId="7" borderId="4" applyAlignment="1" pivotButton="0" quotePrefix="0" xfId="0">
      <alignment horizontal="center" vertical="bottom"/>
    </xf>
    <xf numFmtId="49" fontId="8" fillId="6" borderId="4" applyAlignment="1" pivotButton="0" quotePrefix="0" xfId="0">
      <alignment vertical="center" wrapText="1"/>
    </xf>
    <xf numFmtId="0" fontId="0" fillId="0" borderId="4" applyAlignment="1" pivotButton="0" quotePrefix="0" xfId="0">
      <alignment vertical="bottom"/>
    </xf>
    <xf numFmtId="0" fontId="7" fillId="0" borderId="4" applyAlignment="1" pivotButton="0" quotePrefix="0" xfId="0">
      <alignment vertical="bottom"/>
    </xf>
    <xf numFmtId="164" fontId="8" fillId="0" borderId="48" applyAlignment="1" pivotButton="0" quotePrefix="0" xfId="0">
      <alignment vertical="bottom"/>
    </xf>
    <xf numFmtId="0" fontId="8" fillId="0" borderId="36" applyAlignment="1" pivotButton="0" quotePrefix="0" xfId="0">
      <alignment vertical="bottom"/>
    </xf>
    <xf numFmtId="164" fontId="8" fillId="12" borderId="10" applyAlignment="1" pivotButton="0" quotePrefix="0" xfId="0">
      <alignment vertical="bottom"/>
    </xf>
    <xf numFmtId="164" fontId="8" fillId="10" borderId="10" applyAlignment="1" pivotButton="0" quotePrefix="0" xfId="0">
      <alignment vertical="bottom"/>
    </xf>
    <xf numFmtId="0" fontId="0" fillId="0" borderId="10" applyAlignment="1" pivotButton="0" quotePrefix="0" xfId="0">
      <alignment vertical="bottom"/>
    </xf>
    <xf numFmtId="0" fontId="0" fillId="19" borderId="10" applyAlignment="1" pivotButton="0" quotePrefix="0" xfId="0">
      <alignment vertical="bottom"/>
    </xf>
    <xf numFmtId="49" fontId="0" fillId="0" borderId="10" applyAlignment="1" pivotButton="0" quotePrefix="0" xfId="0">
      <alignment horizontal="right" vertical="bottom"/>
    </xf>
    <xf numFmtId="0" fontId="0" fillId="19" borderId="10" applyAlignment="1" pivotButton="0" quotePrefix="0" xfId="0">
      <alignment vertical="bottom"/>
    </xf>
    <xf numFmtId="0" fontId="0" fillId="19" borderId="13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8" fillId="0" borderId="44" applyAlignment="1" pivotButton="0" quotePrefix="0" xfId="0">
      <alignment vertical="bottom"/>
    </xf>
    <xf numFmtId="164" fontId="8" fillId="10" borderId="13" applyAlignment="1" pivotButton="0" quotePrefix="0" xfId="0">
      <alignment vertical="bottom"/>
    </xf>
    <xf numFmtId="164" fontId="8" fillId="0" borderId="13" applyAlignment="1" pivotButton="0" quotePrefix="0" xfId="0">
      <alignment vertical="bottom"/>
    </xf>
    <xf numFmtId="165" fontId="8" fillId="0" borderId="13" applyAlignment="1" pivotButton="0" quotePrefix="0" xfId="0">
      <alignment vertical="bottom"/>
    </xf>
    <xf numFmtId="0" fontId="8" fillId="0" borderId="13" applyAlignment="1" pivotButton="0" quotePrefix="0" xfId="0">
      <alignment vertical="bottom"/>
    </xf>
    <xf numFmtId="0" fontId="8" fillId="0" borderId="45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7" fillId="12" borderId="4" applyAlignment="1" pivotButton="0" quotePrefix="0" xfId="0">
      <alignment horizontal="center" vertical="bottom"/>
    </xf>
    <xf numFmtId="164" fontId="7" fillId="0" borderId="4" applyAlignment="1" pivotButton="0" quotePrefix="0" xfId="0">
      <alignment horizontal="right" vertical="bottom"/>
    </xf>
    <xf numFmtId="165" fontId="8" fillId="10" borderId="10" applyAlignment="1" pivotButton="0" quotePrefix="0" xfId="0">
      <alignment vertical="bottom"/>
    </xf>
    <xf numFmtId="164" fontId="8" fillId="0" borderId="38" applyAlignment="1" pivotButton="0" quotePrefix="0" xfId="0">
      <alignment vertical="bottom"/>
    </xf>
    <xf numFmtId="49" fontId="8" fillId="0" borderId="38" applyAlignment="1" pivotButton="0" quotePrefix="0" xfId="0">
      <alignment vertical="bottom"/>
    </xf>
    <xf numFmtId="0" fontId="8" fillId="0" borderId="50" applyAlignment="1" pivotButton="0" quotePrefix="0" xfId="0">
      <alignment vertical="bottom"/>
    </xf>
    <xf numFmtId="0" fontId="8" fillId="0" borderId="51" applyAlignment="1" pivotButton="0" quotePrefix="0" xfId="0">
      <alignment vertical="bottom"/>
    </xf>
    <xf numFmtId="0" fontId="0" fillId="0" borderId="49" applyAlignment="1" pivotButton="0" quotePrefix="0" xfId="0">
      <alignment vertical="bottom"/>
    </xf>
    <xf numFmtId="0" fontId="0" fillId="0" borderId="48" applyAlignment="1" pivotButton="0" quotePrefix="0" xfId="0">
      <alignment vertical="bottom"/>
    </xf>
    <xf numFmtId="165" fontId="0" fillId="0" borderId="13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0" fillId="0" borderId="6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7" fillId="4" borderId="1" applyAlignment="1" pivotButton="0" quotePrefix="0" xfId="0">
      <alignment horizontal="center" vertical="center"/>
    </xf>
    <xf numFmtId="0" fontId="7" fillId="4" borderId="2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/>
    </xf>
    <xf numFmtId="0" fontId="28" fillId="0" borderId="4" applyAlignment="1" pivotButton="0" quotePrefix="0" xfId="0">
      <alignment horizontal="center" vertical="bottom"/>
    </xf>
    <xf numFmtId="49" fontId="28" fillId="7" borderId="4" applyAlignment="1" pivotButton="0" quotePrefix="0" xfId="0">
      <alignment horizontal="center" vertical="bottom"/>
    </xf>
    <xf numFmtId="49" fontId="29" fillId="0" borderId="4" applyAlignment="1" pivotButton="0" quotePrefix="0" xfId="0">
      <alignment vertical="bottom"/>
    </xf>
    <xf numFmtId="164" fontId="29" fillId="0" borderId="4" applyAlignment="1" pivotButton="0" quotePrefix="0" xfId="0">
      <alignment horizontal="right" vertical="bottom"/>
    </xf>
    <xf numFmtId="49" fontId="0" fillId="0" borderId="4" applyAlignment="1" pivotButton="0" quotePrefix="0" xfId="0">
      <alignment vertical="bottom"/>
    </xf>
    <xf numFmtId="164" fontId="29" fillId="0" borderId="4" applyAlignment="1" pivotButton="0" quotePrefix="0" xfId="0">
      <alignment vertical="bottom"/>
    </xf>
    <xf numFmtId="0" fontId="29" fillId="0" borderId="4" applyAlignment="1" pivotButton="0" quotePrefix="0" xfId="0">
      <alignment vertical="bottom"/>
    </xf>
    <xf numFmtId="164" fontId="29" fillId="6" borderId="4" applyAlignment="1" pivotButton="0" quotePrefix="0" xfId="0">
      <alignment horizontal="right" vertical="center" wrapText="1"/>
    </xf>
    <xf numFmtId="49" fontId="7" fillId="0" borderId="36" applyAlignment="1" pivotButton="0" quotePrefix="0" xfId="0">
      <alignment vertical="bottom"/>
    </xf>
    <xf numFmtId="164" fontId="7" fillId="8" borderId="10" applyAlignment="1" pivotButton="0" quotePrefix="0" xfId="0">
      <alignment vertical="bottom"/>
    </xf>
    <xf numFmtId="164" fontId="7" fillId="9" borderId="10" applyAlignment="1" pivotButton="0" quotePrefix="0" xfId="0">
      <alignment vertical="bottom"/>
    </xf>
    <xf numFmtId="165" fontId="7" fillId="10" borderId="1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0" fillId="0" borderId="4" applyAlignment="1" pivotButton="0" quotePrefix="0" xfId="0">
      <alignment vertical="bottom"/>
    </xf>
    <xf numFmtId="164" fontId="30" fillId="0" borderId="4" applyAlignment="1" pivotButton="0" quotePrefix="0" xfId="0">
      <alignment horizontal="right" vertical="bottom"/>
    </xf>
    <xf numFmtId="0" fontId="0" fillId="0" borderId="0" applyAlignment="1" pivotButton="0" quotePrefix="0" xfId="0">
      <alignment vertical="bottom"/>
    </xf>
    <xf numFmtId="0" fontId="0" fillId="0" borderId="52" applyAlignment="1" pivotButton="0" quotePrefix="0" xfId="0">
      <alignment vertical="bottom"/>
    </xf>
    <xf numFmtId="49" fontId="7" fillId="7" borderId="19" applyAlignment="1" pivotButton="0" quotePrefix="0" xfId="0">
      <alignment vertical="bottom"/>
    </xf>
    <xf numFmtId="0" fontId="7" fillId="7" borderId="19" applyAlignment="1" pivotButton="0" quotePrefix="0" xfId="0">
      <alignment vertical="bottom"/>
    </xf>
    <xf numFmtId="0" fontId="8" fillId="0" borderId="19" applyAlignment="1" pivotButton="0" quotePrefix="0" xfId="0">
      <alignment vertical="bottom"/>
    </xf>
    <xf numFmtId="49" fontId="7" fillId="10" borderId="19" applyAlignment="1" pivotButton="0" quotePrefix="0" xfId="0">
      <alignment vertical="bottom"/>
    </xf>
    <xf numFmtId="49" fontId="7" fillId="10" borderId="19" applyAlignment="1" pivotButton="0" quotePrefix="0" xfId="0">
      <alignment horizontal="center" vertical="bottom"/>
    </xf>
    <xf numFmtId="17" fontId="8" fillId="0" borderId="10" applyAlignment="1" pivotButton="0" quotePrefix="0" xfId="0">
      <alignment horizontal="left" vertical="bottom"/>
    </xf>
    <xf numFmtId="49" fontId="7" fillId="0" borderId="10" applyAlignment="1" pivotButton="0" quotePrefix="0" xfId="0">
      <alignment vertical="bottom"/>
    </xf>
    <xf numFmtId="165" fontId="0" fillId="0" borderId="26" applyAlignment="1" pivotButton="0" quotePrefix="0" xfId="0">
      <alignment vertical="bottom"/>
    </xf>
    <xf numFmtId="49" fontId="31" fillId="0" borderId="10" applyAlignment="1" pivotButton="0" quotePrefix="0" xfId="0">
      <alignment vertical="bottom"/>
    </xf>
    <xf numFmtId="49" fontId="7" fillId="10" borderId="10" applyAlignment="1" pivotButton="0" quotePrefix="0" xfId="0">
      <alignment vertical="bottom"/>
    </xf>
    <xf numFmtId="49" fontId="8" fillId="0" borderId="10" applyAlignment="1" pivotButton="0" quotePrefix="0" xfId="0">
      <alignment horizontal="left" vertical="bottom"/>
    </xf>
    <xf numFmtId="49" fontId="7" fillId="7" borderId="10" applyAlignment="1" pivotButton="0" quotePrefix="0" xfId="0">
      <alignment vertical="bottom"/>
    </xf>
    <xf numFmtId="164" fontId="7" fillId="7" borderId="10" applyAlignment="1" pivotButton="0" quotePrefix="0" xfId="0">
      <alignment vertical="bottom"/>
    </xf>
    <xf numFmtId="49" fontId="7" fillId="7" borderId="13" applyAlignment="1" pivotButton="0" quotePrefix="0" xfId="0">
      <alignment vertical="bottom"/>
    </xf>
    <xf numFmtId="165" fontId="7" fillId="7" borderId="13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23" fillId="0" borderId="4" applyAlignment="1" pivotButton="0" quotePrefix="0" xfId="0">
      <alignment horizontal="center" vertical="bottom"/>
    </xf>
    <xf numFmtId="0" fontId="23" fillId="0" borderId="4" applyAlignment="1" pivotButton="0" quotePrefix="0" xfId="0">
      <alignment horizontal="center" vertical="bottom"/>
    </xf>
    <xf numFmtId="0" fontId="0" fillId="0" borderId="53" applyAlignment="1" pivotButton="0" quotePrefix="0" xfId="0">
      <alignment vertical="bottom"/>
    </xf>
    <xf numFmtId="0" fontId="18" fillId="0" borderId="4" applyAlignment="1" pivotButton="0" quotePrefix="0" xfId="0">
      <alignment horizontal="left" vertical="bottom"/>
    </xf>
    <xf numFmtId="49" fontId="18" fillId="0" borderId="4" applyAlignment="1" pivotButton="0" quotePrefix="0" xfId="0">
      <alignment horizontal="center" vertical="bottom"/>
    </xf>
    <xf numFmtId="2" fontId="18" fillId="0" borderId="4" applyAlignment="1" pivotButton="0" quotePrefix="0" xfId="0">
      <alignment vertical="bottom"/>
    </xf>
    <xf numFmtId="49" fontId="32" fillId="0" borderId="4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2" fontId="0" fillId="0" borderId="12" applyAlignment="1" pivotButton="0" quotePrefix="0" xfId="0">
      <alignment vertical="bottom"/>
    </xf>
    <xf numFmtId="0" fontId="23" fillId="0" borderId="12" applyAlignment="1" pivotButton="0" quotePrefix="0" xfId="0">
      <alignment horizontal="center" vertical="bottom"/>
    </xf>
    <xf numFmtId="2" fontId="18" fillId="0" borderId="4" applyAlignment="1" pivotButton="0" quotePrefix="0" xfId="0">
      <alignment horizontal="right" vertical="bottom"/>
    </xf>
    <xf numFmtId="0" fontId="18" fillId="0" borderId="12" applyAlignment="1" pivotButton="0" quotePrefix="0" xfId="0">
      <alignment horizontal="center" vertical="bottom"/>
    </xf>
    <xf numFmtId="2" fontId="18" fillId="0" borderId="12" applyAlignment="1" pivotButton="0" quotePrefix="0" xfId="0">
      <alignment vertical="bottom"/>
    </xf>
    <xf numFmtId="0" fontId="32" fillId="0" borderId="12" applyAlignment="1" pivotButton="0" quotePrefix="0" xfId="0">
      <alignment horizontal="center" vertical="bottom"/>
    </xf>
    <xf numFmtId="2" fontId="0" fillId="0" borderId="12" applyAlignment="1" pivotButton="0" quotePrefix="0" xfId="0">
      <alignment horizontal="right" vertical="bottom"/>
    </xf>
    <xf numFmtId="0" fontId="18" fillId="10" borderId="4" applyAlignment="1" pivotButton="0" quotePrefix="0" xfId="0">
      <alignment horizontal="left" vertical="bottom"/>
    </xf>
    <xf numFmtId="49" fontId="18" fillId="10" borderId="4" applyAlignment="1" pivotButton="0" quotePrefix="0" xfId="0">
      <alignment horizontal="center" vertical="bottom"/>
    </xf>
    <xf numFmtId="2" fontId="18" fillId="10" borderId="4" applyAlignment="1" pivotButton="0" quotePrefix="0" xfId="0">
      <alignment horizontal="right" vertical="bottom"/>
    </xf>
    <xf numFmtId="49" fontId="32" fillId="10" borderId="4" applyAlignment="1" pivotButton="0" quotePrefix="0" xfId="0">
      <alignment horizontal="center" vertical="bottom"/>
    </xf>
    <xf numFmtId="49" fontId="23" fillId="0" borderId="4" applyAlignment="1" pivotButton="0" quotePrefix="0" xfId="0">
      <alignment vertical="bottom"/>
    </xf>
    <xf numFmtId="166" fontId="0" fillId="0" borderId="4" applyAlignment="1" pivotButton="0" quotePrefix="0" xfId="0">
      <alignment vertical="bottom"/>
    </xf>
    <xf numFmtId="0" fontId="23" fillId="0" borderId="4" applyAlignment="1" pivotButton="0" quotePrefix="0" xfId="0">
      <alignment vertical="bottom"/>
    </xf>
    <xf numFmtId="0" fontId="0" fillId="0" borderId="54" applyAlignment="1" pivotButton="0" quotePrefix="0" xfId="0">
      <alignment vertical="bottom"/>
    </xf>
    <xf numFmtId="0" fontId="0" fillId="0" borderId="55" applyAlignment="1" pivotButton="0" quotePrefix="0" xfId="0">
      <alignment vertical="bottom"/>
    </xf>
    <xf numFmtId="2" fontId="18" fillId="0" borderId="4" applyAlignment="1" pivotButton="0" quotePrefix="0" xfId="0">
      <alignment horizontal="center" vertical="bottom"/>
    </xf>
    <xf numFmtId="2" fontId="18" fillId="10" borderId="4" applyAlignment="1" pivotButton="0" quotePrefix="0" xfId="0">
      <alignment horizontal="center" vertical="bottom"/>
    </xf>
    <xf numFmtId="0" fontId="0" fillId="0" borderId="4" applyAlignment="1" pivotButton="0" quotePrefix="0" xfId="0">
      <alignment horizontal="left" vertical="bottom"/>
    </xf>
    <xf numFmtId="0" fontId="0" fillId="0" borderId="4" applyAlignment="1" pivotButton="0" quotePrefix="0" xfId="0">
      <alignment horizontal="center" vertical="bottom"/>
    </xf>
    <xf numFmtId="2" fontId="0" fillId="0" borderId="4" applyAlignment="1" pivotButton="0" quotePrefix="0" xfId="0">
      <alignment horizontal="right" vertical="bottom"/>
    </xf>
    <xf numFmtId="0" fontId="18" fillId="9" borderId="4" applyAlignment="1" pivotButton="0" quotePrefix="0" xfId="0">
      <alignment horizontal="left" vertical="bottom"/>
    </xf>
    <xf numFmtId="49" fontId="18" fillId="9" borderId="4" applyAlignment="1" pivotButton="0" quotePrefix="0" xfId="0">
      <alignment horizontal="center" vertical="bottom"/>
    </xf>
    <xf numFmtId="0" fontId="18" fillId="9" borderId="4" applyAlignment="1" pivotButton="0" quotePrefix="0" xfId="0">
      <alignment horizontal="center" vertical="bottom"/>
    </xf>
    <xf numFmtId="2" fontId="18" fillId="9" borderId="4" applyAlignment="1" pivotButton="0" quotePrefix="0" xfId="0">
      <alignment horizontal="center" vertical="bottom"/>
    </xf>
    <xf numFmtId="4" fontId="18" fillId="10" borderId="4" applyAlignment="1" pivotButton="0" quotePrefix="0" xfId="0">
      <alignment horizontal="center" vertical="bottom"/>
    </xf>
    <xf numFmtId="0" fontId="18" fillId="10" borderId="4" applyAlignment="1" pivotButton="0" quotePrefix="0" xfId="0">
      <alignment horizontal="center" vertical="bottom"/>
    </xf>
    <xf numFmtId="49" fontId="0" fillId="0" borderId="56" applyAlignment="1" pivotButton="0" quotePrefix="0" xfId="0">
      <alignment horizontal="center" vertical="bottom"/>
    </xf>
    <xf numFmtId="0" fontId="0" fillId="0" borderId="57" applyAlignment="1" pivotButton="0" quotePrefix="0" xfId="0">
      <alignment horizontal="center" vertical="bottom"/>
    </xf>
    <xf numFmtId="0" fontId="0" fillId="0" borderId="58" applyAlignment="1" pivotButton="0" quotePrefix="0" xfId="0">
      <alignment horizontal="center" vertical="bottom"/>
    </xf>
    <xf numFmtId="2" fontId="0" fillId="0" borderId="4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8" fillId="6" borderId="4" applyAlignment="1" pivotButton="0" quotePrefix="0" xfId="0">
      <alignment vertical="center" wrapText="1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8" fillId="0" borderId="4" applyAlignment="1" pivotButton="0" quotePrefix="0" xfId="0">
      <alignment horizontal="left" vertical="bottom"/>
    </xf>
    <xf numFmtId="164" fontId="8" fillId="6" borderId="4" applyAlignment="1" pivotButton="0" quotePrefix="0" xfId="0">
      <alignment vertical="bottom"/>
    </xf>
    <xf numFmtId="0" fontId="8" fillId="6" borderId="6" applyAlignment="1" pivotButton="0" quotePrefix="0" xfId="0">
      <alignment vertical="bottom"/>
    </xf>
    <xf numFmtId="0" fontId="8" fillId="6" borderId="1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8" fillId="0" borderId="12" applyAlignment="1" pivotButton="0" quotePrefix="0" xfId="0">
      <alignment vertical="bottom"/>
    </xf>
    <xf numFmtId="49" fontId="8" fillId="0" borderId="59" applyAlignment="1" pivotButton="0" quotePrefix="0" xfId="0">
      <alignment vertical="bottom"/>
    </xf>
    <xf numFmtId="0" fontId="8" fillId="0" borderId="59" applyAlignment="1" pivotButton="0" quotePrefix="0" xfId="0">
      <alignment vertical="bottom"/>
    </xf>
    <xf numFmtId="0" fontId="0" fillId="0" borderId="9" applyAlignment="1" pivotButton="0" quotePrefix="0" xfId="0">
      <alignment vertical="bottom"/>
    </xf>
    <xf numFmtId="0" fontId="8" fillId="19" borderId="10" applyAlignment="1" pivotButton="0" quotePrefix="0" xfId="0">
      <alignment vertical="bottom"/>
    </xf>
    <xf numFmtId="49" fontId="8" fillId="19" borderId="10" applyAlignment="1" pivotButton="0" quotePrefix="0" xfId="0">
      <alignment vertical="bottom"/>
    </xf>
    <xf numFmtId="164" fontId="8" fillId="19" borderId="10" applyAlignment="1" pivotButton="0" quotePrefix="0" xfId="0">
      <alignment vertical="bottom"/>
    </xf>
    <xf numFmtId="0" fontId="8" fillId="0" borderId="11" applyAlignment="1" pivotButton="0" quotePrefix="0" xfId="0">
      <alignment vertical="bottom"/>
    </xf>
    <xf numFmtId="0" fontId="8" fillId="19" borderId="10" applyAlignment="1" pivotButton="0" quotePrefix="0" xfId="0">
      <alignment vertical="bottom"/>
    </xf>
    <xf numFmtId="49" fontId="8" fillId="0" borderId="20" applyAlignment="1" pivotButton="0" quotePrefix="0" xfId="0">
      <alignment vertical="bottom"/>
    </xf>
    <xf numFmtId="0" fontId="8" fillId="20" borderId="10" applyAlignment="1" pivotButton="0" quotePrefix="0" xfId="0">
      <alignment vertical="bottom"/>
    </xf>
    <xf numFmtId="49" fontId="8" fillId="20" borderId="10" applyAlignment="1" pivotButton="0" quotePrefix="0" xfId="0">
      <alignment vertical="bottom"/>
    </xf>
    <xf numFmtId="164" fontId="8" fillId="20" borderId="10" applyAlignment="1" pivotButton="0" quotePrefix="0" xfId="0">
      <alignment vertical="bottom"/>
    </xf>
    <xf numFmtId="0" fontId="8" fillId="20" borderId="10" applyAlignment="1" pivotButton="0" quotePrefix="0" xfId="0">
      <alignment vertical="bottom"/>
    </xf>
    <xf numFmtId="0" fontId="8" fillId="0" borderId="60" applyAlignment="1" pivotButton="0" quotePrefix="0" xfId="0">
      <alignment vertical="bottom"/>
    </xf>
    <xf numFmtId="49" fontId="8" fillId="0" borderId="60" applyAlignment="1" pivotButton="0" quotePrefix="0" xfId="0">
      <alignment vertical="bottom"/>
    </xf>
    <xf numFmtId="164" fontId="8" fillId="0" borderId="60" applyAlignment="1" pivotButton="0" quotePrefix="0" xfId="0">
      <alignment vertical="bottom"/>
    </xf>
    <xf numFmtId="0" fontId="8" fillId="0" borderId="60" applyAlignment="1" pivotButton="0" quotePrefix="0" xfId="0">
      <alignment vertical="bottom"/>
    </xf>
    <xf numFmtId="49" fontId="8" fillId="0" borderId="12" applyAlignment="1" pivotButton="0" quotePrefix="0" xfId="0">
      <alignment vertical="bottom"/>
    </xf>
    <xf numFmtId="0" fontId="8" fillId="0" borderId="12" applyAlignment="1" pivotButton="0" quotePrefix="0" xfId="0">
      <alignment vertical="bottom"/>
    </xf>
    <xf numFmtId="164" fontId="8" fillId="0" borderId="59" applyAlignment="1" pivotButton="0" quotePrefix="0" xfId="0">
      <alignment vertical="bottom"/>
    </xf>
    <xf numFmtId="164" fontId="0" fillId="20" borderId="10" applyAlignment="1" pivotButton="0" quotePrefix="0" xfId="0">
      <alignment vertical="bottom"/>
    </xf>
    <xf numFmtId="0" fontId="8" fillId="5" borderId="10" applyAlignment="1" pivotButton="0" quotePrefix="0" xfId="0">
      <alignment vertical="bottom"/>
    </xf>
    <xf numFmtId="49" fontId="8" fillId="5" borderId="10" applyAlignment="1" pivotButton="0" quotePrefix="0" xfId="0">
      <alignment vertical="bottom"/>
    </xf>
    <xf numFmtId="164" fontId="8" fillId="5" borderId="10" applyAlignment="1" pivotButton="0" quotePrefix="0" xfId="0">
      <alignment vertical="bottom"/>
    </xf>
    <xf numFmtId="0" fontId="0" fillId="5" borderId="10" applyAlignment="1" pivotButton="0" quotePrefix="0" xfId="0">
      <alignment vertical="bottom"/>
    </xf>
    <xf numFmtId="0" fontId="0" fillId="0" borderId="60" applyAlignment="1" pivotButton="0" quotePrefix="0" xfId="0">
      <alignment vertical="bottom"/>
    </xf>
    <xf numFmtId="0" fontId="0" fillId="0" borderId="12" applyAlignment="1" pivotButton="0" quotePrefix="0" xfId="0">
      <alignment vertical="bottom"/>
    </xf>
    <xf numFmtId="49" fontId="0" fillId="0" borderId="12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3" fillId="14" borderId="4" applyAlignment="1" pivotButton="0" quotePrefix="0" xfId="0">
      <alignment horizontal="center" vertical="center"/>
    </xf>
    <xf numFmtId="49" fontId="33" fillId="14" borderId="4" applyAlignment="1" pivotButton="0" quotePrefix="0" xfId="0">
      <alignment horizontal="center" vertical="center" wrapText="1"/>
    </xf>
    <xf numFmtId="166" fontId="8" fillId="0" borderId="4" applyAlignment="1" pivotButton="0" quotePrefix="0" xfId="0">
      <alignment vertical="bottom"/>
    </xf>
    <xf numFmtId="49" fontId="8" fillId="0" borderId="12" applyAlignment="1" pivotButton="0" quotePrefix="0" xfId="0">
      <alignment horizontal="center" vertical="bottom"/>
    </xf>
    <xf numFmtId="0" fontId="7" fillId="6" borderId="4" applyAlignment="1" pivotButton="0" quotePrefix="0" xfId="0">
      <alignment vertical="center"/>
    </xf>
    <xf numFmtId="164" fontId="0" fillId="0" borderId="4" applyAlignment="1" pivotButton="0" quotePrefix="0" xfId="0">
      <alignment vertical="bottom"/>
    </xf>
    <xf numFmtId="0" fontId="7" fillId="19" borderId="4" applyAlignment="1" pivotButton="0" quotePrefix="0" xfId="0">
      <alignment vertical="center"/>
    </xf>
    <xf numFmtId="166" fontId="7" fillId="19" borderId="4" applyAlignment="1" pivotButton="0" quotePrefix="0" xfId="0">
      <alignment vertical="bottom"/>
    </xf>
    <xf numFmtId="49" fontId="7" fillId="7" borderId="61" applyAlignment="1" pivotButton="0" quotePrefix="0" xfId="0">
      <alignment horizontal="left" vertical="center"/>
    </xf>
    <xf numFmtId="0" fontId="7" fillId="7" borderId="62" applyAlignment="1" pivotButton="0" quotePrefix="0" xfId="0">
      <alignment horizontal="left" vertical="center"/>
    </xf>
    <xf numFmtId="0" fontId="7" fillId="7" borderId="63" applyAlignment="1" pivotButton="0" quotePrefix="0" xfId="0">
      <alignment horizontal="left" vertical="center"/>
    </xf>
    <xf numFmtId="166" fontId="7" fillId="7" borderId="4" applyAlignment="1" pivotButton="0" quotePrefix="0" xfId="0">
      <alignment vertical="bottom"/>
    </xf>
    <xf numFmtId="49" fontId="7" fillId="6" borderId="4" applyAlignment="1" pivotButton="0" quotePrefix="0" xfId="0">
      <alignment horizontal="left" vertical="center"/>
    </xf>
    <xf numFmtId="0" fontId="7" fillId="6" borderId="4" applyAlignment="1" pivotButton="0" quotePrefix="0" xfId="0">
      <alignment horizontal="left" vertical="center"/>
    </xf>
    <xf numFmtId="166" fontId="34" fillId="0" borderId="4" applyAlignment="1" pivotButton="0" quotePrefix="0" xfId="0">
      <alignment vertical="bottom"/>
    </xf>
    <xf numFmtId="0" fontId="0" fillId="0" borderId="64" applyAlignment="1" pivotButton="0" quotePrefix="0" xfId="0">
      <alignment vertical="bottom"/>
    </xf>
    <xf numFmtId="0" fontId="7" fillId="6" borderId="36" applyAlignment="1" pivotButton="0" quotePrefix="0" xfId="0">
      <alignment vertical="center"/>
    </xf>
    <xf numFmtId="0" fontId="7" fillId="6" borderId="10" applyAlignment="1" pivotButton="0" quotePrefix="0" xfId="0">
      <alignment vertical="center"/>
    </xf>
    <xf numFmtId="166" fontId="7" fillId="6" borderId="10" applyAlignment="1" pivotButton="0" quotePrefix="0" xfId="0">
      <alignment vertical="center"/>
    </xf>
    <xf numFmtId="164" fontId="8" fillId="0" borderId="11" applyAlignment="1" pivotButton="0" quotePrefix="0" xfId="0">
      <alignment vertical="bottom"/>
    </xf>
    <xf numFmtId="165" fontId="0" fillId="0" borderId="6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7" fillId="7" borderId="19" applyAlignment="1" pivotButton="0" quotePrefix="0" xfId="0">
      <alignment horizontal="center" vertical="bottom"/>
    </xf>
    <xf numFmtId="0" fontId="8" fillId="0" borderId="19" applyAlignment="1" pivotButton="0" quotePrefix="0" xfId="0">
      <alignment horizontal="center" vertical="bottom"/>
    </xf>
    <xf numFmtId="0" fontId="8" fillId="0" borderId="10" applyAlignment="1" pivotButton="0" quotePrefix="0" xfId="0">
      <alignment vertical="bottom"/>
    </xf>
    <xf numFmtId="16" fontId="8" fillId="0" borderId="10" applyAlignment="1" pivotButton="0" quotePrefix="0" xfId="0">
      <alignment vertical="bottom"/>
    </xf>
    <xf numFmtId="4" fontId="8" fillId="0" borderId="10" applyAlignment="1" pivotButton="0" quotePrefix="0" xfId="0">
      <alignment vertical="bottom"/>
    </xf>
    <xf numFmtId="0" fontId="8" fillId="15" borderId="10" applyAlignment="1" pivotButton="0" quotePrefix="0" xfId="0">
      <alignment vertical="bottom"/>
    </xf>
    <xf numFmtId="164" fontId="8" fillId="15" borderId="10" applyAlignment="1" pivotButton="0" quotePrefix="0" xfId="0">
      <alignment vertical="bottom"/>
    </xf>
    <xf numFmtId="164" fontId="8" fillId="7" borderId="1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5" fillId="0" borderId="0" applyAlignment="1" pivotButton="0" quotePrefix="0" xfId="0">
      <alignment horizontal="center" vertical="center"/>
    </xf>
    <xf numFmtId="0" fontId="23" fillId="21" borderId="65" applyAlignment="1" pivotButton="0" quotePrefix="0" xfId="0">
      <alignment vertical="bottom"/>
    </xf>
    <xf numFmtId="0" fontId="23" fillId="22" borderId="66" applyAlignment="1" pivotButton="0" quotePrefix="0" xfId="0">
      <alignment vertical="bottom"/>
    </xf>
    <xf numFmtId="0" fontId="0" fillId="0" borderId="67" applyAlignment="1" pivotButton="0" quotePrefix="0" xfId="0">
      <alignment vertical="bottom"/>
    </xf>
    <xf numFmtId="0" fontId="0" fillId="0" borderId="68" applyAlignment="1" pivotButton="0" quotePrefix="0" xfId="0">
      <alignment vertical="bottom"/>
    </xf>
    <xf numFmtId="0" fontId="23" fillId="22" borderId="69" applyAlignment="1" pivotButton="0" quotePrefix="0" xfId="0">
      <alignment vertical="bottom"/>
    </xf>
    <xf numFmtId="0" fontId="0" fillId="0" borderId="70" applyAlignment="1" pivotButton="0" quotePrefix="0" xfId="0">
      <alignment vertical="bottom"/>
    </xf>
    <xf numFmtId="0" fontId="0" fillId="0" borderId="71" applyAlignment="1" pivotButton="0" quotePrefix="0" xfId="0">
      <alignment vertical="bottom"/>
    </xf>
    <xf numFmtId="0" fontId="0" fillId="0" borderId="0" pivotButton="0" quotePrefix="0" xfId="0"/>
    <xf numFmtId="0" fontId="1" fillId="0" borderId="10" applyAlignment="1" pivotButton="0" quotePrefix="0" xfId="0">
      <alignment horizontal="left" vertical="bottom" wrapText="1"/>
    </xf>
    <xf numFmtId="49" fontId="6" fillId="4" borderId="7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164" fontId="8" fillId="0" borderId="4" applyAlignment="1" pivotButton="0" quotePrefix="0" xfId="0">
      <alignment horizontal="right" vertical="bottom"/>
    </xf>
    <xf numFmtId="164" fontId="8" fillId="0" borderId="4" applyAlignment="1" pivotButton="0" quotePrefix="0" xfId="0">
      <alignment vertical="bottom"/>
    </xf>
    <xf numFmtId="164" fontId="9" fillId="0" borderId="4" applyAlignment="1" pivotButton="0" quotePrefix="0" xfId="0">
      <alignment vertical="bottom"/>
    </xf>
    <xf numFmtId="164" fontId="8" fillId="6" borderId="4" applyAlignment="1" pivotButton="0" quotePrefix="0" xfId="0">
      <alignment horizontal="right" vertical="center" wrapText="1"/>
    </xf>
    <xf numFmtId="164" fontId="10" fillId="0" borderId="4" applyAlignment="1" pivotButton="0" quotePrefix="0" xfId="0">
      <alignment vertical="bottom"/>
    </xf>
    <xf numFmtId="164" fontId="8" fillId="7" borderId="4" applyAlignment="1" pivotButton="0" quotePrefix="0" xfId="0">
      <alignment horizontal="right" vertical="bottom"/>
    </xf>
    <xf numFmtId="164" fontId="7" fillId="0" borderId="4" applyAlignment="1" pivotButton="0" quotePrefix="0" xfId="0">
      <alignment vertical="bottom"/>
    </xf>
    <xf numFmtId="164" fontId="8" fillId="8" borderId="6" applyAlignment="1" pivotButton="0" quotePrefix="0" xfId="0">
      <alignment vertical="bottom"/>
    </xf>
    <xf numFmtId="164" fontId="0" fillId="0" borderId="7" applyAlignment="1" pivotButton="0" quotePrefix="0" xfId="0">
      <alignment vertical="bottom"/>
    </xf>
    <xf numFmtId="164" fontId="8" fillId="9" borderId="10" applyAlignment="1" pivotButton="0" quotePrefix="0" xfId="0">
      <alignment vertical="bottom"/>
    </xf>
    <xf numFmtId="164" fontId="0" fillId="0" borderId="12" applyAlignment="1" pivotButton="0" quotePrefix="0" xfId="0">
      <alignment vertical="bottom"/>
    </xf>
    <xf numFmtId="164" fontId="8" fillId="0" borderId="12" applyAlignment="1" pivotButton="0" quotePrefix="0" xfId="0">
      <alignment vertical="bottom"/>
    </xf>
    <xf numFmtId="165" fontId="8" fillId="10" borderId="13" applyAlignment="1" pivotButton="0" quotePrefix="0" xfId="0">
      <alignment vertical="bottom"/>
    </xf>
    <xf numFmtId="165" fontId="0" fillId="0" borderId="12" applyAlignment="1" pivotButton="0" quotePrefix="0" xfId="0">
      <alignment vertical="bottom"/>
    </xf>
    <xf numFmtId="0" fontId="0" fillId="0" borderId="75" pivotButton="0" quotePrefix="0" xfId="0"/>
    <xf numFmtId="0" fontId="0" fillId="0" borderId="76" pivotButton="0" quotePrefix="0" xfId="0"/>
    <xf numFmtId="0" fontId="0" fillId="0" borderId="73" pivotButton="0" quotePrefix="0" xfId="0"/>
    <xf numFmtId="164" fontId="13" fillId="0" borderId="16" applyAlignment="1" pivotButton="0" quotePrefix="0" xfId="0">
      <alignment vertical="bottom"/>
    </xf>
    <xf numFmtId="164" fontId="15" fillId="0" borderId="16" applyAlignment="1" pivotButton="0" quotePrefix="0" xfId="0">
      <alignment vertical="bottom"/>
    </xf>
    <xf numFmtId="164" fontId="13" fillId="0" borderId="17" applyAlignment="1" pivotButton="0" quotePrefix="0" xfId="0">
      <alignment vertical="bottom"/>
    </xf>
    <xf numFmtId="164" fontId="8" fillId="0" borderId="25" applyAlignment="1" pivotButton="0" quotePrefix="0" xfId="0">
      <alignment vertical="bottom"/>
    </xf>
    <xf numFmtId="164" fontId="13" fillId="0" borderId="10" applyAlignment="1" pivotButton="0" quotePrefix="0" xfId="0">
      <alignment vertical="bottom"/>
    </xf>
    <xf numFmtId="165" fontId="0" fillId="0" borderId="10" applyAlignment="1" pivotButton="0" quotePrefix="0" xfId="0">
      <alignment vertical="bottom"/>
    </xf>
    <xf numFmtId="164" fontId="13" fillId="0" borderId="4" applyAlignment="1" pivotButton="0" quotePrefix="0" xfId="0">
      <alignment vertical="bottom"/>
    </xf>
    <xf numFmtId="164" fontId="13" fillId="0" borderId="28" applyAlignment="1" pivotButton="0" quotePrefix="0" xfId="0">
      <alignment vertical="bottom"/>
    </xf>
    <xf numFmtId="166" fontId="13" fillId="0" borderId="4" applyAlignment="1" pivotButton="0" quotePrefix="0" xfId="0">
      <alignment vertical="bottom"/>
    </xf>
    <xf numFmtId="164" fontId="15" fillId="0" borderId="4" applyAlignment="1" pivotButton="0" quotePrefix="0" xfId="0">
      <alignment vertical="bottom"/>
    </xf>
    <xf numFmtId="164" fontId="16" fillId="0" borderId="4" applyAlignment="1" pivotButton="0" quotePrefix="0" xfId="0">
      <alignment vertical="bottom"/>
    </xf>
    <xf numFmtId="165" fontId="13" fillId="0" borderId="28" applyAlignment="1" pivotButton="0" quotePrefix="0" xfId="0">
      <alignment vertical="bottom"/>
    </xf>
    <xf numFmtId="165" fontId="0" fillId="0" borderId="25" applyAlignment="1" pivotButton="0" quotePrefix="0" xfId="0">
      <alignment vertical="bottom"/>
    </xf>
    <xf numFmtId="166" fontId="13" fillId="0" borderId="23" applyAlignment="1" pivotButton="0" quotePrefix="0" xfId="0">
      <alignment vertical="bottom"/>
    </xf>
    <xf numFmtId="164" fontId="13" fillId="0" borderId="23" applyAlignment="1" pivotButton="0" quotePrefix="0" xfId="0">
      <alignment vertical="bottom"/>
    </xf>
    <xf numFmtId="164" fontId="16" fillId="0" borderId="23" applyAlignment="1" pivotButton="0" quotePrefix="0" xfId="0">
      <alignment vertical="bottom"/>
    </xf>
    <xf numFmtId="166" fontId="16" fillId="0" borderId="23" applyAlignment="1" pivotButton="0" quotePrefix="0" xfId="0">
      <alignment vertical="bottom"/>
    </xf>
    <xf numFmtId="164" fontId="13" fillId="0" borderId="24" applyAlignment="1" pivotButton="0" quotePrefix="0" xfId="0">
      <alignment vertical="bottom"/>
    </xf>
    <xf numFmtId="166" fontId="16" fillId="13" borderId="30" applyAlignment="1" pivotButton="0" quotePrefix="0" xfId="0">
      <alignment vertical="center"/>
    </xf>
    <xf numFmtId="166" fontId="16" fillId="13" borderId="31" applyAlignment="1" pivotButton="0" quotePrefix="0" xfId="0">
      <alignment vertical="center"/>
    </xf>
    <xf numFmtId="166" fontId="16" fillId="6" borderId="25" applyAlignment="1" pivotButton="0" quotePrefix="0" xfId="0">
      <alignment vertical="center"/>
    </xf>
    <xf numFmtId="166" fontId="16" fillId="6" borderId="10" applyAlignment="1" pivotButton="0" quotePrefix="0" xfId="0">
      <alignment vertical="center"/>
    </xf>
    <xf numFmtId="164" fontId="13" fillId="6" borderId="16" applyAlignment="1" pivotButton="0" quotePrefix="0" xfId="0">
      <alignment vertical="center"/>
    </xf>
    <xf numFmtId="164" fontId="13" fillId="6" borderId="17" applyAlignment="1" pivotButton="0" quotePrefix="0" xfId="0">
      <alignment vertical="center"/>
    </xf>
    <xf numFmtId="164" fontId="13" fillId="6" borderId="10" applyAlignment="1" pivotButton="0" quotePrefix="0" xfId="0">
      <alignment vertical="center"/>
    </xf>
    <xf numFmtId="164" fontId="18" fillId="0" borderId="10" applyAlignment="1" pivotButton="0" quotePrefix="0" xfId="0">
      <alignment vertical="bottom"/>
    </xf>
    <xf numFmtId="164" fontId="13" fillId="6" borderId="10" applyAlignment="1" pivotButton="0" quotePrefix="0" xfId="0">
      <alignment vertical="bottom"/>
    </xf>
    <xf numFmtId="164" fontId="15" fillId="0" borderId="10" applyAlignment="1" pivotButton="0" quotePrefix="0" xfId="0">
      <alignment vertical="bottom"/>
    </xf>
    <xf numFmtId="164" fontId="0" fillId="0" borderId="26" applyAlignment="1" pivotButton="0" quotePrefix="0" xfId="0">
      <alignment vertical="bottom"/>
    </xf>
    <xf numFmtId="164" fontId="20" fillId="15" borderId="4" applyAlignment="1" pivotButton="0" quotePrefix="0" xfId="0">
      <alignment vertical="bottom"/>
    </xf>
    <xf numFmtId="164" fontId="20" fillId="15" borderId="28" applyAlignment="1" pivotButton="0" quotePrefix="0" xfId="0">
      <alignment vertical="bottom"/>
    </xf>
    <xf numFmtId="164" fontId="0" fillId="0" borderId="25" applyAlignment="1" pivotButton="0" quotePrefix="0" xfId="0">
      <alignment vertical="bottom"/>
    </xf>
    <xf numFmtId="164" fontId="21" fillId="6" borderId="10" applyAlignment="1" pivotButton="0" quotePrefix="0" xfId="0">
      <alignment vertical="bottom"/>
    </xf>
    <xf numFmtId="164" fontId="0" fillId="0" borderId="10" applyAlignment="1" pivotButton="0" quotePrefix="0" xfId="0">
      <alignment vertical="bottom"/>
    </xf>
    <xf numFmtId="164" fontId="22" fillId="0" borderId="4" applyAlignment="1" pivotButton="0" quotePrefix="0" xfId="0">
      <alignment vertical="bottom"/>
    </xf>
    <xf numFmtId="164" fontId="22" fillId="0" borderId="28" applyAlignment="1" pivotButton="0" quotePrefix="0" xfId="0">
      <alignment vertical="bottom"/>
    </xf>
    <xf numFmtId="164" fontId="16" fillId="0" borderId="10" applyAlignment="1" pivotButton="0" quotePrefix="0" xfId="0">
      <alignment vertical="bottom"/>
    </xf>
    <xf numFmtId="164" fontId="23" fillId="0" borderId="10" applyAlignment="1" pivotButton="0" quotePrefix="0" xfId="0">
      <alignment vertical="bottom"/>
    </xf>
    <xf numFmtId="164" fontId="24" fillId="0" borderId="4" applyAlignment="1" pivotButton="0" quotePrefix="0" xfId="0">
      <alignment vertical="bottom"/>
    </xf>
    <xf numFmtId="164" fontId="24" fillId="0" borderId="28" applyAlignment="1" pivotButton="0" quotePrefix="0" xfId="0">
      <alignment vertical="bottom"/>
    </xf>
    <xf numFmtId="164" fontId="22" fillId="6" borderId="10" applyAlignment="1" pivotButton="0" quotePrefix="0" xfId="0">
      <alignment vertical="bottom"/>
    </xf>
    <xf numFmtId="164" fontId="13" fillId="0" borderId="25" applyAlignment="1" pivotButton="0" quotePrefix="0" xfId="0">
      <alignment vertical="bottom"/>
    </xf>
    <xf numFmtId="166" fontId="25" fillId="0" borderId="10" applyAlignment="1" pivotButton="0" quotePrefix="0" xfId="0">
      <alignment vertical="bottom"/>
    </xf>
    <xf numFmtId="164" fontId="26" fillId="0" borderId="10" applyAlignment="1" pivotButton="0" quotePrefix="0" xfId="0">
      <alignment vertical="bottom"/>
    </xf>
    <xf numFmtId="164" fontId="15" fillId="6" borderId="10" applyAlignment="1" pivotButton="0" quotePrefix="0" xfId="0">
      <alignment vertical="bottom"/>
    </xf>
    <xf numFmtId="166" fontId="16" fillId="9" borderId="4" applyAlignment="1" pivotButton="0" quotePrefix="0" xfId="0">
      <alignment vertical="center"/>
    </xf>
    <xf numFmtId="166" fontId="16" fillId="9" borderId="28" applyAlignment="1" pivotButton="0" quotePrefix="0" xfId="0">
      <alignment vertical="center"/>
    </xf>
    <xf numFmtId="164" fontId="16" fillId="6" borderId="25" applyAlignment="1" pivotButton="0" quotePrefix="0" xfId="0">
      <alignment vertical="center"/>
    </xf>
    <xf numFmtId="165" fontId="16" fillId="7" borderId="23" applyAlignment="1" pivotButton="0" quotePrefix="0" xfId="0">
      <alignment vertical="center"/>
    </xf>
    <xf numFmtId="165" fontId="27" fillId="7" borderId="23" applyAlignment="1" pivotButton="0" quotePrefix="0" xfId="0">
      <alignment vertical="center"/>
    </xf>
    <xf numFmtId="165" fontId="16" fillId="7" borderId="24" applyAlignment="1" pivotButton="0" quotePrefix="0" xfId="0">
      <alignment vertical="center"/>
    </xf>
    <xf numFmtId="165" fontId="27" fillId="6" borderId="25" applyAlignment="1" pivotButton="0" quotePrefix="0" xfId="0">
      <alignment vertical="center"/>
    </xf>
    <xf numFmtId="165" fontId="16" fillId="6" borderId="10" applyAlignment="1" pivotButton="0" quotePrefix="0" xfId="0">
      <alignment vertical="center"/>
    </xf>
    <xf numFmtId="165" fontId="13" fillId="0" borderId="10" applyAlignment="1" pivotButton="0" quotePrefix="0" xfId="0">
      <alignment vertical="bottom"/>
    </xf>
    <xf numFmtId="165" fontId="27" fillId="6" borderId="10" applyAlignment="1" pivotButton="0" quotePrefix="0" xfId="0">
      <alignment vertical="center"/>
    </xf>
    <xf numFmtId="165" fontId="0" fillId="0" borderId="37" applyAlignment="1" pivotButton="0" quotePrefix="0" xfId="0">
      <alignment vertical="bottom"/>
    </xf>
    <xf numFmtId="164" fontId="23" fillId="0" borderId="37" applyAlignment="1" pivotButton="0" quotePrefix="0" xfId="0">
      <alignment vertical="bottom"/>
    </xf>
    <xf numFmtId="164" fontId="8" fillId="0" borderId="10" applyAlignment="1" pivotButton="0" quotePrefix="0" xfId="0">
      <alignment vertical="bottom"/>
    </xf>
    <xf numFmtId="164" fontId="0" fillId="6" borderId="10" applyAlignment="1" pivotButton="0" quotePrefix="0" xfId="0">
      <alignment vertical="bottom"/>
    </xf>
    <xf numFmtId="164" fontId="8" fillId="0" borderId="4" applyAlignment="1" pivotButton="0" quotePrefix="0" xfId="0">
      <alignment horizontal="left" vertical="bottom"/>
    </xf>
    <xf numFmtId="165" fontId="8" fillId="0" borderId="10" applyAlignment="1" pivotButton="0" quotePrefix="0" xfId="0">
      <alignment vertical="bottom"/>
    </xf>
    <xf numFmtId="164" fontId="8" fillId="0" borderId="10" applyAlignment="1" pivotButton="0" quotePrefix="0" xfId="0">
      <alignment horizontal="right" vertical="bottom"/>
    </xf>
    <xf numFmtId="164" fontId="8" fillId="16" borderId="4" applyAlignment="1" pivotButton="0" quotePrefix="0" xfId="0">
      <alignment horizontal="left" vertical="bottom"/>
    </xf>
    <xf numFmtId="164" fontId="8" fillId="16" borderId="4" applyAlignment="1" pivotButton="0" quotePrefix="0" xfId="0">
      <alignment vertical="bottom"/>
    </xf>
    <xf numFmtId="164" fontId="7" fillId="0" borderId="10" applyAlignment="1" pivotButton="0" quotePrefix="0" xfId="0">
      <alignment vertical="bottom"/>
    </xf>
    <xf numFmtId="165" fontId="7" fillId="0" borderId="10" applyAlignment="1" pivotButton="0" quotePrefix="0" xfId="0">
      <alignment vertical="bottom"/>
    </xf>
    <xf numFmtId="164" fontId="7" fillId="8" borderId="4" applyAlignment="1" pivotButton="0" quotePrefix="0" xfId="0">
      <alignment horizontal="left" vertical="bottom"/>
    </xf>
    <xf numFmtId="164" fontId="7" fillId="8" borderId="4" applyAlignment="1" pivotButton="0" quotePrefix="0" xfId="0">
      <alignment vertical="bottom"/>
    </xf>
    <xf numFmtId="166" fontId="8" fillId="8" borderId="4" applyAlignment="1" pivotButton="0" quotePrefix="0" xfId="0">
      <alignment horizontal="center" vertical="bottom"/>
    </xf>
    <xf numFmtId="165" fontId="8" fillId="0" borderId="38" applyAlignment="1" pivotButton="0" quotePrefix="0" xfId="0">
      <alignment vertical="bottom"/>
    </xf>
    <xf numFmtId="165" fontId="8" fillId="0" borderId="40" applyAlignment="1" pivotButton="0" quotePrefix="0" xfId="0">
      <alignment vertical="bottom"/>
    </xf>
    <xf numFmtId="165" fontId="0" fillId="0" borderId="43" applyAlignment="1" pivotButton="0" quotePrefix="0" xfId="0">
      <alignment vertical="bottom"/>
    </xf>
    <xf numFmtId="165" fontId="0" fillId="6" borderId="10" applyAlignment="1" pivotButton="0" quotePrefix="0" xfId="0">
      <alignment vertical="bottom"/>
    </xf>
    <xf numFmtId="164" fontId="13" fillId="0" borderId="27" applyAlignment="1" pivotButton="0" quotePrefix="0" xfId="0">
      <alignment horizontal="left" vertical="bottom"/>
    </xf>
    <xf numFmtId="164" fontId="13" fillId="6" borderId="28" applyAlignment="1" pivotButton="0" quotePrefix="0" xfId="0">
      <alignment horizontal="center" vertical="center"/>
    </xf>
    <xf numFmtId="165" fontId="8" fillId="0" borderId="42" applyAlignment="1" pivotButton="0" quotePrefix="0" xfId="0">
      <alignment vertical="bottom"/>
    </xf>
    <xf numFmtId="164" fontId="8" fillId="0" borderId="42" applyAlignment="1" pivotButton="0" quotePrefix="0" xfId="0">
      <alignment vertical="bottom"/>
    </xf>
    <xf numFmtId="165" fontId="8" fillId="0" borderId="40" applyAlignment="1" pivotButton="0" quotePrefix="0" xfId="0">
      <alignment horizontal="left" vertical="bottom"/>
    </xf>
    <xf numFmtId="166" fontId="13" fillId="0" borderId="28" applyAlignment="1" pivotButton="0" quotePrefix="0" xfId="0">
      <alignment vertical="bottom"/>
    </xf>
    <xf numFmtId="166" fontId="16" fillId="0" borderId="24" applyAlignment="1" pivotButton="0" quotePrefix="0" xfId="0">
      <alignment vertical="bottom"/>
    </xf>
    <xf numFmtId="165" fontId="7" fillId="0" borderId="42" applyAlignment="1" pivotButton="0" quotePrefix="0" xfId="0">
      <alignment vertical="bottom"/>
    </xf>
    <xf numFmtId="166" fontId="0" fillId="0" borderId="10" applyAlignment="1" pivotButton="0" quotePrefix="0" xfId="0">
      <alignment vertical="bottom"/>
    </xf>
    <xf numFmtId="165" fontId="23" fillId="0" borderId="10" applyAlignment="1" pivotButton="0" quotePrefix="0" xfId="0">
      <alignment vertical="bottom"/>
    </xf>
    <xf numFmtId="49" fontId="6" fillId="4" borderId="77" applyAlignment="1" pivotButton="0" quotePrefix="0" xfId="0">
      <alignment horizontal="center" vertical="center"/>
    </xf>
    <xf numFmtId="0" fontId="0" fillId="0" borderId="46" pivotButton="0" quotePrefix="0" xfId="0"/>
    <xf numFmtId="164" fontId="8" fillId="0" borderId="4" applyAlignment="1" pivotButton="0" quotePrefix="0" xfId="0">
      <alignment horizontal="center" vertical="bottom"/>
    </xf>
    <xf numFmtId="164" fontId="8" fillId="0" borderId="6" applyAlignment="1" pivotButton="0" quotePrefix="0" xfId="0">
      <alignment vertical="bottom"/>
    </xf>
    <xf numFmtId="164" fontId="8" fillId="8" borderId="10" applyAlignment="1" pivotButton="0" quotePrefix="0" xfId="0">
      <alignment vertical="bottom"/>
    </xf>
    <xf numFmtId="164" fontId="8" fillId="0" borderId="26" applyAlignment="1" pivotButton="0" quotePrefix="0" xfId="0">
      <alignment vertical="bottom"/>
    </xf>
    <xf numFmtId="164" fontId="8" fillId="18" borderId="10" applyAlignment="1" pivotButton="0" quotePrefix="0" xfId="0">
      <alignment vertical="bottom"/>
    </xf>
    <xf numFmtId="164" fontId="8" fillId="0" borderId="48" applyAlignment="1" pivotButton="0" quotePrefix="0" xfId="0">
      <alignment vertical="bottom"/>
    </xf>
    <xf numFmtId="164" fontId="8" fillId="12" borderId="10" applyAlignment="1" pivotButton="0" quotePrefix="0" xfId="0">
      <alignment vertical="bottom"/>
    </xf>
    <xf numFmtId="164" fontId="8" fillId="10" borderId="10" applyAlignment="1" pivotButton="0" quotePrefix="0" xfId="0">
      <alignment vertical="bottom"/>
    </xf>
    <xf numFmtId="164" fontId="8" fillId="10" borderId="13" applyAlignment="1" pivotButton="0" quotePrefix="0" xfId="0">
      <alignment vertical="bottom"/>
    </xf>
    <xf numFmtId="164" fontId="8" fillId="0" borderId="13" applyAlignment="1" pivotButton="0" quotePrefix="0" xfId="0">
      <alignment vertical="bottom"/>
    </xf>
    <xf numFmtId="165" fontId="8" fillId="0" borderId="13" applyAlignment="1" pivotButton="0" quotePrefix="0" xfId="0">
      <alignment vertical="bottom"/>
    </xf>
    <xf numFmtId="164" fontId="7" fillId="0" borderId="4" applyAlignment="1" pivotButton="0" quotePrefix="0" xfId="0">
      <alignment horizontal="right" vertical="bottom"/>
    </xf>
    <xf numFmtId="165" fontId="8" fillId="10" borderId="10" applyAlignment="1" pivotButton="0" quotePrefix="0" xfId="0">
      <alignment vertical="bottom"/>
    </xf>
    <xf numFmtId="164" fontId="8" fillId="0" borderId="38" applyAlignment="1" pivotButton="0" quotePrefix="0" xfId="0">
      <alignment vertical="bottom"/>
    </xf>
    <xf numFmtId="165" fontId="0" fillId="0" borderId="13" applyAlignment="1" pivotButton="0" quotePrefix="0" xfId="0">
      <alignment vertical="bottom"/>
    </xf>
    <xf numFmtId="164" fontId="0" fillId="0" borderId="6" applyAlignment="1" pivotButton="0" quotePrefix="0" xfId="0">
      <alignment vertical="bottom"/>
    </xf>
    <xf numFmtId="49" fontId="7" fillId="4" borderId="72" applyAlignment="1" pivotButton="0" quotePrefix="0" xfId="0">
      <alignment horizontal="center" vertical="center"/>
    </xf>
    <xf numFmtId="164" fontId="29" fillId="0" borderId="4" applyAlignment="1" pivotButton="0" quotePrefix="0" xfId="0">
      <alignment horizontal="right" vertical="bottom"/>
    </xf>
    <xf numFmtId="164" fontId="29" fillId="0" borderId="4" applyAlignment="1" pivotButton="0" quotePrefix="0" xfId="0">
      <alignment vertical="bottom"/>
    </xf>
    <xf numFmtId="164" fontId="29" fillId="6" borderId="4" applyAlignment="1" pivotButton="0" quotePrefix="0" xfId="0">
      <alignment horizontal="right" vertical="center" wrapText="1"/>
    </xf>
    <xf numFmtId="164" fontId="7" fillId="8" borderId="10" applyAlignment="1" pivotButton="0" quotePrefix="0" xfId="0">
      <alignment vertical="bottom"/>
    </xf>
    <xf numFmtId="164" fontId="7" fillId="9" borderId="10" applyAlignment="1" pivotButton="0" quotePrefix="0" xfId="0">
      <alignment vertical="bottom"/>
    </xf>
    <xf numFmtId="165" fontId="7" fillId="10" borderId="10" applyAlignment="1" pivotButton="0" quotePrefix="0" xfId="0">
      <alignment vertical="bottom"/>
    </xf>
    <xf numFmtId="164" fontId="30" fillId="0" borderId="4" applyAlignment="1" pivotButton="0" quotePrefix="0" xfId="0">
      <alignment horizontal="right" vertical="bottom"/>
    </xf>
    <xf numFmtId="165" fontId="0" fillId="0" borderId="26" applyAlignment="1" pivotButton="0" quotePrefix="0" xfId="0">
      <alignment vertical="bottom"/>
    </xf>
    <xf numFmtId="164" fontId="7" fillId="7" borderId="10" applyAlignment="1" pivotButton="0" quotePrefix="0" xfId="0">
      <alignment vertical="bottom"/>
    </xf>
    <xf numFmtId="165" fontId="7" fillId="7" borderId="13" applyAlignment="1" pivotButton="0" quotePrefix="0" xfId="0">
      <alignment vertical="bottom"/>
    </xf>
    <xf numFmtId="0" fontId="0" fillId="0" borderId="62" pivotButton="0" quotePrefix="0" xfId="0"/>
    <xf numFmtId="0" fontId="0" fillId="0" borderId="63" pivotButton="0" quotePrefix="0" xfId="0"/>
    <xf numFmtId="166" fontId="0" fillId="0" borderId="4" applyAlignment="1" pivotButton="0" quotePrefix="0" xfId="0">
      <alignment vertical="bottom"/>
    </xf>
    <xf numFmtId="0" fontId="0" fillId="0" borderId="79" pivotButton="0" quotePrefix="0" xfId="0"/>
    <xf numFmtId="164" fontId="8" fillId="6" borderId="4" applyAlignment="1" pivotButton="0" quotePrefix="0" xfId="0">
      <alignment vertical="bottom"/>
    </xf>
    <xf numFmtId="164" fontId="8" fillId="19" borderId="10" applyAlignment="1" pivotButton="0" quotePrefix="0" xfId="0">
      <alignment vertical="bottom"/>
    </xf>
    <xf numFmtId="164" fontId="8" fillId="20" borderId="10" applyAlignment="1" pivotButton="0" quotePrefix="0" xfId="0">
      <alignment vertical="bottom"/>
    </xf>
    <xf numFmtId="164" fontId="8" fillId="0" borderId="60" applyAlignment="1" pivotButton="0" quotePrefix="0" xfId="0">
      <alignment vertical="bottom"/>
    </xf>
    <xf numFmtId="164" fontId="8" fillId="0" borderId="59" applyAlignment="1" pivotButton="0" quotePrefix="0" xfId="0">
      <alignment vertical="bottom"/>
    </xf>
    <xf numFmtId="164" fontId="0" fillId="20" borderId="10" applyAlignment="1" pivotButton="0" quotePrefix="0" xfId="0">
      <alignment vertical="bottom"/>
    </xf>
    <xf numFmtId="164" fontId="8" fillId="5" borderId="10" applyAlignment="1" pivotButton="0" quotePrefix="0" xfId="0">
      <alignment vertical="bottom"/>
    </xf>
    <xf numFmtId="166" fontId="8" fillId="0" borderId="4" applyAlignment="1" pivotButton="0" quotePrefix="0" xfId="0">
      <alignment vertical="bottom"/>
    </xf>
    <xf numFmtId="164" fontId="0" fillId="0" borderId="4" applyAlignment="1" pivotButton="0" quotePrefix="0" xfId="0">
      <alignment vertical="bottom"/>
    </xf>
    <xf numFmtId="166" fontId="7" fillId="19" borderId="4" applyAlignment="1" pivotButton="0" quotePrefix="0" xfId="0">
      <alignment vertical="bottom"/>
    </xf>
    <xf numFmtId="49" fontId="7" fillId="7" borderId="4" applyAlignment="1" pivotButton="0" quotePrefix="0" xfId="0">
      <alignment horizontal="left" vertical="center"/>
    </xf>
    <xf numFmtId="166" fontId="7" fillId="7" borderId="4" applyAlignment="1" pivotButton="0" quotePrefix="0" xfId="0">
      <alignment vertical="bottom"/>
    </xf>
    <xf numFmtId="166" fontId="34" fillId="0" borderId="4" applyAlignment="1" pivotButton="0" quotePrefix="0" xfId="0">
      <alignment vertical="bottom"/>
    </xf>
    <xf numFmtId="166" fontId="7" fillId="6" borderId="10" applyAlignment="1" pivotButton="0" quotePrefix="0" xfId="0">
      <alignment vertical="center"/>
    </xf>
    <xf numFmtId="164" fontId="8" fillId="0" borderId="11" applyAlignment="1" pivotButton="0" quotePrefix="0" xfId="0">
      <alignment vertical="bottom"/>
    </xf>
    <xf numFmtId="165" fontId="0" fillId="0" borderId="60" applyAlignment="1" pivotButton="0" quotePrefix="0" xfId="0">
      <alignment vertical="bottom"/>
    </xf>
    <xf numFmtId="164" fontId="8" fillId="15" borderId="10" applyAlignment="1" pivotButton="0" quotePrefix="0" xfId="0">
      <alignment vertical="bottom"/>
    </xf>
    <xf numFmtId="164" fontId="8" fillId="7" borderId="10" applyAlignment="1" pivotButton="0" quotePrefix="0" xfId="0">
      <alignment vertical="bottom"/>
    </xf>
    <xf numFmtId="0" fontId="5" fillId="0" borderId="1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8cce4"/>
      <rgbColor rgb="ffaaaaaa"/>
      <rgbColor rgb="ffffc000"/>
      <rgbColor rgb="ffffffff"/>
      <rgbColor rgb="ffd8d8d8"/>
      <rgbColor rgb="ffbfbfbf"/>
      <rgbColor rgb="ffffff00"/>
      <rgbColor rgb="ff92d050"/>
      <rgbColor rgb="ff009999"/>
      <rgbColor rgb="ffa5a5a5"/>
      <rgbColor rgb="ffff0000"/>
      <rgbColor rgb="ff00ff00"/>
      <rgbColor rgb="ffcc9900"/>
      <rgbColor rgb="ff17365d"/>
      <rgbColor rgb="fff2f2f2"/>
      <rgbColor rgb="ff00b050"/>
      <rgbColor rgb="ffc0504d"/>
      <rgbColor rgb="fff79646"/>
      <rgbColor rgb="ff27405e"/>
      <rgbColor rgb="ff1f497d"/>
      <rgbColor rgb="ffffffcc"/>
      <rgbColor rgb="ff3b608d"/>
      <rgbColor rgb="ffffff99"/>
      <rgbColor rgb="ffd6e3bc"/>
      <rgbColor rgb="ffbdc0bf"/>
      <rgbColor rgb="ff3f3f3f"/>
      <rgbColor rgb="ffdbdbd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comments/comment1.xml><?xml version="1.0" encoding="utf-8"?>
<comments xmlns="http://schemas.openxmlformats.org/spreadsheetml/2006/main">
  <authors>
    <author>Valeria Olimpio</author>
  </authors>
  <commentList>
    <comment ref="E13" authorId="0" shapeId="0">
      <text>
        <t>Valeria Olimpio:
abrir nova solicitação de FGTS - apenas a conta de Neno.</t>
      </text>
    </comment>
    <comment ref="E33" authorId="0" shapeId="0">
      <text>
        <t>Valeria Olimpio:
VENCE DIA 29/03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6</col>
      <colOff>228600</colOff>
      <row>0</row>
      <rowOff>0</rowOff>
    </from>
    <to>
      <col>16</col>
      <colOff>220135</colOff>
      <row>33</row>
      <rowOff>48376</rowOff>
    </to>
    <pic>
      <nvPicPr>
        <cNvPr id="4" name="Imagem 2" descr="Imagem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45200" y="0"/>
          <a:ext cx="8525936" cy="5391902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5</col>
      <colOff>2072906</colOff>
      <row>36</row>
      <rowOff>9525</rowOff>
    </from>
    <to>
      <col>19</col>
      <colOff>439681</colOff>
      <row>63</row>
      <rowOff>76886</rowOff>
    </to>
    <pic>
      <nvPicPr>
        <cNvPr id="5" name="Imagem 1" descr="Imagem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489206" y="5838825"/>
          <a:ext cx="11320776" cy="4439337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1</col>
      <colOff>0</colOff>
      <row>21</row>
      <rowOff>0</rowOff>
    </from>
    <to>
      <col>4</col>
      <colOff>1086257</colOff>
      <row>34</row>
      <rowOff>133662</rowOff>
    </to>
    <pic>
      <nvPicPr>
        <cNvPr id="6" name="Imagem 3" descr="Imagem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39700" y="3400425"/>
          <a:ext cx="3105557" cy="2238687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4233</colOff>
      <row>2</row>
      <rowOff>28574</rowOff>
    </from>
    <to>
      <col>13</col>
      <colOff>363446</colOff>
      <row>12</row>
      <rowOff>66997</rowOff>
    </to>
    <pic>
      <nvPicPr>
        <cNvPr id="8" name="Imagem 1" descr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77333" y="352424"/>
          <a:ext cx="8436414" cy="1657674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0</col>
      <colOff>600075</colOff>
      <row>14</row>
      <rowOff>75627</rowOff>
    </from>
    <to>
      <col>13</col>
      <colOff>381000</colOff>
      <row>26</row>
      <rowOff>47942</rowOff>
    </to>
    <pic>
      <nvPicPr>
        <cNvPr id="9" name="Imagem 2" descr="Imagem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00075" y="2342577"/>
          <a:ext cx="8531225" cy="1915416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9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D52"/>
  <sheetViews>
    <sheetView showGridLines="0" defaultGridColor="1" workbookViewId="0">
      <selection activeCell="A1" sqref="A1"/>
    </sheetView>
  </sheetViews>
  <sheetFormatPr baseColWidth="8" defaultColWidth="10" defaultRowHeight="13" customHeight="1" outlineLevelRow="0"/>
  <cols>
    <col width="2" customWidth="1" style="403" min="1" max="1"/>
    <col width="33.6016" customWidth="1" style="403" min="2" max="4"/>
  </cols>
  <sheetData>
    <row r="3" ht="50" customHeight="1" s="403">
      <c r="B3" s="404" t="inlineStr">
        <is>
          <t>Este documento foi exportado do Numbers. Cada tabela foi convertida em uma planilha do Excel. Todos os outros objetos em cada folha do Numbers foram colocados em planilhas à parte. Esteja ciente de que os cálculos de fórmulas podem ser diferentes no Excel.</t>
        </is>
      </c>
    </row>
    <row r="7">
      <c r="B7" s="2" t="inlineStr">
        <is>
          <t>Nome da Folha do Numbers</t>
        </is>
      </c>
      <c r="C7" s="2" t="inlineStr">
        <is>
          <t>Nome da Tabela do Numbers</t>
        </is>
      </c>
      <c r="D7" s="2" t="inlineStr">
        <is>
          <t>Nome da Planilha do Excel</t>
        </is>
      </c>
    </row>
    <row r="9">
      <c r="B9" s="3" t="inlineStr">
        <is>
          <t>MAG LUIZA (2)</t>
        </is>
      </c>
      <c r="C9" s="3" t="n"/>
      <c r="D9" s="3" t="n"/>
    </row>
    <row r="10">
      <c r="B10" s="4" t="n"/>
      <c r="C10" s="4" t="inlineStr">
        <is>
          <t>Tabela 1</t>
        </is>
      </c>
      <c r="D10" s="5" t="inlineStr">
        <is>
          <t>MAG LUIZA (2)</t>
        </is>
      </c>
    </row>
    <row r="11">
      <c r="B11" s="3" t="inlineStr">
        <is>
          <t>DESCRITIVO</t>
        </is>
      </c>
      <c r="C11" s="3" t="n"/>
      <c r="D11" s="3" t="n"/>
    </row>
    <row r="12">
      <c r="B12" s="4" t="n"/>
      <c r="C12" s="4" t="inlineStr">
        <is>
          <t>Tabela 1</t>
        </is>
      </c>
      <c r="D12" s="5" t="inlineStr">
        <is>
          <t>DESCRITIVO</t>
        </is>
      </c>
    </row>
    <row r="13">
      <c r="B13" s="3" t="inlineStr">
        <is>
          <t>FAT MASTER SANTANDER</t>
        </is>
      </c>
      <c r="C13" s="3" t="n"/>
      <c r="D13" s="3" t="n"/>
    </row>
    <row r="14">
      <c r="B14" s="4" t="n"/>
      <c r="C14" s="4" t="inlineStr">
        <is>
          <t>Tabela 1</t>
        </is>
      </c>
      <c r="D14" s="5" t="inlineStr">
        <is>
          <t>FAT MASTER SANTANDER</t>
        </is>
      </c>
    </row>
    <row r="15">
      <c r="B15" s="3" t="inlineStr">
        <is>
          <t>FATURA DO VISA</t>
        </is>
      </c>
      <c r="C15" s="3" t="n"/>
      <c r="D15" s="3" t="n"/>
    </row>
    <row r="16">
      <c r="B16" s="4" t="n"/>
      <c r="C16" s="4" t="inlineStr">
        <is>
          <t>Tabela 1</t>
        </is>
      </c>
      <c r="D16" s="5" t="inlineStr">
        <is>
          <t>FATURA DO VISA</t>
        </is>
      </c>
    </row>
    <row r="17">
      <c r="B17" s="3" t="inlineStr">
        <is>
          <t>ITAU INFINITY</t>
        </is>
      </c>
      <c r="C17" s="3" t="n"/>
      <c r="D17" s="3" t="n"/>
    </row>
    <row r="18">
      <c r="B18" s="4" t="n"/>
      <c r="C18" s="4" t="inlineStr">
        <is>
          <t>Tabela 1</t>
        </is>
      </c>
      <c r="D18" s="5" t="inlineStr">
        <is>
          <t>ITAU INFINITY</t>
        </is>
      </c>
    </row>
    <row r="19">
      <c r="B19" s="3" t="inlineStr">
        <is>
          <t>NUBANK NENO</t>
        </is>
      </c>
      <c r="C19" s="3" t="n"/>
      <c r="D19" s="3" t="n"/>
    </row>
    <row r="20">
      <c r="B20" s="4" t="n"/>
      <c r="C20" s="4" t="inlineStr">
        <is>
          <t>Tabela 1</t>
        </is>
      </c>
      <c r="D20" s="5" t="inlineStr">
        <is>
          <t>NUBANK NENO</t>
        </is>
      </c>
    </row>
    <row r="21">
      <c r="B21" s="3" t="inlineStr">
        <is>
          <t>BRADESCO</t>
        </is>
      </c>
      <c r="C21" s="3" t="n"/>
      <c r="D21" s="3" t="n"/>
    </row>
    <row r="22">
      <c r="B22" s="4" t="n"/>
      <c r="C22" s="4" t="inlineStr">
        <is>
          <t>Tabela 1</t>
        </is>
      </c>
      <c r="D22" s="5" t="inlineStr">
        <is>
          <t>BRADESCO</t>
        </is>
      </c>
    </row>
    <row r="23">
      <c r="B23" s="3" t="inlineStr">
        <is>
          <t>MASTER ITAU</t>
        </is>
      </c>
      <c r="C23" s="3" t="n"/>
      <c r="D23" s="3" t="n"/>
    </row>
    <row r="24">
      <c r="B24" s="4" t="n"/>
      <c r="C24" s="4" t="inlineStr">
        <is>
          <t>Tabela 1</t>
        </is>
      </c>
      <c r="D24" s="5" t="inlineStr">
        <is>
          <t>MASTER ITAU</t>
        </is>
      </c>
    </row>
    <row r="25">
      <c r="B25" s="3" t="inlineStr">
        <is>
          <t>NUBANK</t>
        </is>
      </c>
      <c r="C25" s="3" t="n"/>
      <c r="D25" s="3" t="n"/>
    </row>
    <row r="26">
      <c r="B26" s="4" t="n"/>
      <c r="C26" s="4" t="inlineStr">
        <is>
          <t>Tabela 1</t>
        </is>
      </c>
      <c r="D26" s="5" t="inlineStr">
        <is>
          <t>NUBANK</t>
        </is>
      </c>
    </row>
    <row r="27">
      <c r="B27" s="3" t="inlineStr">
        <is>
          <t>MASTER RENNER</t>
        </is>
      </c>
      <c r="C27" s="3" t="n"/>
      <c r="D27" s="3" t="n"/>
    </row>
    <row r="28">
      <c r="B28" s="4" t="n"/>
      <c r="C28" s="4" t="inlineStr">
        <is>
          <t>Tabela 1</t>
        </is>
      </c>
      <c r="D28" s="5" t="inlineStr">
        <is>
          <t>MASTER RENNER</t>
        </is>
      </c>
    </row>
    <row r="29">
      <c r="B29" s="3" t="inlineStr">
        <is>
          <t>Rescisão Regis</t>
        </is>
      </c>
      <c r="C29" s="3" t="n"/>
      <c r="D29" s="3" t="n"/>
    </row>
    <row r="30">
      <c r="B30" s="4" t="n"/>
      <c r="C30" s="4" t="inlineStr">
        <is>
          <t>Tabela 1</t>
        </is>
      </c>
      <c r="D30" s="5" t="inlineStr">
        <is>
          <t>Rescisão Regis</t>
        </is>
      </c>
    </row>
    <row r="31">
      <c r="B31" s="3" t="inlineStr">
        <is>
          <t>CONTROLE DE CHEQUES</t>
        </is>
      </c>
      <c r="C31" s="3" t="n"/>
      <c r="D31" s="3" t="n"/>
    </row>
    <row r="32">
      <c r="B32" s="4" t="n"/>
      <c r="C32" s="4" t="inlineStr">
        <is>
          <t>Tabela 1</t>
        </is>
      </c>
      <c r="D32" s="5" t="inlineStr">
        <is>
          <t>CONTROLE DE CHEQUES</t>
        </is>
      </c>
    </row>
    <row r="33">
      <c r="B33" s="3" t="inlineStr">
        <is>
          <t>SMILES VISA</t>
        </is>
      </c>
      <c r="C33" s="3" t="n"/>
      <c r="D33" s="3" t="n"/>
    </row>
    <row r="34">
      <c r="B34" s="4" t="n"/>
      <c r="C34" s="4" t="inlineStr">
        <is>
          <t>Tabela 1</t>
        </is>
      </c>
      <c r="D34" s="5" t="inlineStr">
        <is>
          <t>SMILES VISA</t>
        </is>
      </c>
    </row>
    <row r="35">
      <c r="B35" s="3" t="inlineStr">
        <is>
          <t>FAT MASTER GOLD SANTANDER</t>
        </is>
      </c>
      <c r="C35" s="3" t="n"/>
      <c r="D35" s="3" t="n"/>
    </row>
    <row r="36">
      <c r="B36" s="4" t="n"/>
      <c r="C36" s="4" t="inlineStr">
        <is>
          <t>Tabela 1</t>
        </is>
      </c>
      <c r="D36" s="5" t="inlineStr">
        <is>
          <t>FAT MASTER GOLD SANTANDER</t>
        </is>
      </c>
    </row>
    <row r="37">
      <c r="B37" s="3" t="inlineStr">
        <is>
          <t>FAT VISA FREE SANTANDER</t>
        </is>
      </c>
      <c r="C37" s="3" t="n"/>
      <c r="D37" s="3" t="n"/>
    </row>
    <row r="38">
      <c r="B38" s="4" t="n"/>
      <c r="C38" s="4" t="inlineStr">
        <is>
          <t>Tabela 1</t>
        </is>
      </c>
      <c r="D38" s="5" t="inlineStr">
        <is>
          <t>FAT VISA FREE SANTANDER</t>
        </is>
      </c>
    </row>
    <row r="39">
      <c r="B39" s="3" t="inlineStr">
        <is>
          <t>VISA RIACHUELO</t>
        </is>
      </c>
      <c r="C39" s="3" t="n"/>
      <c r="D39" s="3" t="n"/>
    </row>
    <row r="40">
      <c r="B40" s="4" t="n"/>
      <c r="C40" s="4" t="inlineStr">
        <is>
          <t>Tabela 1</t>
        </is>
      </c>
      <c r="D40" s="5" t="inlineStr">
        <is>
          <t>VISA RIACHUELO</t>
        </is>
      </c>
    </row>
    <row r="41">
      <c r="B41" s="3" t="inlineStr">
        <is>
          <t>MAG LUIZA</t>
        </is>
      </c>
      <c r="C41" s="3" t="n"/>
      <c r="D41" s="3" t="n"/>
    </row>
    <row r="42">
      <c r="B42" s="4" t="n"/>
      <c r="C42" s="4" t="inlineStr">
        <is>
          <t>Tabela 1</t>
        </is>
      </c>
      <c r="D42" s="5" t="inlineStr">
        <is>
          <t>MAG LUIZA</t>
        </is>
      </c>
    </row>
    <row r="43">
      <c r="B43" s="3" t="inlineStr">
        <is>
          <t>IPTU NATAL</t>
        </is>
      </c>
      <c r="C43" s="3" t="n"/>
      <c r="D43" s="3" t="n"/>
    </row>
    <row r="44">
      <c r="B44" s="4" t="n"/>
      <c r="C44" s="4" t="inlineStr">
        <is>
          <t>Tabela 1</t>
        </is>
      </c>
      <c r="D44" s="5" t="inlineStr">
        <is>
          <t>IPTU NATAL</t>
        </is>
      </c>
    </row>
    <row r="45">
      <c r="B45" s="3" t="inlineStr">
        <is>
          <t>Plan2</t>
        </is>
      </c>
      <c r="C45" s="3" t="n"/>
      <c r="D45" s="3" t="n"/>
    </row>
    <row r="46">
      <c r="B46" s="4" t="n"/>
      <c r="C46" s="4" t="inlineStr">
        <is>
          <t>Tabela 1</t>
        </is>
      </c>
      <c r="D46" s="5" t="inlineStr">
        <is>
          <t>Plan2</t>
        </is>
      </c>
    </row>
    <row r="47">
      <c r="B47" s="3" t="inlineStr">
        <is>
          <t>Valia</t>
        </is>
      </c>
      <c r="C47" s="3" t="n"/>
      <c r="D47" s="3" t="n"/>
    </row>
    <row r="48">
      <c r="B48" s="4" t="n"/>
      <c r="C48" s="4" t="inlineStr">
        <is>
          <t>Tabela 1</t>
        </is>
      </c>
      <c r="D48" s="5" t="inlineStr">
        <is>
          <t>Valia</t>
        </is>
      </c>
    </row>
    <row r="49">
      <c r="B49" s="3" t="inlineStr">
        <is>
          <t>Planilha1</t>
        </is>
      </c>
      <c r="C49" s="3" t="n"/>
      <c r="D49" s="3" t="n"/>
    </row>
    <row r="50">
      <c r="B50" s="4" t="n"/>
      <c r="C50" s="4" t="inlineStr">
        <is>
          <t>Tabela 1</t>
        </is>
      </c>
      <c r="D50" s="5" t="inlineStr">
        <is>
          <t>Planilha1</t>
        </is>
      </c>
    </row>
    <row r="51">
      <c r="B51" s="3" t="inlineStr">
        <is>
          <t>NUBANK NOVO</t>
        </is>
      </c>
      <c r="C51" s="3" t="n"/>
      <c r="D51" s="3" t="n"/>
    </row>
    <row r="52">
      <c r="B52" s="4" t="n"/>
      <c r="C52" s="4" t="inlineStr">
        <is>
          <t>Tabela 1</t>
        </is>
      </c>
      <c r="D52" s="5" t="inlineStr">
        <is>
          <t>NUBANK NOVO</t>
        </is>
      </c>
    </row>
  </sheetData>
  <mergeCells count="1">
    <mergeCell ref="B3:D3"/>
  </mergeCells>
  <hyperlinks>
    <hyperlink ref="D10" location="'MAG LUIZA (2)'!R1C1" tooltip="" display="MAG LUIZA (2)"/>
    <hyperlink ref="D12" location="'DESCRITIVO'!R1C1" tooltip="" display="DESCRITIVO"/>
    <hyperlink ref="D14" location="'FAT MASTER SANTANDER'!R1C1" tooltip="" display="FAT MASTER SANTANDER"/>
    <hyperlink ref="D16" location="'FATURA DO VISA'!R1C1" tooltip="" display="FATURA DO VISA"/>
    <hyperlink ref="D18" location="'ITAU INFINITY'!R1C1" tooltip="" display="ITAU INFINITY"/>
    <hyperlink ref="D20" location="'NUBANK NENO'!R1C1" tooltip="" display="NUBANK NENO"/>
    <hyperlink ref="D22" location="'BRADESCO'!R1C1" tooltip="" display="BRADESCO"/>
    <hyperlink ref="D24" location="'MASTER ITAU'!R1C1" tooltip="" display="MASTER ITAU"/>
    <hyperlink ref="D26" location="'NUBANK'!R1C1" tooltip="" display="NUBANK"/>
    <hyperlink ref="D28" location="'MASTER RENNER'!R1C1" tooltip="" display="MASTER RENNER"/>
    <hyperlink ref="D30" location="'Rescisão Regis'!R1C1" tooltip="" display="Rescisão Regis"/>
    <hyperlink ref="D32" location="'CONTROLE DE CHEQUES'!R1C1" tooltip="" display="CONTROLE DE CHEQUES"/>
    <hyperlink ref="D34" location="'SMILES VISA'!R1C1" tooltip="" display="SMILES VISA"/>
    <hyperlink ref="D36" location="'FAT MASTER GOLD SANTANDER'!R1C1" tooltip="" display="FAT MASTER GOLD SANTANDER"/>
    <hyperlink ref="D38" location="'FAT VISA FREE SANTANDER'!R1C1" tooltip="" display="FAT VISA FREE SANTANDER"/>
    <hyperlink ref="D40" location="'VISA RIACHUELO'!R1C1" tooltip="" display="VISA RIACHUELO"/>
    <hyperlink ref="D42" location="'MAG LUIZA'!R1C1" tooltip="" display="MAG LUIZA"/>
    <hyperlink ref="D44" location="'IPTU NATAL'!R1C1" tooltip="" display="IPTU NATAL"/>
    <hyperlink ref="D46" location="'Plan2'!R1C1" tooltip="" display="Plan2"/>
    <hyperlink ref="D48" location="'Valia'!R1C1" tooltip="" display="Valia"/>
    <hyperlink ref="D50" location="'Planilha1'!R1C1" tooltip="" display="Planilha1"/>
    <hyperlink ref="D52" location="'NUBANK NOVO'!R2C1" tooltip="" display="NUBANK NOVO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42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22" customWidth="1" style="394" min="1" max="1"/>
    <col width="11.5" customWidth="1" style="394" min="2" max="13"/>
    <col width="8.851559999999999" customWidth="1" style="394" min="14" max="16384"/>
  </cols>
  <sheetData>
    <row r="1" ht="18" customHeight="1" s="403">
      <c r="A1" s="405" t="inlineStr">
        <is>
          <t xml:space="preserve">CARTÃO NUBANK 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3.75" customHeight="1" s="403">
      <c r="A2" s="10" t="n"/>
      <c r="B2" s="142" t="inlineStr">
        <is>
          <t>JAN</t>
        </is>
      </c>
      <c r="C2" s="142" t="inlineStr">
        <is>
          <t>FEV</t>
        </is>
      </c>
      <c r="D2" s="142" t="inlineStr">
        <is>
          <t>MAR</t>
        </is>
      </c>
      <c r="E2" s="142" t="inlineStr">
        <is>
          <t>ABR</t>
        </is>
      </c>
      <c r="F2" s="142" t="inlineStr">
        <is>
          <t>MAI</t>
        </is>
      </c>
      <c r="G2" s="142" t="inlineStr">
        <is>
          <t>JUN</t>
        </is>
      </c>
      <c r="H2" s="142" t="inlineStr">
        <is>
          <t>JUL</t>
        </is>
      </c>
      <c r="I2" s="142" t="inlineStr">
        <is>
          <t>AGO</t>
        </is>
      </c>
      <c r="J2" s="142" t="inlineStr">
        <is>
          <t>SET</t>
        </is>
      </c>
      <c r="K2" s="142" t="inlineStr">
        <is>
          <t>OUT</t>
        </is>
      </c>
      <c r="L2" s="142" t="inlineStr">
        <is>
          <t>NOV</t>
        </is>
      </c>
      <c r="M2" s="142" t="inlineStr">
        <is>
          <t>DEZ</t>
        </is>
      </c>
    </row>
    <row r="3" ht="13.75" customHeight="1" s="403">
      <c r="A3" s="16" t="inlineStr">
        <is>
          <t xml:space="preserve">fribal </t>
        </is>
      </c>
      <c r="B3" s="409" t="n"/>
      <c r="C3" s="409" t="n"/>
      <c r="D3" s="409" t="n"/>
      <c r="E3" s="409" t="n"/>
      <c r="F3" s="409">
        <f>30.9+215.3+190.55+95.74</f>
        <v/>
      </c>
      <c r="G3" s="409" t="n"/>
      <c r="H3" s="409" t="n"/>
      <c r="I3" s="409" t="n"/>
      <c r="J3" s="409" t="n"/>
      <c r="K3" s="409" t="n"/>
      <c r="L3" s="409" t="n"/>
      <c r="M3" s="409" t="n"/>
    </row>
    <row r="4" ht="13.75" customHeight="1" s="403">
      <c r="A4" s="16" t="inlineStr">
        <is>
          <t>amazon 3/6</t>
        </is>
      </c>
      <c r="B4" s="409" t="n"/>
      <c r="C4" s="409" t="n"/>
      <c r="D4" s="409" t="n"/>
      <c r="E4" s="409" t="n"/>
      <c r="F4" s="408" t="n">
        <v>117.39</v>
      </c>
      <c r="G4" s="408" t="n">
        <v>117.39</v>
      </c>
      <c r="H4" s="408" t="n">
        <v>117.39</v>
      </c>
      <c r="I4" s="408" t="n">
        <v>117.39</v>
      </c>
      <c r="J4" s="409" t="n"/>
      <c r="K4" s="409" t="n"/>
      <c r="L4" s="409" t="n"/>
      <c r="M4" s="409" t="n"/>
    </row>
    <row r="5" ht="13.75" customHeight="1" s="403">
      <c r="A5" s="16" t="inlineStr">
        <is>
          <t>dephil 2/10</t>
        </is>
      </c>
      <c r="B5" s="409" t="n"/>
      <c r="C5" s="409" t="n"/>
      <c r="D5" s="409" t="n"/>
      <c r="E5" s="409" t="n"/>
      <c r="F5" s="409" t="n">
        <v>118.3</v>
      </c>
      <c r="G5" s="409" t="n">
        <v>118.3</v>
      </c>
      <c r="H5" s="409" t="n">
        <v>118.3</v>
      </c>
      <c r="I5" s="409" t="n">
        <v>118.3</v>
      </c>
      <c r="J5" s="409" t="n">
        <v>118.3</v>
      </c>
      <c r="K5" s="409" t="n">
        <v>118.3</v>
      </c>
      <c r="L5" s="409" t="n">
        <v>118.3</v>
      </c>
      <c r="M5" s="409" t="n">
        <v>118.3</v>
      </c>
    </row>
    <row r="6" ht="13.75" customHeight="1" s="403">
      <c r="A6" s="16" t="inlineStr">
        <is>
          <t>zaab 4/4</t>
        </is>
      </c>
      <c r="B6" s="409" t="n"/>
      <c r="C6" s="408" t="n"/>
      <c r="D6" s="408" t="n"/>
      <c r="E6" s="408" t="n"/>
      <c r="F6" s="409" t="n">
        <v>284.22</v>
      </c>
      <c r="G6" s="412" t="n"/>
      <c r="H6" s="409" t="n"/>
      <c r="I6" s="409" t="n"/>
      <c r="J6" s="409" t="n"/>
      <c r="K6" s="411" t="n"/>
      <c r="L6" s="409" t="n"/>
      <c r="M6" s="409" t="n"/>
    </row>
    <row r="7" ht="13.75" customHeight="1" s="403">
      <c r="A7" s="16" t="inlineStr">
        <is>
          <t xml:space="preserve">taipan </t>
        </is>
      </c>
      <c r="B7" s="409" t="n"/>
      <c r="C7" s="409" t="n"/>
      <c r="D7" s="409" t="n"/>
      <c r="E7" s="409" t="n"/>
      <c r="F7" s="409" t="n">
        <v>137.29</v>
      </c>
      <c r="G7" s="409" t="n"/>
      <c r="H7" s="409" t="n"/>
      <c r="I7" s="409" t="n"/>
      <c r="J7" s="409" t="n"/>
      <c r="K7" s="409" t="n"/>
      <c r="L7" s="409" t="n"/>
      <c r="M7" s="409" t="n"/>
    </row>
    <row r="8" ht="13.75" customHeight="1" s="403">
      <c r="A8" s="16" t="inlineStr">
        <is>
          <t>do terra 1/3</t>
        </is>
      </c>
      <c r="B8" s="214" t="n"/>
      <c r="C8" s="409" t="n"/>
      <c r="D8" s="409" t="n"/>
      <c r="E8" s="409" t="n"/>
      <c r="F8" s="409" t="n">
        <v>251.68</v>
      </c>
      <c r="G8" s="409" t="n">
        <v>251.68</v>
      </c>
      <c r="H8" s="409" t="n">
        <v>251.68</v>
      </c>
      <c r="I8" s="409" t="n"/>
      <c r="J8" s="409" t="n"/>
      <c r="K8" s="411" t="n"/>
      <c r="L8" s="409" t="n"/>
      <c r="M8" s="409" t="n"/>
    </row>
    <row r="9" ht="13.75" customHeight="1" s="403">
      <c r="A9" s="253" t="inlineStr">
        <is>
          <t>potiguar 1/3</t>
        </is>
      </c>
      <c r="B9" s="214" t="n"/>
      <c r="C9" s="214" t="n"/>
      <c r="D9" s="214" t="n"/>
      <c r="E9" s="214" t="n"/>
      <c r="F9" s="409" t="n">
        <v>102.18</v>
      </c>
      <c r="G9" s="409" t="n">
        <v>102.18</v>
      </c>
      <c r="H9" s="409" t="n">
        <v>102.18</v>
      </c>
      <c r="I9" s="409" t="n"/>
      <c r="J9" s="409" t="n"/>
      <c r="K9" s="411" t="n"/>
      <c r="L9" s="409" t="n"/>
      <c r="M9" s="409" t="n"/>
    </row>
    <row r="10" ht="13.75" customHeight="1" s="403">
      <c r="A10" s="16" t="inlineStr">
        <is>
          <t>belissima</t>
        </is>
      </c>
      <c r="B10" s="409" t="n"/>
      <c r="C10" s="214" t="n"/>
      <c r="D10" s="214" t="n"/>
      <c r="E10" s="214" t="n"/>
      <c r="F10" s="409" t="n">
        <v>153</v>
      </c>
      <c r="G10" s="214" t="n"/>
      <c r="H10" s="214" t="n"/>
      <c r="I10" s="214" t="n"/>
      <c r="J10" s="214" t="n"/>
      <c r="K10" s="214" t="n"/>
      <c r="L10" s="214" t="n"/>
      <c r="M10" s="409" t="n"/>
    </row>
    <row r="11" ht="13.75" customHeight="1" s="403">
      <c r="A11" s="16" t="inlineStr">
        <is>
          <t xml:space="preserve">matheus </t>
        </is>
      </c>
      <c r="B11" s="409" t="n"/>
      <c r="C11" s="214" t="n"/>
      <c r="D11" s="214" t="n"/>
      <c r="E11" s="214" t="n"/>
      <c r="F11" s="409" t="n">
        <v>139.89</v>
      </c>
      <c r="G11" s="214" t="n"/>
      <c r="H11" s="214" t="n"/>
      <c r="I11" s="214" t="n"/>
      <c r="J11" s="214" t="n"/>
      <c r="K11" s="214" t="n"/>
      <c r="L11" s="214" t="n"/>
      <c r="M11" s="409" t="n"/>
    </row>
    <row r="12" ht="13.75" customHeight="1" s="403">
      <c r="A12" s="12" t="n"/>
      <c r="B12" s="409" t="n"/>
      <c r="C12" s="214" t="n"/>
      <c r="D12" s="214" t="n"/>
      <c r="E12" s="214" t="n"/>
      <c r="F12" s="409" t="n"/>
      <c r="G12" s="214" t="n"/>
      <c r="H12" s="214" t="n"/>
      <c r="I12" s="214" t="n"/>
      <c r="J12" s="214" t="n"/>
      <c r="K12" s="214" t="n"/>
      <c r="L12" s="214" t="n"/>
      <c r="M12" s="409" t="n"/>
    </row>
    <row r="13" ht="13.75" customHeight="1" s="403">
      <c r="A13" s="12" t="n"/>
      <c r="B13" s="409" t="n"/>
      <c r="C13" s="214" t="n"/>
      <c r="D13" s="214" t="n"/>
      <c r="E13" s="214" t="n"/>
      <c r="F13" s="214" t="n"/>
      <c r="G13" s="214" t="n"/>
      <c r="H13" s="214" t="n"/>
      <c r="I13" s="214" t="n"/>
      <c r="J13" s="214" t="n"/>
      <c r="K13" s="214" t="n"/>
      <c r="L13" s="214" t="n"/>
      <c r="M13" s="409" t="n"/>
    </row>
    <row r="14" ht="13.75" customHeight="1" s="403">
      <c r="A14" s="214" t="n"/>
      <c r="B14" s="409" t="n"/>
      <c r="C14" s="214" t="n"/>
      <c r="D14" s="214" t="n"/>
      <c r="E14" s="214" t="n"/>
      <c r="F14" s="214" t="n"/>
      <c r="G14" s="214" t="n"/>
      <c r="H14" s="214" t="n"/>
      <c r="I14" s="214" t="n"/>
      <c r="J14" s="214" t="n"/>
      <c r="K14" s="214" t="n"/>
      <c r="L14" s="214" t="n"/>
      <c r="M14" s="214" t="n"/>
    </row>
    <row r="15" ht="13.75" customHeight="1" s="403">
      <c r="A15" s="12" t="n"/>
      <c r="B15" s="408" t="n"/>
      <c r="C15" s="408" t="n"/>
      <c r="D15" s="408" t="n"/>
      <c r="E15" s="408" t="n"/>
      <c r="F15" s="409" t="n"/>
      <c r="G15" s="412" t="n"/>
      <c r="H15" s="409" t="n"/>
      <c r="I15" s="409" t="n"/>
      <c r="J15" s="409" t="n"/>
      <c r="K15" s="411" t="n"/>
      <c r="L15" s="409" t="n"/>
      <c r="M15" s="409" t="n"/>
    </row>
    <row r="16" ht="13.75" customHeight="1" s="403">
      <c r="A16" s="12" t="n"/>
      <c r="B16" s="408" t="n"/>
      <c r="C16" s="408" t="n"/>
      <c r="D16" s="408" t="n"/>
      <c r="E16" s="408" t="n"/>
      <c r="F16" s="409" t="n"/>
      <c r="G16" s="412" t="n"/>
      <c r="H16" s="409" t="n"/>
      <c r="I16" s="409" t="n"/>
      <c r="J16" s="409" t="n"/>
      <c r="K16" s="411" t="n"/>
      <c r="L16" s="409" t="n"/>
      <c r="M16" s="409" t="n"/>
    </row>
    <row r="17" ht="13.75" customHeight="1" s="403">
      <c r="A17" s="16" t="inlineStr">
        <is>
          <t>TOTAL</t>
        </is>
      </c>
      <c r="B17" s="408" t="n">
        <v>0</v>
      </c>
      <c r="C17" s="408" t="n">
        <v>0</v>
      </c>
      <c r="D17" s="408" t="n">
        <v>0</v>
      </c>
      <c r="E17" s="408" t="n">
        <v>0</v>
      </c>
      <c r="F17" s="408" t="n">
        <v>0</v>
      </c>
      <c r="G17" s="408">
        <f>SUM(G3:G16)</f>
        <v/>
      </c>
      <c r="H17" s="408">
        <f>SUM(H3:H16)</f>
        <v/>
      </c>
      <c r="I17" s="408">
        <f>SUM(I3:I16)</f>
        <v/>
      </c>
      <c r="J17" s="408">
        <f>SUM(J3:J16)</f>
        <v/>
      </c>
      <c r="K17" s="408">
        <f>SUM(K3:K16)</f>
        <v/>
      </c>
      <c r="L17" s="408">
        <f>SUM(L3:L16)</f>
        <v/>
      </c>
      <c r="M17" s="408">
        <f>SUM(M3:M16)</f>
        <v/>
      </c>
    </row>
    <row r="18" ht="13.65" customHeight="1" s="403">
      <c r="A18" s="240" t="n"/>
      <c r="B18" s="162" t="n"/>
      <c r="C18" s="525" t="n"/>
      <c r="D18" s="162" t="n"/>
      <c r="E18" s="162" t="n"/>
      <c r="F18" s="162" t="n"/>
      <c r="G18" s="162" t="n"/>
      <c r="H18" s="162" t="n"/>
      <c r="I18" s="162" t="n"/>
      <c r="J18" s="162" t="n"/>
      <c r="K18" s="162" t="n"/>
      <c r="L18" s="162" t="n"/>
      <c r="M18" s="241" t="n"/>
    </row>
    <row r="19" ht="13.75" customHeight="1" s="403">
      <c r="A19" s="205" t="inlineStr">
        <is>
          <t>LIMITE</t>
        </is>
      </c>
      <c r="B19" s="512" t="n">
        <v>7800</v>
      </c>
      <c r="C19" s="159" t="n"/>
      <c r="D19" s="220" t="n"/>
      <c r="E19" s="458" t="n"/>
      <c r="F19" s="220" t="n"/>
      <c r="G19" s="220" t="n"/>
      <c r="H19" s="220" t="n"/>
      <c r="I19" s="482" t="n"/>
      <c r="J19" s="220" t="n"/>
      <c r="K19" s="220" t="n"/>
      <c r="L19" s="220" t="n"/>
      <c r="M19" s="53" t="n"/>
    </row>
    <row r="20" ht="13.75" customHeight="1" s="403">
      <c r="A20" s="205" t="inlineStr">
        <is>
          <t>DEBITO</t>
        </is>
      </c>
      <c r="B20" s="417">
        <f>SUM(B17:M17)</f>
        <v/>
      </c>
      <c r="C20" s="220" t="n"/>
      <c r="D20" s="430" t="n"/>
      <c r="E20" s="220" t="n"/>
      <c r="F20" s="220" t="n"/>
      <c r="G20" s="220" t="n"/>
      <c r="H20" s="430" t="n"/>
      <c r="I20" s="430" t="n"/>
      <c r="J20" s="220" t="n"/>
      <c r="K20" s="220" t="n"/>
      <c r="L20" s="220" t="n"/>
      <c r="M20" s="53" t="n"/>
    </row>
    <row r="21" ht="13.75" customHeight="1" s="403">
      <c r="A21" s="205" t="inlineStr">
        <is>
          <t>SALDO</t>
        </is>
      </c>
      <c r="B21" s="522">
        <f>B19-B20</f>
        <v/>
      </c>
      <c r="C21" s="220" t="n"/>
      <c r="D21" s="220" t="n"/>
      <c r="E21" s="220" t="n"/>
      <c r="F21" s="220" t="n"/>
      <c r="G21" s="220" t="n"/>
      <c r="H21" s="220" t="n"/>
      <c r="I21" s="220" t="n"/>
      <c r="J21" s="220" t="n"/>
      <c r="K21" s="220" t="n"/>
      <c r="L21" s="220" t="n"/>
      <c r="M21" s="53" t="n"/>
    </row>
    <row r="22" ht="13.65" customHeight="1" s="403">
      <c r="A22" s="131" t="n"/>
      <c r="B22" s="220" t="n"/>
      <c r="C22" s="220" t="n"/>
      <c r="D22" s="430" t="n"/>
      <c r="E22" s="220" t="n"/>
      <c r="F22" s="220" t="n"/>
      <c r="G22" s="220" t="n"/>
      <c r="H22" s="430" t="n"/>
      <c r="I22" s="220" t="n"/>
      <c r="J22" s="220" t="n"/>
      <c r="K22" s="220" t="n"/>
      <c r="L22" s="220" t="n"/>
      <c r="M22" s="53" t="n"/>
    </row>
    <row r="23" ht="13.65" customHeight="1" s="403">
      <c r="A23" s="131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  <c r="M23" s="53" t="n"/>
    </row>
    <row r="24" ht="13.65" customHeight="1" s="403">
      <c r="A24" s="131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  <c r="M24" s="53" t="n"/>
    </row>
    <row r="25" ht="13.65" customHeight="1" s="403">
      <c r="A25" s="131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  <c r="M25" s="53" t="n"/>
    </row>
    <row r="26" ht="13.65" customHeight="1" s="403">
      <c r="A26" s="131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53" t="n"/>
    </row>
    <row r="27" ht="13.65" customHeight="1" s="403">
      <c r="A27" s="131" t="n"/>
      <c r="B27" s="220" t="n"/>
      <c r="C27" s="220" t="n"/>
      <c r="D27" s="220" t="n"/>
      <c r="E27" s="220" t="n"/>
      <c r="F27" s="220" t="n"/>
      <c r="G27" s="220" t="n"/>
      <c r="H27" s="220" t="n"/>
      <c r="I27" s="220" t="n"/>
      <c r="J27" s="220" t="n"/>
      <c r="K27" s="220" t="n"/>
      <c r="L27" s="220" t="n"/>
      <c r="M27" s="53" t="n"/>
    </row>
    <row r="28" ht="13.65" customHeight="1" s="403">
      <c r="A28" s="131" t="n"/>
      <c r="B28" s="220" t="n"/>
      <c r="C28" s="220" t="n"/>
      <c r="D28" s="220" t="n"/>
      <c r="E28" s="220" t="n"/>
      <c r="F28" s="220" t="n"/>
      <c r="G28" s="220" t="n"/>
      <c r="H28" s="220" t="n"/>
      <c r="I28" s="220" t="n"/>
      <c r="J28" s="220" t="n"/>
      <c r="K28" s="220" t="n"/>
      <c r="L28" s="220" t="n"/>
      <c r="M28" s="53" t="n"/>
    </row>
    <row r="29" ht="13.65" customHeight="1" s="403">
      <c r="A29" s="131" t="n"/>
      <c r="B29" s="220" t="n"/>
      <c r="C29" s="220" t="n"/>
      <c r="D29" s="220" t="n"/>
      <c r="E29" s="220" t="n"/>
      <c r="F29" s="220" t="n"/>
      <c r="G29" s="220" t="n"/>
      <c r="H29" s="220" t="n"/>
      <c r="I29" s="220" t="n"/>
      <c r="J29" s="220" t="n"/>
      <c r="K29" s="220" t="n"/>
      <c r="L29" s="220" t="n"/>
      <c r="M29" s="53" t="n"/>
    </row>
    <row r="30" ht="13.65" customHeight="1" s="403">
      <c r="A30" s="131" t="n"/>
      <c r="B30" s="220" t="n"/>
      <c r="C30" s="220" t="n"/>
      <c r="D30" s="220" t="n"/>
      <c r="E30" s="220" t="n"/>
      <c r="F30" s="220" t="n"/>
      <c r="G30" s="220" t="n"/>
      <c r="H30" s="220" t="n"/>
      <c r="I30" s="220" t="n"/>
      <c r="J30" s="220" t="n"/>
      <c r="K30" s="220" t="n"/>
      <c r="L30" s="220" t="n"/>
      <c r="M30" s="53" t="n"/>
    </row>
    <row r="31" ht="13.65" customHeight="1" s="403">
      <c r="A31" s="131" t="n"/>
      <c r="B31" s="220" t="n"/>
      <c r="C31" s="220" t="n"/>
      <c r="D31" s="220" t="n"/>
      <c r="E31" s="220" t="n"/>
      <c r="F31" s="220" t="n"/>
      <c r="G31" s="220" t="n"/>
      <c r="H31" s="220" t="n"/>
      <c r="I31" s="220" t="n"/>
      <c r="J31" s="220" t="n"/>
      <c r="K31" s="220" t="n"/>
      <c r="L31" s="220" t="n"/>
      <c r="M31" s="53" t="n"/>
    </row>
    <row r="32" ht="13.65" customHeight="1" s="403">
      <c r="A32" s="131" t="n"/>
      <c r="B32" s="220" t="n"/>
      <c r="C32" s="220" t="n"/>
      <c r="D32" s="220" t="n"/>
      <c r="E32" s="220" t="n"/>
      <c r="F32" s="220" t="n"/>
      <c r="G32" s="220" t="n"/>
      <c r="H32" s="220" t="n"/>
      <c r="I32" s="220" t="n"/>
      <c r="J32" s="220" t="n"/>
      <c r="K32" s="220" t="n"/>
      <c r="L32" s="220" t="n"/>
      <c r="M32" s="53" t="n"/>
    </row>
    <row r="33" ht="13.65" customHeight="1" s="403">
      <c r="A33" s="131" t="n"/>
      <c r="B33" s="220" t="n"/>
      <c r="C33" s="220" t="n"/>
      <c r="D33" s="220" t="n"/>
      <c r="E33" s="220" t="n"/>
      <c r="F33" s="220" t="n"/>
      <c r="G33" s="220" t="n"/>
      <c r="H33" s="220" t="n"/>
      <c r="I33" s="220" t="n"/>
      <c r="J33" s="220" t="n"/>
      <c r="K33" s="220" t="n"/>
      <c r="L33" s="220" t="n"/>
      <c r="M33" s="53" t="n"/>
    </row>
    <row r="34" ht="13.65" customHeight="1" s="403">
      <c r="A34" s="131" t="n"/>
      <c r="B34" s="220" t="n"/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53" t="n"/>
    </row>
    <row r="35" ht="13.65" customHeight="1" s="403">
      <c r="A35" s="131" t="n"/>
      <c r="B35" s="220" t="n"/>
      <c r="C35" s="220" t="n"/>
      <c r="D35" s="220" t="n"/>
      <c r="E35" s="220" t="n"/>
      <c r="F35" s="220" t="n"/>
      <c r="G35" s="220" t="n"/>
      <c r="H35" s="220" t="n"/>
      <c r="I35" s="220" t="n"/>
      <c r="J35" s="220" t="n"/>
      <c r="K35" s="220" t="n"/>
      <c r="L35" s="220" t="n"/>
      <c r="M35" s="53" t="n"/>
    </row>
    <row r="36" ht="13.65" customHeight="1" s="403">
      <c r="A36" s="131" t="n"/>
      <c r="B36" s="220" t="n"/>
      <c r="C36" s="220" t="n"/>
      <c r="D36" s="220" t="n"/>
      <c r="E36" s="220" t="n"/>
      <c r="F36" s="220" t="n"/>
      <c r="G36" s="220" t="n"/>
      <c r="H36" s="220" t="n"/>
      <c r="I36" s="220" t="n"/>
      <c r="J36" s="220" t="n"/>
      <c r="K36" s="220" t="n"/>
      <c r="L36" s="220" t="n"/>
      <c r="M36" s="53" t="n"/>
    </row>
    <row r="37" ht="13.65" customHeight="1" s="403">
      <c r="A37" s="131" t="n"/>
      <c r="B37" s="220" t="n"/>
      <c r="C37" s="220" t="n"/>
      <c r="D37" s="220" t="n"/>
      <c r="E37" s="220" t="n"/>
      <c r="F37" s="220" t="n"/>
      <c r="G37" s="220" t="n"/>
      <c r="H37" s="220" t="n"/>
      <c r="I37" s="220" t="n"/>
      <c r="J37" s="220" t="n"/>
      <c r="K37" s="220" t="n"/>
      <c r="L37" s="220" t="n"/>
      <c r="M37" s="53" t="n"/>
    </row>
    <row r="38" ht="13.65" customHeight="1" s="403">
      <c r="A38" s="131" t="n"/>
      <c r="B38" s="220" t="n"/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53" t="n"/>
    </row>
    <row r="39" ht="13.65" customHeight="1" s="403">
      <c r="A39" s="131" t="n"/>
      <c r="B39" s="220" t="n"/>
      <c r="C39" s="220" t="n"/>
      <c r="D39" s="220" t="n"/>
      <c r="E39" s="220" t="n"/>
      <c r="F39" s="220" t="n"/>
      <c r="G39" s="220" t="n"/>
      <c r="H39" s="220" t="n"/>
      <c r="I39" s="220" t="n"/>
      <c r="J39" s="220" t="n"/>
      <c r="K39" s="220" t="n"/>
      <c r="L39" s="220" t="n"/>
      <c r="M39" s="53" t="n"/>
    </row>
    <row r="40" ht="13.65" customHeight="1" s="403">
      <c r="A40" s="131" t="n"/>
      <c r="B40" s="220" t="n"/>
      <c r="C40" s="220" t="n"/>
      <c r="D40" s="220" t="n"/>
      <c r="E40" s="220" t="n"/>
      <c r="F40" s="220" t="n"/>
      <c r="G40" s="220" t="n"/>
      <c r="H40" s="220" t="n"/>
      <c r="I40" s="220" t="n"/>
      <c r="J40" s="220" t="n"/>
      <c r="K40" s="220" t="n"/>
      <c r="L40" s="220" t="n"/>
      <c r="M40" s="53" t="n"/>
    </row>
    <row r="41" ht="13.65" customHeight="1" s="403">
      <c r="A41" s="131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53" t="n"/>
    </row>
    <row r="42" ht="13.65" customHeight="1" s="403">
      <c r="A42" s="190" t="n"/>
      <c r="B42" s="209" t="inlineStr">
        <is>
          <t>IPVA / Rita / Edna</t>
        </is>
      </c>
      <c r="C42" s="210" t="n"/>
      <c r="D42" s="210" t="n"/>
      <c r="E42" s="210">
        <f>300+100</f>
        <v/>
      </c>
      <c r="F42" s="210" t="n"/>
      <c r="G42" s="210" t="n"/>
      <c r="H42" s="210" t="n"/>
      <c r="I42" s="210" t="n"/>
      <c r="J42" s="210" t="n"/>
      <c r="K42" s="210" t="n"/>
      <c r="L42" s="210" t="n"/>
      <c r="M42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40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35.5" customWidth="1" style="394" min="1" max="1"/>
    <col width="11.5" customWidth="1" style="394" min="2" max="13"/>
    <col width="8.851559999999999" customWidth="1" style="394" min="14" max="16384"/>
  </cols>
  <sheetData>
    <row r="1" ht="18" customHeight="1" s="403">
      <c r="A1" s="526" t="inlineStr">
        <is>
          <t>CARTÃO MASTERCARD RENNER - VENC 8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2" customHeight="1" s="403">
      <c r="A2" s="249" t="n"/>
      <c r="B2" s="250" t="inlineStr">
        <is>
          <t>JAN</t>
        </is>
      </c>
      <c r="C2" s="250" t="inlineStr">
        <is>
          <t>FEV</t>
        </is>
      </c>
      <c r="D2" s="250" t="inlineStr">
        <is>
          <t>MAR</t>
        </is>
      </c>
      <c r="E2" s="250" t="inlineStr">
        <is>
          <t>ABR</t>
        </is>
      </c>
      <c r="F2" s="250" t="inlineStr">
        <is>
          <t>MAI</t>
        </is>
      </c>
      <c r="G2" s="250" t="inlineStr">
        <is>
          <t>JUN</t>
        </is>
      </c>
      <c r="H2" s="250" t="inlineStr">
        <is>
          <t>JUL</t>
        </is>
      </c>
      <c r="I2" s="250" t="inlineStr">
        <is>
          <t>AGO</t>
        </is>
      </c>
      <c r="J2" s="250" t="inlineStr">
        <is>
          <t>SET</t>
        </is>
      </c>
      <c r="K2" s="250" t="inlineStr">
        <is>
          <t>OUT</t>
        </is>
      </c>
      <c r="L2" s="250" t="inlineStr">
        <is>
          <t>NOV</t>
        </is>
      </c>
      <c r="M2" s="250" t="inlineStr">
        <is>
          <t>DEZ</t>
        </is>
      </c>
    </row>
    <row r="3" ht="13.75" customHeight="1" s="403">
      <c r="A3" s="16" t="inlineStr">
        <is>
          <t>wl modas 1/2</t>
        </is>
      </c>
      <c r="B3" s="408" t="n"/>
      <c r="C3" s="408" t="n"/>
      <c r="D3" s="408" t="n"/>
      <c r="E3" s="408" t="n"/>
      <c r="F3" s="408" t="n">
        <v>356.9</v>
      </c>
      <c r="G3" s="408" t="n">
        <v>356.9</v>
      </c>
      <c r="H3" s="409" t="n"/>
      <c r="I3" s="409" t="n"/>
      <c r="J3" s="409" t="n"/>
      <c r="K3" s="528" t="n"/>
      <c r="L3" s="528" t="n"/>
      <c r="M3" s="528" t="n"/>
    </row>
    <row r="4" ht="13.75" customHeight="1" s="403">
      <c r="A4" s="16" t="inlineStr">
        <is>
          <t>gympass 10/04</t>
        </is>
      </c>
      <c r="B4" s="409" t="n"/>
      <c r="C4" s="408" t="n"/>
      <c r="D4" s="409" t="n"/>
      <c r="E4" s="409" t="n"/>
      <c r="F4" s="409" t="n">
        <v>269.9</v>
      </c>
      <c r="G4" s="409" t="n"/>
      <c r="H4" s="409" t="n"/>
      <c r="I4" s="409" t="n"/>
      <c r="J4" s="409" t="n"/>
      <c r="K4" s="528" t="n"/>
      <c r="L4" s="528" t="n"/>
      <c r="M4" s="528" t="n"/>
    </row>
    <row r="5" ht="13.75" customHeight="1" s="403">
      <c r="A5" s="16" t="inlineStr">
        <is>
          <t>renner 2/10</t>
        </is>
      </c>
      <c r="B5" s="409" t="n"/>
      <c r="C5" s="408" t="n"/>
      <c r="D5" s="409" t="n"/>
      <c r="E5" s="409" t="n"/>
      <c r="F5" s="409" t="n">
        <v>197.97</v>
      </c>
      <c r="G5" s="409" t="n">
        <v>197.97</v>
      </c>
      <c r="H5" s="409" t="n">
        <v>197.97</v>
      </c>
      <c r="I5" s="409" t="n">
        <v>197.97</v>
      </c>
      <c r="J5" s="409" t="n">
        <v>197.97</v>
      </c>
      <c r="K5" s="409" t="n">
        <v>197.97</v>
      </c>
      <c r="L5" s="409" t="n">
        <v>197.97</v>
      </c>
      <c r="M5" s="409" t="n">
        <v>197.97</v>
      </c>
    </row>
    <row r="6" ht="13.75" customHeight="1" s="403">
      <c r="A6" s="16" t="inlineStr">
        <is>
          <t>gympass 23/04</t>
        </is>
      </c>
      <c r="B6" s="409" t="n"/>
      <c r="C6" s="408" t="n"/>
      <c r="D6" s="408" t="n"/>
      <c r="E6" s="409" t="n"/>
      <c r="F6" s="409" t="n">
        <v>0</v>
      </c>
      <c r="G6" s="409" t="n">
        <v>269.9</v>
      </c>
      <c r="H6" s="409" t="n"/>
      <c r="I6" s="409" t="n"/>
      <c r="J6" s="409" t="n"/>
      <c r="K6" s="528" t="n"/>
      <c r="L6" s="528" t="n"/>
      <c r="M6" s="528" t="n"/>
    </row>
    <row r="7" ht="13.75" customHeight="1" s="403">
      <c r="A7" s="16" t="inlineStr">
        <is>
          <t xml:space="preserve">thyco jeans 5/5 </t>
        </is>
      </c>
      <c r="B7" s="408" t="n"/>
      <c r="C7" s="408" t="n"/>
      <c r="D7" s="408" t="n"/>
      <c r="E7" s="408" t="n"/>
      <c r="F7" s="408">
        <f>532.33/5</f>
        <v/>
      </c>
      <c r="G7" s="408">
        <f>532.33/5</f>
        <v/>
      </c>
      <c r="H7" s="408">
        <f>532.33/5</f>
        <v/>
      </c>
      <c r="I7" s="408">
        <f>532.33/5</f>
        <v/>
      </c>
      <c r="J7" s="408">
        <f>532.33/5</f>
        <v/>
      </c>
      <c r="K7" s="528" t="n"/>
      <c r="L7" s="528" t="n"/>
      <c r="M7" s="528" t="n"/>
    </row>
    <row r="8" ht="13.75" customHeight="1" s="403">
      <c r="A8" s="263" t="inlineStr">
        <is>
          <t>slim drop 1/2 (ressarcimento)</t>
        </is>
      </c>
      <c r="B8" s="533" t="n"/>
      <c r="C8" s="533" t="n"/>
      <c r="D8" s="533" t="n"/>
      <c r="E8" s="533" t="n"/>
      <c r="F8" s="533" t="n">
        <v>98.69</v>
      </c>
      <c r="G8" s="533" t="n">
        <v>98.69</v>
      </c>
      <c r="H8" s="408" t="n"/>
      <c r="I8" s="409" t="n"/>
      <c r="J8" s="409" t="n"/>
      <c r="K8" s="529" t="n"/>
      <c r="L8" s="528" t="n"/>
      <c r="M8" s="528" t="n"/>
    </row>
    <row r="9" ht="13.75" customHeight="1" s="403">
      <c r="A9" s="12" t="n"/>
      <c r="B9" s="409" t="n"/>
      <c r="C9" s="408" t="n"/>
      <c r="D9" s="409" t="n"/>
      <c r="E9" s="409" t="n"/>
      <c r="F9" s="409" t="n"/>
      <c r="G9" s="409" t="n"/>
      <c r="H9" s="409" t="n"/>
      <c r="I9" s="409" t="n"/>
      <c r="J9" s="409" t="n"/>
      <c r="K9" s="12" t="n"/>
      <c r="L9" s="12" t="n"/>
      <c r="M9" s="12" t="n"/>
    </row>
    <row r="10" ht="13.75" customHeight="1" s="403">
      <c r="A10" s="12" t="n"/>
      <c r="B10" s="409" t="n"/>
      <c r="C10" s="408" t="n"/>
      <c r="D10" s="409" t="n"/>
      <c r="E10" s="409" t="n"/>
      <c r="F10" s="409" t="n"/>
      <c r="G10" s="409" t="n"/>
      <c r="H10" s="409" t="n"/>
      <c r="I10" s="409" t="n"/>
      <c r="J10" s="409" t="n"/>
      <c r="K10" s="12" t="n"/>
      <c r="L10" s="12" t="n"/>
      <c r="M10" s="12" t="n"/>
    </row>
    <row r="11" ht="13.75" customHeight="1" s="403">
      <c r="A11" s="12" t="n"/>
      <c r="B11" s="409" t="n"/>
      <c r="C11" s="408" t="n"/>
      <c r="D11" s="409" t="n"/>
      <c r="E11" s="409" t="n"/>
      <c r="F11" s="409" t="n"/>
      <c r="G11" s="409" t="n"/>
      <c r="H11" s="409" t="n"/>
      <c r="I11" s="409" t="n"/>
      <c r="J11" s="409" t="n"/>
      <c r="K11" s="529" t="n"/>
      <c r="L11" s="528" t="n"/>
      <c r="M11" s="528" t="n"/>
    </row>
    <row r="12" ht="13.75" customHeight="1" s="403">
      <c r="A12" s="12" t="n"/>
      <c r="B12" s="408" t="n"/>
      <c r="C12" s="408" t="n"/>
      <c r="D12" s="409" t="n"/>
      <c r="E12" s="409" t="n"/>
      <c r="F12" s="409" t="n"/>
      <c r="G12" s="409" t="n"/>
      <c r="H12" s="409" t="n"/>
      <c r="I12" s="409" t="n"/>
      <c r="J12" s="409" t="n"/>
      <c r="K12" s="529" t="n"/>
      <c r="L12" s="528" t="n"/>
      <c r="M12" s="528" t="n"/>
    </row>
    <row r="13" ht="13.75" customHeight="1" s="403">
      <c r="A13" s="12" t="n"/>
      <c r="B13" s="408" t="n"/>
      <c r="C13" s="408" t="n"/>
      <c r="D13" s="409" t="n"/>
      <c r="E13" s="408" t="n"/>
      <c r="F13" s="409" t="n"/>
      <c r="G13" s="409" t="n"/>
      <c r="H13" s="409" t="n"/>
      <c r="I13" s="409" t="n"/>
      <c r="J13" s="409" t="n"/>
      <c r="K13" s="529" t="n"/>
      <c r="L13" s="528" t="n"/>
      <c r="M13" s="528" t="n"/>
    </row>
    <row r="14" ht="13.75" customHeight="1" s="403">
      <c r="A14" s="12" t="n"/>
      <c r="B14" s="408" t="n"/>
      <c r="C14" s="408" t="n"/>
      <c r="D14" s="409" t="n"/>
      <c r="E14" s="408" t="n"/>
      <c r="F14" s="409" t="n"/>
      <c r="G14" s="409" t="n"/>
      <c r="H14" s="409" t="n"/>
      <c r="I14" s="409" t="n"/>
      <c r="J14" s="409" t="n"/>
      <c r="K14" s="529" t="n"/>
      <c r="L14" s="528" t="n"/>
      <c r="M14" s="528" t="n"/>
    </row>
    <row r="15" ht="13.75" customHeight="1" s="403">
      <c r="A15" s="12" t="n"/>
      <c r="B15" s="408" t="n">
        <v>0</v>
      </c>
      <c r="C15" s="408" t="n">
        <v>0</v>
      </c>
      <c r="D15" s="408" t="n">
        <v>0</v>
      </c>
      <c r="E15" s="408" t="n">
        <v>0</v>
      </c>
      <c r="F15" s="408" t="n">
        <v>1081.83</v>
      </c>
      <c r="G15" s="408">
        <f>SUM(G3:G13)</f>
        <v/>
      </c>
      <c r="H15" s="408">
        <f>SUM(H3:H13)</f>
        <v/>
      </c>
      <c r="I15" s="408">
        <f>SUM(I3:I13)</f>
        <v/>
      </c>
      <c r="J15" s="408">
        <f>SUM(J3:J13)</f>
        <v/>
      </c>
      <c r="K15" s="408">
        <f>SUM(K3:K13)</f>
        <v/>
      </c>
      <c r="L15" s="408">
        <f>SUM(L3:L13)</f>
        <v/>
      </c>
      <c r="M15" s="408">
        <f>SUM(M3:M13)</f>
        <v/>
      </c>
    </row>
    <row r="16" ht="13.65" customHeight="1" s="403">
      <c r="A16" s="240" t="n"/>
      <c r="B16" s="162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62" t="n"/>
      <c r="M16" s="241" t="n"/>
    </row>
    <row r="17" ht="13.65" customHeight="1" s="403">
      <c r="A17" s="131" t="n"/>
      <c r="B17" s="220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53" t="n"/>
    </row>
    <row r="18" ht="13.75" customHeight="1" s="403">
      <c r="A18" s="217" t="n"/>
      <c r="B18" s="388" t="n"/>
      <c r="C18" s="137" t="inlineStr">
        <is>
          <t>minimo</t>
        </is>
      </c>
      <c r="D18" s="388" t="n"/>
      <c r="E18" s="388" t="n"/>
      <c r="F18" s="388" t="n"/>
      <c r="G18" s="388" t="n"/>
      <c r="H18" s="388" t="n"/>
      <c r="I18" s="388" t="n"/>
      <c r="J18" s="388" t="n"/>
      <c r="K18" s="388" t="n"/>
      <c r="L18" s="388" t="n"/>
      <c r="M18" s="204" t="n"/>
    </row>
    <row r="19" ht="13.75" customHeight="1" s="403">
      <c r="A19" s="257" t="inlineStr">
        <is>
          <t>LIMITE</t>
        </is>
      </c>
      <c r="B19" s="530" t="n">
        <v>5400</v>
      </c>
      <c r="C19" s="165" t="n"/>
      <c r="D19" s="388" t="n"/>
      <c r="E19" s="482" t="n"/>
      <c r="F19" s="388" t="n"/>
      <c r="G19" s="482" t="n"/>
      <c r="H19" s="388" t="n"/>
      <c r="I19" s="482" t="n"/>
      <c r="J19" s="388" t="n"/>
      <c r="K19" s="388" t="n"/>
      <c r="L19" s="388" t="n"/>
      <c r="M19" s="204" t="n"/>
    </row>
    <row r="20" ht="13.75" customHeight="1" s="403">
      <c r="A20" s="257" t="inlineStr">
        <is>
          <t>DEBITO</t>
        </is>
      </c>
      <c r="B20" s="531">
        <f>SUM(B15:M15)</f>
        <v/>
      </c>
      <c r="C20" s="388" t="n"/>
      <c r="D20" s="485" t="n"/>
      <c r="E20" s="388" t="n"/>
      <c r="F20" s="482" t="n"/>
      <c r="G20" s="388" t="n"/>
      <c r="H20" s="485" t="n"/>
      <c r="I20" s="485" t="n"/>
      <c r="J20" s="388" t="n"/>
      <c r="K20" s="388" t="n"/>
      <c r="L20" s="388" t="n"/>
      <c r="M20" s="513" t="n"/>
    </row>
    <row r="21" ht="13.75" customHeight="1" s="403">
      <c r="A21" s="257" t="inlineStr">
        <is>
          <t>SALDO</t>
        </is>
      </c>
      <c r="B21" s="532">
        <f>B19-B20</f>
        <v/>
      </c>
      <c r="C21" s="388" t="n"/>
      <c r="D21" s="388" t="n"/>
      <c r="E21" s="388" t="n"/>
      <c r="F21" s="388" t="n"/>
      <c r="G21" s="388" t="n"/>
      <c r="H21" s="388" t="n"/>
      <c r="I21" s="388" t="n"/>
      <c r="J21" s="388" t="n"/>
      <c r="K21" s="388" t="n"/>
      <c r="L21" s="388" t="n"/>
      <c r="M21" s="204" t="n"/>
    </row>
    <row r="22" ht="13.75" customHeight="1" s="403">
      <c r="A22" s="217" t="n"/>
      <c r="B22" s="388" t="n"/>
      <c r="C22" s="388" t="n"/>
      <c r="D22" s="388" t="n"/>
      <c r="E22" s="388" t="n"/>
      <c r="F22" s="485" t="n"/>
      <c r="G22" s="388" t="n"/>
      <c r="H22" s="388" t="n"/>
      <c r="I22" s="388" t="n"/>
      <c r="J22" s="388" t="n"/>
      <c r="K22" s="388" t="n"/>
      <c r="L22" s="388" t="n"/>
      <c r="M22" s="204" t="n"/>
    </row>
    <row r="23" ht="13.75" customHeight="1" s="403">
      <c r="A23" s="217" t="n"/>
      <c r="B23" s="388" t="n"/>
      <c r="C23" s="388" t="n"/>
      <c r="D23" s="388" t="n"/>
      <c r="E23" s="388" t="n"/>
      <c r="F23" s="388" t="n"/>
      <c r="G23" s="388" t="n"/>
      <c r="H23" s="388" t="n"/>
      <c r="I23" s="388" t="n"/>
      <c r="J23" s="388" t="n"/>
      <c r="K23" s="388" t="n"/>
      <c r="L23" s="388" t="n"/>
      <c r="M23" s="204" t="n"/>
    </row>
    <row r="24" ht="13.65" customHeight="1" s="403">
      <c r="A24" s="131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  <c r="M24" s="53" t="n"/>
    </row>
    <row r="25" ht="13.65" customHeight="1" s="403">
      <c r="A25" s="131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  <c r="M25" s="53" t="n"/>
    </row>
    <row r="26" ht="13.65" customHeight="1" s="403">
      <c r="A26" s="131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53" t="n"/>
    </row>
    <row r="27" ht="13.65" customHeight="1" s="403">
      <c r="A27" s="131" t="n"/>
      <c r="B27" s="220" t="n"/>
      <c r="C27" s="220" t="n"/>
      <c r="D27" s="220" t="n"/>
      <c r="E27" s="220" t="n"/>
      <c r="F27" s="220" t="n"/>
      <c r="G27" s="220" t="n"/>
      <c r="H27" s="220" t="n"/>
      <c r="I27" s="220" t="n"/>
      <c r="J27" s="220" t="n"/>
      <c r="K27" s="220" t="n"/>
      <c r="L27" s="220" t="n"/>
      <c r="M27" s="53" t="n"/>
    </row>
    <row r="28" ht="13.65" customHeight="1" s="403">
      <c r="A28" s="131" t="n"/>
      <c r="B28" s="220" t="n"/>
      <c r="C28" s="220" t="n"/>
      <c r="D28" s="220" t="n"/>
      <c r="E28" s="220" t="n"/>
      <c r="F28" s="220" t="n"/>
      <c r="G28" s="220" t="n"/>
      <c r="H28" s="220" t="n"/>
      <c r="I28" s="220" t="n"/>
      <c r="J28" s="220" t="n"/>
      <c r="K28" s="220" t="n"/>
      <c r="L28" s="220" t="n"/>
      <c r="M28" s="53" t="n"/>
    </row>
    <row r="29" ht="13.65" customHeight="1" s="403">
      <c r="A29" s="131" t="n"/>
      <c r="B29" s="220" t="n"/>
      <c r="C29" s="220" t="n"/>
      <c r="D29" s="220" t="n"/>
      <c r="E29" s="220" t="n"/>
      <c r="F29" s="220" t="n"/>
      <c r="G29" s="220" t="n"/>
      <c r="H29" s="220" t="n"/>
      <c r="I29" s="220" t="n"/>
      <c r="J29" s="220" t="n"/>
      <c r="K29" s="220" t="n"/>
      <c r="L29" s="220" t="n"/>
      <c r="M29" s="53" t="n"/>
    </row>
    <row r="30" ht="13.65" customHeight="1" s="403">
      <c r="A30" s="131" t="n"/>
      <c r="B30" s="220" t="n"/>
      <c r="C30" s="220" t="n"/>
      <c r="D30" s="220" t="n"/>
      <c r="E30" s="220" t="n"/>
      <c r="F30" s="220" t="n"/>
      <c r="G30" s="220" t="n"/>
      <c r="H30" s="220" t="n"/>
      <c r="I30" s="220" t="n"/>
      <c r="J30" s="220" t="n"/>
      <c r="K30" s="220" t="n"/>
      <c r="L30" s="220" t="n"/>
      <c r="M30" s="53" t="n"/>
    </row>
    <row r="31" ht="13.65" customHeight="1" s="403">
      <c r="A31" s="131" t="n"/>
      <c r="B31" s="220" t="n"/>
      <c r="C31" s="220" t="n"/>
      <c r="D31" s="220" t="n"/>
      <c r="E31" s="220" t="n"/>
      <c r="F31" s="220" t="n"/>
      <c r="G31" s="220" t="n"/>
      <c r="H31" s="220" t="n"/>
      <c r="I31" s="220" t="n"/>
      <c r="J31" s="220" t="n"/>
      <c r="K31" s="220" t="n"/>
      <c r="L31" s="220" t="n"/>
      <c r="M31" s="53" t="n"/>
    </row>
    <row r="32" ht="13.65" customHeight="1" s="403">
      <c r="A32" s="131" t="n"/>
      <c r="B32" s="220" t="n"/>
      <c r="C32" s="220" t="n"/>
      <c r="D32" s="220" t="n"/>
      <c r="E32" s="220" t="n"/>
      <c r="F32" s="220" t="n"/>
      <c r="G32" s="220" t="n"/>
      <c r="H32" s="220" t="n"/>
      <c r="I32" s="220" t="n"/>
      <c r="J32" s="220" t="n"/>
      <c r="K32" s="220" t="n"/>
      <c r="L32" s="220" t="n"/>
      <c r="M32" s="53" t="n"/>
    </row>
    <row r="33" ht="13.65" customHeight="1" s="403">
      <c r="A33" s="131" t="n"/>
      <c r="B33" s="220" t="n"/>
      <c r="C33" s="220" t="n"/>
      <c r="D33" s="220" t="n"/>
      <c r="E33" s="220" t="n"/>
      <c r="F33" s="220" t="n"/>
      <c r="G33" s="220" t="n"/>
      <c r="H33" s="220" t="n"/>
      <c r="I33" s="220" t="n"/>
      <c r="J33" s="220" t="n"/>
      <c r="K33" s="220" t="n"/>
      <c r="L33" s="220" t="n"/>
      <c r="M33" s="53" t="n"/>
    </row>
    <row r="34" ht="13.65" customHeight="1" s="403">
      <c r="A34" s="131" t="n"/>
      <c r="B34" s="220" t="n"/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53" t="n"/>
    </row>
    <row r="35" ht="13.65" customHeight="1" s="403">
      <c r="A35" s="131" t="n"/>
      <c r="B35" s="220" t="n"/>
      <c r="C35" s="220" t="n"/>
      <c r="D35" s="220" t="n"/>
      <c r="E35" s="220" t="n"/>
      <c r="F35" s="220" t="n"/>
      <c r="G35" s="220" t="n"/>
      <c r="H35" s="220" t="n"/>
      <c r="I35" s="220" t="n"/>
      <c r="J35" s="220" t="n"/>
      <c r="K35" s="220" t="n"/>
      <c r="L35" s="220" t="n"/>
      <c r="M35" s="53" t="n"/>
    </row>
    <row r="36" ht="13.65" customHeight="1" s="403">
      <c r="A36" s="131" t="n"/>
      <c r="B36" s="220" t="n"/>
      <c r="C36" s="220" t="n"/>
      <c r="D36" s="220" t="n"/>
      <c r="E36" s="220" t="n"/>
      <c r="F36" s="220" t="n"/>
      <c r="G36" s="220" t="n"/>
      <c r="H36" s="220" t="n"/>
      <c r="I36" s="220" t="n"/>
      <c r="J36" s="220" t="n"/>
      <c r="K36" s="220" t="n"/>
      <c r="L36" s="220" t="n"/>
      <c r="M36" s="53" t="n"/>
    </row>
    <row r="37" ht="13.65" customHeight="1" s="403">
      <c r="A37" s="131" t="n"/>
      <c r="B37" s="220" t="n"/>
      <c r="C37" s="220" t="n"/>
      <c r="D37" s="220" t="n"/>
      <c r="E37" s="220" t="n"/>
      <c r="F37" s="220" t="n"/>
      <c r="G37" s="220" t="n"/>
      <c r="H37" s="220" t="n"/>
      <c r="I37" s="220" t="n"/>
      <c r="J37" s="220" t="n"/>
      <c r="K37" s="220" t="n"/>
      <c r="L37" s="220" t="n"/>
      <c r="M37" s="53" t="n"/>
    </row>
    <row r="38" ht="13.65" customHeight="1" s="403">
      <c r="A38" s="131" t="n"/>
      <c r="B38" s="220" t="n"/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53" t="n"/>
    </row>
    <row r="39" ht="13.65" customHeight="1" s="403">
      <c r="A39" s="131" t="n"/>
      <c r="B39" s="220" t="n"/>
      <c r="C39" s="220" t="n"/>
      <c r="D39" s="220" t="n"/>
      <c r="E39" s="220" t="n"/>
      <c r="F39" s="220" t="n"/>
      <c r="G39" s="220" t="n"/>
      <c r="H39" s="220" t="n"/>
      <c r="I39" s="220" t="n"/>
      <c r="J39" s="220" t="n"/>
      <c r="K39" s="220" t="n"/>
      <c r="L39" s="220" t="n"/>
      <c r="M39" s="53" t="n"/>
    </row>
    <row r="40" ht="13.65" customHeight="1" s="403">
      <c r="A40" s="190" t="n"/>
      <c r="B40" s="209" t="inlineStr">
        <is>
          <t>IPVA / Rita / Edna</t>
        </is>
      </c>
      <c r="C40" s="210" t="n"/>
      <c r="D40" s="210" t="n"/>
      <c r="E40" s="210">
        <f>300+100</f>
        <v/>
      </c>
      <c r="F40" s="210" t="n"/>
      <c r="G40" s="210" t="n"/>
      <c r="H40" s="210" t="n"/>
      <c r="I40" s="210" t="n"/>
      <c r="J40" s="210" t="n"/>
      <c r="K40" s="210" t="n"/>
      <c r="L40" s="210" t="n"/>
      <c r="M40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2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1.85156" customWidth="1" style="394" min="1" max="1"/>
    <col width="28" customWidth="1" style="394" min="2" max="2"/>
    <col width="8.851559999999999" customWidth="1" style="394" min="3" max="3"/>
    <col width="2.35156" customWidth="1" style="394" min="4" max="4"/>
    <col width="28.3516" customWidth="1" style="394" min="5" max="5"/>
    <col width="8.851559999999999" customWidth="1" style="394" min="6" max="11"/>
    <col width="8.851559999999999" customWidth="1" style="394" min="12" max="16384"/>
  </cols>
  <sheetData>
    <row r="1" ht="13.75" customHeight="1" s="403">
      <c r="A1" s="266" t="n"/>
      <c r="B1" s="267" t="inlineStr">
        <is>
          <t>INSS / FGTS</t>
        </is>
      </c>
      <c r="C1" s="268" t="n"/>
      <c r="D1" s="269" t="n"/>
      <c r="E1" s="270" t="inlineStr">
        <is>
          <t>Para Regilene</t>
        </is>
      </c>
      <c r="F1" s="271" t="inlineStr">
        <is>
          <t>R$</t>
        </is>
      </c>
      <c r="G1" s="43" t="n"/>
      <c r="H1" s="43" t="n"/>
      <c r="I1" s="43" t="n"/>
      <c r="J1" s="43" t="n"/>
      <c r="K1" s="44" t="n"/>
    </row>
    <row r="2" ht="13.75" customHeight="1" s="403">
      <c r="A2" s="131" t="n"/>
      <c r="B2" s="137" t="inlineStr">
        <is>
          <t>mês/ano</t>
        </is>
      </c>
      <c r="C2" s="137" t="inlineStr">
        <is>
          <t>Valor (R$)</t>
        </is>
      </c>
      <c r="D2" s="388" t="n"/>
      <c r="E2" s="137" t="inlineStr">
        <is>
          <t>salario mês 06</t>
        </is>
      </c>
      <c r="F2" s="482" t="n">
        <v>279</v>
      </c>
      <c r="G2" s="220" t="n"/>
      <c r="H2" s="220" t="n"/>
      <c r="I2" s="122" t="inlineStr">
        <is>
          <t>salario</t>
        </is>
      </c>
      <c r="J2" s="458" t="n">
        <v>1045</v>
      </c>
      <c r="K2" s="53" t="n"/>
    </row>
    <row r="3" ht="13.75" customHeight="1" s="403">
      <c r="A3" s="131" t="n"/>
      <c r="B3" s="272" t="n">
        <v>43647</v>
      </c>
      <c r="C3" s="482" t="n">
        <v>272.16</v>
      </c>
      <c r="D3" s="388" t="n"/>
      <c r="E3" s="137" t="inlineStr">
        <is>
          <t>rescisão contratual</t>
        </is>
      </c>
      <c r="F3" s="482" t="n">
        <v>2204.36</v>
      </c>
      <c r="G3" s="220" t="n"/>
      <c r="H3" s="220" t="n"/>
      <c r="I3" s="220" t="n"/>
      <c r="J3" s="458">
        <f>21*8</f>
        <v/>
      </c>
      <c r="K3" s="53" t="n"/>
    </row>
    <row r="4" ht="13.75" customHeight="1" s="403">
      <c r="A4" s="131" t="n"/>
      <c r="B4" s="272" t="n">
        <v>43678</v>
      </c>
      <c r="C4" s="482" t="n">
        <v>336.88</v>
      </c>
      <c r="D4" s="388" t="n"/>
      <c r="E4" s="273" t="inlineStr">
        <is>
          <t>Sub total</t>
        </is>
      </c>
      <c r="F4" s="489">
        <f>SUM(F1:F3)</f>
        <v/>
      </c>
      <c r="G4" s="220" t="n"/>
      <c r="H4" s="220" t="n"/>
      <c r="I4" s="220" t="n"/>
      <c r="J4" s="458">
        <f>SUM(J2:J3)</f>
        <v/>
      </c>
      <c r="K4" s="534">
        <f>J4/2</f>
        <v/>
      </c>
    </row>
    <row r="5" ht="13.75" customHeight="1" s="403">
      <c r="A5" s="131" t="n"/>
      <c r="B5" s="272" t="n">
        <v>43709</v>
      </c>
      <c r="C5" s="482" t="n">
        <v>335.52</v>
      </c>
      <c r="D5" s="388" t="n"/>
      <c r="E5" s="275" t="inlineStr">
        <is>
          <t>desconto conserto celular e porta</t>
        </is>
      </c>
      <c r="F5" s="482" t="n">
        <v>400</v>
      </c>
      <c r="G5" s="220" t="n"/>
      <c r="H5" s="220" t="n"/>
      <c r="I5" s="220" t="n"/>
      <c r="J5" s="430">
        <f>J4/3</f>
        <v/>
      </c>
      <c r="K5" s="53" t="n"/>
    </row>
    <row r="6" ht="13.75" customHeight="1" s="403">
      <c r="A6" s="131" t="n"/>
      <c r="B6" s="272" t="n">
        <v>43739</v>
      </c>
      <c r="C6" s="482" t="n">
        <v>334.33</v>
      </c>
      <c r="D6" s="388" t="n"/>
      <c r="E6" s="276" t="inlineStr">
        <is>
          <t>Total</t>
        </is>
      </c>
      <c r="F6" s="532">
        <f>F4-F5</f>
        <v/>
      </c>
      <c r="G6" s="220" t="n"/>
      <c r="H6" s="220" t="n"/>
      <c r="I6" s="220" t="n"/>
      <c r="J6" s="220" t="n"/>
      <c r="K6" s="53" t="n"/>
    </row>
    <row r="7" ht="13.75" customHeight="1" s="403">
      <c r="A7" s="131" t="n"/>
      <c r="B7" s="272" t="n">
        <v>43770</v>
      </c>
      <c r="C7" s="482" t="n">
        <v>365.01</v>
      </c>
      <c r="D7" s="388" t="n"/>
      <c r="E7" s="388" t="n"/>
      <c r="F7" s="388" t="n"/>
      <c r="G7" s="220" t="n"/>
      <c r="H7" s="220" t="n"/>
      <c r="I7" s="220" t="n"/>
      <c r="J7" s="220" t="n"/>
      <c r="K7" s="53" t="n"/>
    </row>
    <row r="8" ht="13.75" customHeight="1" s="403">
      <c r="A8" s="131" t="n"/>
      <c r="B8" s="272" t="n">
        <v>43800</v>
      </c>
      <c r="C8" s="482" t="n">
        <v>363.67</v>
      </c>
      <c r="D8" s="388" t="n"/>
      <c r="E8" s="388" t="n"/>
      <c r="F8" s="388" t="n"/>
      <c r="G8" s="220" t="n"/>
      <c r="H8" s="220" t="n"/>
      <c r="I8" s="220" t="n"/>
      <c r="J8" s="220" t="n"/>
      <c r="K8" s="53" t="n"/>
    </row>
    <row r="9" ht="13.75" customHeight="1" s="403">
      <c r="A9" s="131" t="n"/>
      <c r="B9" s="277" t="inlineStr">
        <is>
          <t>FGTS 13º salario</t>
        </is>
      </c>
      <c r="C9" s="482" t="n">
        <v>102.55</v>
      </c>
      <c r="D9" s="388" t="n"/>
      <c r="E9" s="388" t="n"/>
      <c r="F9" s="388" t="n"/>
      <c r="G9" s="220" t="n"/>
      <c r="H9" s="220" t="n"/>
      <c r="I9" s="220" t="n"/>
      <c r="J9" s="220" t="n"/>
      <c r="K9" s="53" t="n"/>
    </row>
    <row r="10" ht="13.75" customHeight="1" s="403">
      <c r="A10" s="131" t="n"/>
      <c r="B10" s="272" t="n">
        <v>43831</v>
      </c>
      <c r="C10" s="482" t="n">
        <v>346.54</v>
      </c>
      <c r="D10" s="388" t="n"/>
      <c r="E10" s="388" t="n"/>
      <c r="F10" s="388" t="n"/>
      <c r="G10" s="220" t="n"/>
      <c r="H10" s="220" t="n"/>
      <c r="I10" s="220" t="n"/>
      <c r="J10" s="220" t="n"/>
      <c r="K10" s="53" t="n"/>
    </row>
    <row r="11" ht="13.75" customHeight="1" s="403">
      <c r="A11" s="131" t="n"/>
      <c r="B11" s="272" t="n">
        <v>43862</v>
      </c>
      <c r="C11" s="482" t="n">
        <v>345.35</v>
      </c>
      <c r="D11" s="388" t="n"/>
      <c r="E11" s="388" t="n"/>
      <c r="F11" s="388" t="n"/>
      <c r="G11" s="220" t="n"/>
      <c r="H11" s="220" t="n"/>
      <c r="I11" s="220" t="n"/>
      <c r="J11" s="220" t="n"/>
      <c r="K11" s="53" t="n"/>
    </row>
    <row r="12" ht="13.75" customHeight="1" s="403">
      <c r="A12" s="131" t="n"/>
      <c r="B12" s="272" t="n">
        <v>43891</v>
      </c>
      <c r="C12" s="482" t="n">
        <v>287.37</v>
      </c>
      <c r="D12" s="388" t="n"/>
      <c r="E12" s="388" t="n"/>
      <c r="F12" s="388" t="n"/>
      <c r="G12" s="220" t="n"/>
      <c r="H12" s="220" t="n"/>
      <c r="I12" s="220" t="n"/>
      <c r="J12" s="220" t="n"/>
      <c r="K12" s="53" t="n"/>
    </row>
    <row r="13" ht="13.75" customHeight="1" s="403">
      <c r="A13" s="131" t="n"/>
      <c r="B13" s="272" t="n">
        <v>43922</v>
      </c>
      <c r="C13" s="482" t="n">
        <v>287.62</v>
      </c>
      <c r="D13" s="388" t="n"/>
      <c r="E13" s="388" t="n"/>
      <c r="F13" s="388" t="n"/>
      <c r="G13" s="220" t="n"/>
      <c r="H13" s="220" t="n"/>
      <c r="I13" s="220" t="n"/>
      <c r="J13" s="220" t="n"/>
      <c r="K13" s="53" t="n"/>
    </row>
    <row r="14" ht="13.75" customHeight="1" s="403">
      <c r="A14" s="131" t="n"/>
      <c r="B14" s="272" t="n">
        <v>43952</v>
      </c>
      <c r="C14" s="482" t="n">
        <v>295.9</v>
      </c>
      <c r="D14" s="388" t="n"/>
      <c r="E14" s="388" t="n"/>
      <c r="F14" s="388" t="n"/>
      <c r="G14" s="220" t="n"/>
      <c r="H14" s="220" t="n"/>
      <c r="I14" s="220" t="n"/>
      <c r="J14" s="220" t="n"/>
      <c r="K14" s="53" t="n"/>
    </row>
    <row r="15" ht="13.75" customHeight="1" s="403">
      <c r="A15" s="131" t="n"/>
      <c r="B15" s="272" t="n">
        <v>43983</v>
      </c>
      <c r="C15" s="482" t="n">
        <v>361.42</v>
      </c>
      <c r="D15" s="388" t="n"/>
      <c r="E15" s="388" t="n"/>
      <c r="F15" s="388" t="n"/>
      <c r="G15" s="220" t="n"/>
      <c r="H15" s="220" t="n"/>
      <c r="I15" s="220" t="n"/>
      <c r="J15" s="220" t="n"/>
      <c r="K15" s="53" t="n"/>
    </row>
    <row r="16" ht="13.75" customHeight="1" s="403">
      <c r="A16" s="131" t="n"/>
      <c r="B16" s="137" t="inlineStr">
        <is>
          <t>guia rescisória</t>
        </is>
      </c>
      <c r="C16" s="482" t="n">
        <v>242.39</v>
      </c>
      <c r="D16" s="388" t="n"/>
      <c r="E16" s="388" t="n"/>
      <c r="F16" s="388" t="n"/>
      <c r="G16" s="220" t="n"/>
      <c r="H16" s="220" t="n"/>
      <c r="I16" s="220" t="n"/>
      <c r="J16" s="220" t="n"/>
      <c r="K16" s="53" t="n"/>
    </row>
    <row r="17" ht="13.75" customHeight="1" s="403">
      <c r="A17" s="131" t="n"/>
      <c r="B17" s="278" t="inlineStr">
        <is>
          <t>subtotal</t>
        </is>
      </c>
      <c r="C17" s="535">
        <f>SUM(C3:C16)</f>
        <v/>
      </c>
      <c r="D17" s="388" t="n"/>
      <c r="E17" s="485" t="n"/>
      <c r="F17" s="388" t="n"/>
      <c r="G17" s="220" t="n"/>
      <c r="H17" s="220" t="n"/>
      <c r="I17" s="220" t="n"/>
      <c r="J17" s="220" t="n"/>
      <c r="K17" s="53" t="n"/>
    </row>
    <row r="18" ht="13.75" customHeight="1" s="403">
      <c r="A18" s="131" t="n"/>
      <c r="B18" s="137" t="inlineStr">
        <is>
          <t>salario mês 06</t>
        </is>
      </c>
      <c r="C18" s="482" t="n">
        <v>279</v>
      </c>
      <c r="D18" s="388" t="n"/>
      <c r="E18" s="388" t="n"/>
      <c r="F18" s="388" t="n"/>
      <c r="G18" s="220" t="n"/>
      <c r="H18" s="220" t="n"/>
      <c r="I18" s="220" t="n"/>
      <c r="J18" s="220" t="n"/>
      <c r="K18" s="53" t="n"/>
    </row>
    <row r="19" ht="13.75" customHeight="1" s="403">
      <c r="A19" s="131" t="n"/>
      <c r="B19" s="137" t="inlineStr">
        <is>
          <t>rescisão contratual</t>
        </is>
      </c>
      <c r="C19" s="482" t="n">
        <v>2204.36</v>
      </c>
      <c r="D19" s="485" t="n"/>
      <c r="E19" s="388" t="n"/>
      <c r="F19" s="388" t="n"/>
      <c r="G19" s="220" t="n"/>
      <c r="H19" s="220" t="n"/>
      <c r="I19" s="220" t="n"/>
      <c r="J19" s="220" t="n"/>
      <c r="K19" s="53" t="n"/>
    </row>
    <row r="20" ht="13.75" customHeight="1" s="403">
      <c r="A20" s="131" t="n"/>
      <c r="B20" s="278" t="inlineStr">
        <is>
          <t>Total</t>
        </is>
      </c>
      <c r="C20" s="535">
        <f>SUM(C17:C19)</f>
        <v/>
      </c>
      <c r="D20" s="482" t="n"/>
      <c r="E20" s="388" t="n"/>
      <c r="F20" s="388" t="n"/>
      <c r="G20" s="220" t="n"/>
      <c r="H20" s="220" t="n"/>
      <c r="I20" s="220" t="n"/>
      <c r="J20" s="220" t="n"/>
      <c r="K20" s="53" t="n"/>
    </row>
    <row r="21" ht="13.75" customHeight="1" s="403">
      <c r="A21" s="131" t="n"/>
      <c r="B21" s="275" t="inlineStr">
        <is>
          <t>desconto conserto celular e porta</t>
        </is>
      </c>
      <c r="C21" s="482" t="n">
        <v>400</v>
      </c>
      <c r="D21" s="485" t="n"/>
      <c r="E21" s="388" t="n"/>
      <c r="F21" s="388" t="n"/>
      <c r="G21" s="220" t="n"/>
      <c r="H21" s="220" t="n"/>
      <c r="I21" s="220" t="n"/>
      <c r="J21" s="220" t="n"/>
      <c r="K21" s="53" t="n"/>
    </row>
    <row r="22" ht="13.75" customHeight="1" s="403">
      <c r="A22" s="190" t="n"/>
      <c r="B22" s="280" t="inlineStr">
        <is>
          <t xml:space="preserve">valor final </t>
        </is>
      </c>
      <c r="C22" s="536">
        <f>C20-C21</f>
        <v/>
      </c>
      <c r="D22" s="230" t="n"/>
      <c r="E22" s="520">
        <f>C22/3</f>
        <v/>
      </c>
      <c r="F22" s="230" t="n"/>
      <c r="G22" s="210" t="n"/>
      <c r="H22" s="210" t="n"/>
      <c r="I22" s="210" t="n"/>
      <c r="J22" s="210" t="n"/>
      <c r="K22" s="194" t="n"/>
    </row>
  </sheetData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38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14.1719" customWidth="1" style="394" min="1" max="2"/>
    <col width="20.1719" customWidth="1" style="394" min="3" max="3"/>
    <col width="14.1719" customWidth="1" style="394" min="4" max="5"/>
    <col width="8.851559999999999" customWidth="1" style="394" min="6" max="6"/>
    <col width="14.1719" customWidth="1" style="394" min="7" max="11"/>
    <col width="8.851559999999999" customWidth="1" style="394" min="12" max="16384"/>
  </cols>
  <sheetData>
    <row r="1" ht="22.5" customHeight="1" s="403">
      <c r="A1" s="283" t="inlineStr">
        <is>
          <t>TALÃO Nº 01</t>
        </is>
      </c>
      <c r="B1" s="537" t="n"/>
      <c r="C1" s="537" t="n"/>
      <c r="D1" s="537" t="n"/>
      <c r="E1" s="538" t="n"/>
      <c r="F1" s="285" t="n"/>
      <c r="G1" s="360" t="n"/>
      <c r="H1" s="360" t="n"/>
      <c r="I1" s="360" t="n"/>
      <c r="J1" s="360" t="n"/>
      <c r="K1" s="360" t="n"/>
    </row>
    <row r="2" ht="20.25" customHeight="1" s="403">
      <c r="A2" s="283" t="inlineStr">
        <is>
          <t>Cheque nº</t>
        </is>
      </c>
      <c r="B2" s="283" t="inlineStr">
        <is>
          <t>Data</t>
        </is>
      </c>
      <c r="C2" s="283" t="inlineStr">
        <is>
          <t>Pago a</t>
        </is>
      </c>
      <c r="D2" s="283" t="inlineStr">
        <is>
          <t>Valor</t>
        </is>
      </c>
      <c r="E2" s="283" t="inlineStr">
        <is>
          <t>Situação</t>
        </is>
      </c>
      <c r="F2" s="285" t="n"/>
      <c r="G2" s="360" t="n"/>
      <c r="H2" s="360" t="n"/>
      <c r="I2" s="360" t="n"/>
      <c r="J2" s="360" t="n"/>
      <c r="K2" s="360" t="n"/>
    </row>
    <row r="3" ht="18.75" customHeight="1" s="403">
      <c r="A3" s="286" t="n">
        <v>502621</v>
      </c>
      <c r="B3" s="287" t="inlineStr">
        <is>
          <t>18.07.09</t>
        </is>
      </c>
      <c r="C3" s="287" t="inlineStr">
        <is>
          <t>Ceasa</t>
        </is>
      </c>
      <c r="D3" s="288" t="n">
        <v>600</v>
      </c>
      <c r="E3" s="289" t="inlineStr">
        <is>
          <t>OK</t>
        </is>
      </c>
      <c r="F3" s="285" t="n"/>
      <c r="G3" s="360" t="n"/>
      <c r="H3" s="360" t="n"/>
      <c r="I3" s="360" t="n"/>
      <c r="J3" s="360" t="n"/>
      <c r="K3" s="360" t="n"/>
    </row>
    <row r="4" ht="18.75" customHeight="1" s="403">
      <c r="A4" s="286" t="n">
        <v>502622</v>
      </c>
      <c r="B4" s="287" t="inlineStr">
        <is>
          <t>27.07.09</t>
        </is>
      </c>
      <c r="C4" s="287" t="inlineStr">
        <is>
          <t>Ceasa</t>
        </is>
      </c>
      <c r="D4" s="288" t="n">
        <v>1085.23</v>
      </c>
      <c r="E4" s="289" t="inlineStr">
        <is>
          <t>OK</t>
        </is>
      </c>
      <c r="F4" s="285" t="n"/>
      <c r="G4" s="360" t="n"/>
      <c r="H4" s="360" t="n"/>
      <c r="I4" s="360" t="n"/>
      <c r="J4" s="360" t="n"/>
      <c r="K4" s="360" t="n"/>
    </row>
    <row r="5" ht="18.75" customHeight="1" s="403">
      <c r="A5" s="286" t="n">
        <v>502623</v>
      </c>
      <c r="B5" s="287" t="inlineStr">
        <is>
          <t>15.08.09/21.08</t>
        </is>
      </c>
      <c r="C5" s="287" t="inlineStr">
        <is>
          <t>Ceasa</t>
        </is>
      </c>
      <c r="D5" s="288" t="n">
        <v>1600</v>
      </c>
      <c r="E5" s="289" t="inlineStr">
        <is>
          <t>DEV / OK</t>
        </is>
      </c>
      <c r="F5" s="285" t="n"/>
      <c r="G5" s="360" t="n"/>
      <c r="H5" s="360" t="n"/>
      <c r="I5" s="360" t="n"/>
      <c r="J5" s="360" t="n"/>
      <c r="K5" s="360" t="n"/>
    </row>
    <row r="6" ht="18.75" customHeight="1" s="403">
      <c r="A6" s="286" t="n">
        <v>502624</v>
      </c>
      <c r="B6" s="287" t="inlineStr">
        <is>
          <t>15.08.09</t>
        </is>
      </c>
      <c r="C6" s="287" t="inlineStr">
        <is>
          <t>Ceasa</t>
        </is>
      </c>
      <c r="D6" s="288" t="n">
        <v>1465</v>
      </c>
      <c r="E6" s="289" t="inlineStr">
        <is>
          <t>DEV / OK</t>
        </is>
      </c>
      <c r="F6" s="285" t="n"/>
      <c r="G6" s="360" t="n"/>
      <c r="H6" s="360" t="n"/>
      <c r="I6" s="360" t="n"/>
      <c r="J6" s="360" t="n"/>
      <c r="K6" s="360" t="n"/>
    </row>
    <row r="7" ht="18.75" customHeight="1" s="403">
      <c r="A7" s="286" t="n">
        <v>502625</v>
      </c>
      <c r="B7" s="287" t="inlineStr">
        <is>
          <t>21.08.09</t>
        </is>
      </c>
      <c r="C7" s="287" t="inlineStr">
        <is>
          <t>pneus</t>
        </is>
      </c>
      <c r="D7" s="288" t="n">
        <v>280</v>
      </c>
      <c r="E7" s="289" t="inlineStr">
        <is>
          <t>OK</t>
        </is>
      </c>
      <c r="F7" s="285" t="n"/>
      <c r="G7" s="290" t="n"/>
      <c r="H7" s="290" t="n"/>
      <c r="I7" s="291" t="n"/>
      <c r="J7" s="292" t="n"/>
      <c r="K7" s="360" t="n"/>
    </row>
    <row r="8" ht="18.75" customHeight="1" s="403">
      <c r="A8" s="286" t="n">
        <v>502626</v>
      </c>
      <c r="B8" s="287" t="inlineStr">
        <is>
          <t>21.09.09</t>
        </is>
      </c>
      <c r="C8" s="287" t="inlineStr">
        <is>
          <t>pneus</t>
        </is>
      </c>
      <c r="D8" s="293" t="n">
        <v>280</v>
      </c>
      <c r="E8" s="289" t="inlineStr">
        <is>
          <t>OK</t>
        </is>
      </c>
      <c r="F8" s="285" t="n"/>
      <c r="G8" s="360" t="n"/>
      <c r="H8" s="360" t="n"/>
      <c r="I8" s="360" t="n"/>
      <c r="J8" s="360" t="n"/>
      <c r="K8" s="360" t="n"/>
    </row>
    <row r="9" ht="18.75" customHeight="1" s="403">
      <c r="A9" s="286" t="n">
        <v>502627</v>
      </c>
      <c r="B9" s="287" t="inlineStr">
        <is>
          <t>05.08.09</t>
        </is>
      </c>
      <c r="C9" s="287" t="inlineStr">
        <is>
          <t>ceasa</t>
        </is>
      </c>
      <c r="D9" s="288" t="n">
        <v>1413.12</v>
      </c>
      <c r="E9" s="289" t="inlineStr">
        <is>
          <t>OK</t>
        </is>
      </c>
      <c r="F9" s="285" t="n"/>
      <c r="G9" s="294" t="n"/>
      <c r="H9" s="294" t="n"/>
      <c r="I9" s="295" t="n"/>
      <c r="J9" s="296" t="n"/>
      <c r="K9" s="360" t="n"/>
    </row>
    <row r="10" ht="18.75" customHeight="1" s="403">
      <c r="A10" s="286" t="n">
        <v>502628</v>
      </c>
      <c r="B10" s="287" t="inlineStr">
        <is>
          <t>24.08.09</t>
        </is>
      </c>
      <c r="C10" s="287" t="inlineStr">
        <is>
          <t>sandálias</t>
        </is>
      </c>
      <c r="D10" s="288" t="n">
        <v>445</v>
      </c>
      <c r="E10" s="289" t="inlineStr">
        <is>
          <t>OK</t>
        </is>
      </c>
      <c r="F10" s="285" t="n"/>
      <c r="G10" s="290" t="n"/>
      <c r="H10" s="290" t="n"/>
      <c r="I10" s="297" t="n"/>
      <c r="J10" s="360" t="n"/>
      <c r="K10" s="360" t="n"/>
    </row>
    <row r="11" ht="18.75" customHeight="1" s="403">
      <c r="A11" s="286" t="n">
        <v>502629</v>
      </c>
      <c r="B11" s="287" t="inlineStr">
        <is>
          <t>24.09.09</t>
        </is>
      </c>
      <c r="C11" s="287" t="inlineStr">
        <is>
          <t>sandálias</t>
        </is>
      </c>
      <c r="D11" s="288" t="n">
        <v>445</v>
      </c>
      <c r="E11" s="289" t="inlineStr">
        <is>
          <t>OK</t>
        </is>
      </c>
      <c r="F11" s="285" t="n"/>
      <c r="G11" s="360" t="n"/>
      <c r="H11" s="360" t="n"/>
      <c r="I11" s="360" t="n"/>
      <c r="J11" s="360" t="n"/>
      <c r="K11" s="360" t="n"/>
    </row>
    <row r="12" ht="18.75" customHeight="1" s="403">
      <c r="A12" s="298" t="n">
        <v>502630</v>
      </c>
      <c r="B12" s="299" t="inlineStr">
        <is>
          <t>24.10.09</t>
        </is>
      </c>
      <c r="C12" s="299" t="inlineStr">
        <is>
          <t>sandálias</t>
        </is>
      </c>
      <c r="D12" s="300" t="n">
        <v>445</v>
      </c>
      <c r="E12" s="301" t="inlineStr">
        <is>
          <t xml:space="preserve">2 DEV /    </t>
        </is>
      </c>
      <c r="F12" s="285" t="n"/>
      <c r="G12" s="360" t="n"/>
      <c r="H12" s="360" t="n"/>
      <c r="I12" s="360" t="n"/>
      <c r="J12" s="360" t="n"/>
      <c r="K12" s="360" t="n"/>
    </row>
    <row r="13" ht="18.75" customHeight="1" s="403">
      <c r="A13" s="302" t="inlineStr">
        <is>
          <t>Total</t>
        </is>
      </c>
      <c r="B13" s="214" t="n"/>
      <c r="C13" s="214" t="n"/>
      <c r="D13" s="539">
        <f>SUM(D3:D12)</f>
        <v/>
      </c>
      <c r="E13" s="304" t="n"/>
      <c r="F13" s="285" t="n"/>
      <c r="G13" s="360" t="n"/>
      <c r="H13" s="360" t="n"/>
      <c r="I13" s="360" t="n"/>
      <c r="J13" s="360" t="n"/>
      <c r="K13" s="360" t="n"/>
    </row>
    <row r="14" ht="13.65" customHeight="1" s="403">
      <c r="A14" s="24" t="n"/>
      <c r="B14" s="24" t="n"/>
      <c r="C14" s="24" t="n"/>
      <c r="D14" s="24" t="n"/>
      <c r="E14" s="24" t="n"/>
      <c r="F14" s="360" t="n"/>
      <c r="G14" s="360" t="n"/>
      <c r="H14" s="360" t="n"/>
      <c r="I14" s="360" t="n"/>
      <c r="J14" s="360" t="n"/>
      <c r="K14" s="360" t="n"/>
    </row>
    <row r="15" ht="13.65" customHeight="1" s="403">
      <c r="A15" s="305" t="n"/>
      <c r="B15" s="305" t="n"/>
      <c r="C15" s="305" t="n"/>
      <c r="D15" s="305" t="n"/>
      <c r="E15" s="305" t="n"/>
      <c r="F15" s="360" t="n"/>
      <c r="G15" s="305" t="n"/>
      <c r="H15" s="305" t="n"/>
      <c r="I15" s="305" t="n"/>
      <c r="J15" s="305" t="n"/>
      <c r="K15" s="305" t="n"/>
    </row>
    <row r="16" ht="22.5" customHeight="1" s="403">
      <c r="A16" s="283" t="inlineStr">
        <is>
          <t>TALÃO Nº 02</t>
        </is>
      </c>
      <c r="B16" s="537" t="n"/>
      <c r="C16" s="537" t="n"/>
      <c r="D16" s="537" t="n"/>
      <c r="E16" s="538" t="n"/>
      <c r="F16" s="306" t="n"/>
      <c r="G16" s="283" t="inlineStr">
        <is>
          <t>TALÃO Nº 03</t>
        </is>
      </c>
      <c r="H16" s="537" t="n"/>
      <c r="I16" s="537" t="n"/>
      <c r="J16" s="537" t="n"/>
      <c r="K16" s="538" t="n"/>
    </row>
    <row r="17" ht="20.25" customHeight="1" s="403">
      <c r="A17" s="283" t="inlineStr">
        <is>
          <t>Cheque nº</t>
        </is>
      </c>
      <c r="B17" s="283" t="inlineStr">
        <is>
          <t>Data</t>
        </is>
      </c>
      <c r="C17" s="283" t="inlineStr">
        <is>
          <t>Pago a</t>
        </is>
      </c>
      <c r="D17" s="283" t="inlineStr">
        <is>
          <t>Valor</t>
        </is>
      </c>
      <c r="E17" s="283" t="inlineStr">
        <is>
          <t>Situação</t>
        </is>
      </c>
      <c r="F17" s="306" t="n"/>
      <c r="G17" s="283" t="inlineStr">
        <is>
          <t>Cheque nº</t>
        </is>
      </c>
      <c r="H17" s="283" t="inlineStr">
        <is>
          <t>Data</t>
        </is>
      </c>
      <c r="I17" s="283" t="inlineStr">
        <is>
          <t>Pago a</t>
        </is>
      </c>
      <c r="J17" s="283" t="inlineStr">
        <is>
          <t>Valor</t>
        </is>
      </c>
      <c r="K17" s="283" t="inlineStr">
        <is>
          <t>Situação</t>
        </is>
      </c>
    </row>
    <row r="18" ht="20.25" customHeight="1" s="403">
      <c r="A18" s="298" t="n">
        <v>10041</v>
      </c>
      <c r="B18" s="299" t="inlineStr">
        <is>
          <t>24.11.09</t>
        </is>
      </c>
      <c r="C18" s="299" t="inlineStr">
        <is>
          <t>sandálias</t>
        </is>
      </c>
      <c r="D18" s="300" t="n">
        <v>445</v>
      </c>
      <c r="E18" s="301" t="inlineStr">
        <is>
          <t>2 DEV /</t>
        </is>
      </c>
      <c r="F18" s="306" t="n"/>
      <c r="G18" s="286" t="n">
        <v>10061</v>
      </c>
      <c r="H18" s="287" t="inlineStr">
        <is>
          <t>14.09.09</t>
        </is>
      </c>
      <c r="I18" s="287" t="inlineStr">
        <is>
          <t>mar azul</t>
        </is>
      </c>
      <c r="J18" s="307" t="n">
        <v>1650</v>
      </c>
      <c r="K18" s="289" t="inlineStr">
        <is>
          <t>OK</t>
        </is>
      </c>
    </row>
    <row r="19" ht="20.25" customHeight="1" s="403">
      <c r="A19" s="286" t="n">
        <v>10042</v>
      </c>
      <c r="B19" s="287" t="inlineStr">
        <is>
          <t>28.08.09</t>
        </is>
      </c>
      <c r="C19" s="287" t="inlineStr">
        <is>
          <t>santa rita</t>
        </is>
      </c>
      <c r="D19" s="293" t="n">
        <v>1600</v>
      </c>
      <c r="E19" s="289" t="inlineStr">
        <is>
          <t>DEV / OK</t>
        </is>
      </c>
      <c r="F19" s="306" t="n"/>
      <c r="G19" s="286" t="n">
        <v>10062</v>
      </c>
      <c r="H19" s="287" t="inlineStr">
        <is>
          <t>21.09.09</t>
        </is>
      </c>
      <c r="I19" s="287" t="inlineStr">
        <is>
          <t>mar azul</t>
        </is>
      </c>
      <c r="J19" s="307" t="n">
        <v>1788.17</v>
      </c>
      <c r="K19" s="289" t="inlineStr">
        <is>
          <t>OK</t>
        </is>
      </c>
    </row>
    <row r="20" ht="20.25" customHeight="1" s="403">
      <c r="A20" s="286" t="n">
        <v>10043</v>
      </c>
      <c r="B20" s="287" t="inlineStr">
        <is>
          <t>12.08.09</t>
        </is>
      </c>
      <c r="C20" s="287" t="inlineStr">
        <is>
          <t>ceasa</t>
        </is>
      </c>
      <c r="D20" s="293" t="n">
        <v>1308.07</v>
      </c>
      <c r="E20" s="289" t="inlineStr">
        <is>
          <t>OK</t>
        </is>
      </c>
      <c r="F20" s="306" t="n"/>
      <c r="G20" s="298" t="n">
        <v>10063</v>
      </c>
      <c r="H20" s="299" t="inlineStr">
        <is>
          <t>25.10.09</t>
        </is>
      </c>
      <c r="I20" s="299" t="inlineStr">
        <is>
          <t>temp. regina</t>
        </is>
      </c>
      <c r="J20" s="308" t="n">
        <v>941</v>
      </c>
      <c r="K20" s="301" t="inlineStr">
        <is>
          <t>2 DEV /</t>
        </is>
      </c>
    </row>
    <row r="21" ht="20.25" customHeight="1" s="403">
      <c r="A21" s="286" t="n">
        <v>10044</v>
      </c>
      <c r="B21" s="287" t="inlineStr">
        <is>
          <t>31.08.09</t>
        </is>
      </c>
      <c r="C21" s="287" t="inlineStr">
        <is>
          <t>velas</t>
        </is>
      </c>
      <c r="D21" s="293" t="n">
        <v>565</v>
      </c>
      <c r="E21" s="289" t="inlineStr">
        <is>
          <t>OK</t>
        </is>
      </c>
      <c r="F21" s="306" t="n"/>
      <c r="G21" s="286" t="n">
        <v>10064</v>
      </c>
      <c r="H21" s="287" t="inlineStr">
        <is>
          <t>26.09.09</t>
        </is>
      </c>
      <c r="I21" s="287" t="inlineStr">
        <is>
          <t>mar azul</t>
        </is>
      </c>
      <c r="J21" s="307" t="n">
        <v>1380</v>
      </c>
      <c r="K21" s="289" t="inlineStr">
        <is>
          <t>OK</t>
        </is>
      </c>
    </row>
    <row r="22" ht="20.25" customHeight="1" s="403">
      <c r="A22" s="309" t="n">
        <v>10045</v>
      </c>
      <c r="B22" s="310" t="n"/>
      <c r="C22" s="310" t="n"/>
      <c r="D22" s="311" t="n"/>
      <c r="E22" s="284" t="n"/>
      <c r="F22" s="306" t="n"/>
      <c r="G22" s="286" t="n">
        <v>10065</v>
      </c>
      <c r="H22" s="287" t="inlineStr">
        <is>
          <t>10.10.09</t>
        </is>
      </c>
      <c r="I22" s="287" t="inlineStr">
        <is>
          <t>mar azul</t>
        </is>
      </c>
      <c r="J22" s="307" t="n">
        <v>1400</v>
      </c>
      <c r="K22" s="289" t="inlineStr">
        <is>
          <t>DEV / OK</t>
        </is>
      </c>
    </row>
    <row r="23" ht="20.25" customHeight="1" s="403">
      <c r="A23" s="286" t="n">
        <v>10046</v>
      </c>
      <c r="B23" s="287" t="inlineStr">
        <is>
          <t>08.09.09</t>
        </is>
      </c>
      <c r="C23" s="287" t="inlineStr">
        <is>
          <t>sta rita</t>
        </is>
      </c>
      <c r="D23" s="293" t="n">
        <v>1600</v>
      </c>
      <c r="E23" s="289" t="inlineStr">
        <is>
          <t>DEV / OK</t>
        </is>
      </c>
      <c r="F23" s="306" t="n"/>
      <c r="G23" s="298" t="n">
        <v>10066</v>
      </c>
      <c r="H23" s="299" t="inlineStr">
        <is>
          <t>30.09.09</t>
        </is>
      </c>
      <c r="I23" s="299" t="inlineStr">
        <is>
          <t>CEASA</t>
        </is>
      </c>
      <c r="J23" s="308" t="n">
        <v>2039.02</v>
      </c>
      <c r="K23" s="301" t="inlineStr">
        <is>
          <t>2 DEV /</t>
        </is>
      </c>
    </row>
    <row r="24" ht="20.25" customHeight="1" s="403">
      <c r="A24" s="286" t="n">
        <v>10047</v>
      </c>
      <c r="B24" s="287" t="inlineStr">
        <is>
          <t>22.08.09</t>
        </is>
      </c>
      <c r="C24" s="287" t="inlineStr">
        <is>
          <t>mar azul</t>
        </is>
      </c>
      <c r="D24" s="293" t="n">
        <v>1447</v>
      </c>
      <c r="E24" s="289" t="inlineStr">
        <is>
          <t>OK</t>
        </is>
      </c>
      <c r="F24" s="306" t="n"/>
      <c r="G24" s="312" t="n">
        <v>10067</v>
      </c>
      <c r="H24" s="313" t="inlineStr">
        <is>
          <t>21.10.09</t>
        </is>
      </c>
      <c r="I24" s="314" t="n"/>
      <c r="J24" s="315" t="n">
        <v>1500</v>
      </c>
      <c r="K24" s="313" t="inlineStr">
        <is>
          <t xml:space="preserve">DEV   </t>
        </is>
      </c>
    </row>
    <row r="25" ht="20.25" customHeight="1" s="403">
      <c r="A25" s="286" t="n">
        <v>10048</v>
      </c>
      <c r="B25" s="287" t="inlineStr">
        <is>
          <t>24.08.09</t>
        </is>
      </c>
      <c r="C25" s="287" t="inlineStr">
        <is>
          <t>ceasa</t>
        </is>
      </c>
      <c r="D25" s="293" t="n">
        <v>1492.23</v>
      </c>
      <c r="E25" s="289" t="inlineStr">
        <is>
          <t>OK</t>
        </is>
      </c>
      <c r="F25" s="306" t="n"/>
      <c r="G25" s="298" t="n">
        <v>10068</v>
      </c>
      <c r="H25" s="299" t="inlineStr">
        <is>
          <t>06.10.09</t>
        </is>
      </c>
      <c r="I25" s="299" t="inlineStr">
        <is>
          <t>CEASA</t>
        </is>
      </c>
      <c r="J25" s="308" t="n">
        <v>1354.5</v>
      </c>
      <c r="K25" s="301" t="inlineStr">
        <is>
          <t>2 DEV /</t>
        </is>
      </c>
    </row>
    <row r="26" ht="20.25" customHeight="1" s="403">
      <c r="A26" s="286" t="n">
        <v>10049</v>
      </c>
      <c r="B26" s="287" t="inlineStr">
        <is>
          <t>11.09.09</t>
        </is>
      </c>
      <c r="C26" s="287" t="inlineStr">
        <is>
          <t>feira</t>
        </is>
      </c>
      <c r="D26" s="293" t="n">
        <v>104</v>
      </c>
      <c r="E26" s="289" t="inlineStr">
        <is>
          <t>DEV / OK</t>
        </is>
      </c>
      <c r="F26" s="306" t="n"/>
      <c r="G26" s="286" t="n">
        <v>10069</v>
      </c>
      <c r="H26" s="287" t="inlineStr">
        <is>
          <t>12.10.09</t>
        </is>
      </c>
      <c r="I26" s="287" t="inlineStr">
        <is>
          <t>CEASA</t>
        </is>
      </c>
      <c r="J26" s="307" t="n">
        <v>1505</v>
      </c>
      <c r="K26" s="289" t="inlineStr">
        <is>
          <t>DEV / OK</t>
        </is>
      </c>
    </row>
    <row r="27" ht="20.25" customHeight="1" s="403">
      <c r="A27" s="309" t="n">
        <v>10050</v>
      </c>
      <c r="B27" s="310" t="n"/>
      <c r="C27" s="310" t="n"/>
      <c r="D27" s="311" t="n"/>
      <c r="E27" s="284" t="n"/>
      <c r="F27" s="306" t="n"/>
      <c r="G27" s="309" t="n">
        <v>10070</v>
      </c>
      <c r="H27" s="310" t="n"/>
      <c r="I27" s="310" t="n"/>
      <c r="J27" s="307" t="n"/>
      <c r="K27" s="310" t="n"/>
    </row>
    <row r="28" ht="18.75" customHeight="1" s="403">
      <c r="A28" s="298" t="n">
        <v>10051</v>
      </c>
      <c r="B28" s="299" t="inlineStr">
        <is>
          <t>13.09.09</t>
        </is>
      </c>
      <c r="C28" s="299" t="inlineStr">
        <is>
          <t>santa rita</t>
        </is>
      </c>
      <c r="D28" s="300" t="n">
        <v>1829</v>
      </c>
      <c r="E28" s="301" t="inlineStr">
        <is>
          <t xml:space="preserve">2 DEV / </t>
        </is>
      </c>
      <c r="F28" s="306" t="n"/>
      <c r="G28" s="298" t="n">
        <v>10071</v>
      </c>
      <c r="H28" s="299" t="inlineStr">
        <is>
          <t>16.10.09</t>
        </is>
      </c>
      <c r="I28" s="316" t="n"/>
      <c r="J28" s="308" t="n">
        <v>2143</v>
      </c>
      <c r="K28" s="301" t="inlineStr">
        <is>
          <t xml:space="preserve">2 DEV / </t>
        </is>
      </c>
    </row>
    <row r="29" ht="18.75" customHeight="1" s="403">
      <c r="A29" s="298" t="n">
        <v>10052</v>
      </c>
      <c r="B29" s="299" t="inlineStr">
        <is>
          <t>17.09.09</t>
        </is>
      </c>
      <c r="C29" s="299" t="inlineStr">
        <is>
          <t>ceasa</t>
        </is>
      </c>
      <c r="D29" s="300" t="n">
        <v>1600</v>
      </c>
      <c r="E29" s="301" t="inlineStr">
        <is>
          <t xml:space="preserve">2 DEV / </t>
        </is>
      </c>
      <c r="F29" s="306" t="n"/>
      <c r="G29" s="298" t="n">
        <v>10072</v>
      </c>
      <c r="H29" s="299" t="inlineStr">
        <is>
          <t>19.10.09</t>
        </is>
      </c>
      <c r="I29" s="317" t="n"/>
      <c r="J29" s="308" t="n">
        <v>1899.32</v>
      </c>
      <c r="K29" s="301" t="inlineStr">
        <is>
          <t xml:space="preserve">2 DEV /  </t>
        </is>
      </c>
    </row>
    <row r="30" ht="18.75" customHeight="1" s="403">
      <c r="A30" s="286" t="n">
        <v>10053</v>
      </c>
      <c r="B30" s="287" t="inlineStr">
        <is>
          <t>31.08.09</t>
        </is>
      </c>
      <c r="C30" s="287" t="inlineStr">
        <is>
          <t>mar azul</t>
        </is>
      </c>
      <c r="D30" s="293" t="n">
        <v>1200</v>
      </c>
      <c r="E30" s="289" t="inlineStr">
        <is>
          <t>ACATADO/OK</t>
        </is>
      </c>
      <c r="F30" s="306" t="n"/>
      <c r="G30" s="312" t="n">
        <v>10073</v>
      </c>
      <c r="H30" s="313" t="inlineStr">
        <is>
          <t>21.10.09</t>
        </is>
      </c>
      <c r="I30" s="314" t="n"/>
      <c r="J30" s="315" t="n">
        <v>2457</v>
      </c>
      <c r="K30" s="313" t="inlineStr">
        <is>
          <t>DEV</t>
        </is>
      </c>
    </row>
    <row r="31" ht="18.75" customHeight="1" s="403">
      <c r="A31" s="286" t="n">
        <v>10054</v>
      </c>
      <c r="B31" s="287" t="inlineStr">
        <is>
          <t>08.09.09</t>
        </is>
      </c>
      <c r="C31" s="287" t="inlineStr">
        <is>
          <t>ceasa</t>
        </is>
      </c>
      <c r="D31" s="293" t="n">
        <v>1617.76</v>
      </c>
      <c r="E31" s="289" t="inlineStr">
        <is>
          <t xml:space="preserve">DEV / OK </t>
        </is>
      </c>
      <c r="F31" s="306" t="n"/>
      <c r="G31" s="312" t="n">
        <v>10074</v>
      </c>
      <c r="H31" s="313" t="inlineStr">
        <is>
          <t>10.11.09</t>
        </is>
      </c>
      <c r="I31" s="314" t="n"/>
      <c r="J31" s="315" t="n">
        <v>540</v>
      </c>
      <c r="K31" s="313" t="inlineStr">
        <is>
          <t>DEV</t>
        </is>
      </c>
    </row>
    <row r="32" ht="18.75" customHeight="1" s="403">
      <c r="A32" s="286" t="n">
        <v>10055</v>
      </c>
      <c r="B32" s="287" t="inlineStr">
        <is>
          <t>02.10.09</t>
        </is>
      </c>
      <c r="C32" s="287" t="inlineStr">
        <is>
          <t>santa rita</t>
        </is>
      </c>
      <c r="D32" s="293" t="n">
        <v>1200</v>
      </c>
      <c r="E32" s="289" t="inlineStr">
        <is>
          <t>DEV / OK</t>
        </is>
      </c>
      <c r="F32" s="306" t="n"/>
      <c r="G32" s="298" t="n">
        <v>10075</v>
      </c>
      <c r="H32" s="299" t="inlineStr">
        <is>
          <t>10.12.09</t>
        </is>
      </c>
      <c r="I32" s="317" t="n"/>
      <c r="J32" s="308" t="n">
        <v>540</v>
      </c>
      <c r="K32" s="301" t="inlineStr">
        <is>
          <t>2 DEV /</t>
        </is>
      </c>
    </row>
    <row r="33" ht="18.75" customHeight="1" s="403">
      <c r="A33" s="309" t="n">
        <v>10056</v>
      </c>
      <c r="B33" s="318" t="inlineStr">
        <is>
          <t>SUSTADO</t>
        </is>
      </c>
      <c r="C33" s="537" t="n"/>
      <c r="D33" s="540" t="n"/>
      <c r="E33" s="284" t="n"/>
      <c r="F33" s="306" t="n"/>
      <c r="G33" s="309" t="n">
        <v>10076</v>
      </c>
      <c r="H33" s="310" t="n"/>
      <c r="I33" s="310" t="n"/>
      <c r="J33" s="307" t="n"/>
      <c r="K33" s="310" t="n"/>
    </row>
    <row r="34" ht="18.75" customHeight="1" s="403">
      <c r="A34" s="309" t="n">
        <v>10057</v>
      </c>
      <c r="B34" s="318" t="inlineStr">
        <is>
          <t>SUSTADO</t>
        </is>
      </c>
      <c r="C34" s="537" t="n"/>
      <c r="D34" s="540" t="n"/>
      <c r="E34" s="284" t="n"/>
      <c r="F34" s="306" t="n"/>
      <c r="G34" s="309" t="n">
        <v>10077</v>
      </c>
      <c r="H34" s="310" t="n"/>
      <c r="I34" s="310" t="n"/>
      <c r="J34" s="307" t="n"/>
      <c r="K34" s="310" t="n"/>
    </row>
    <row r="35" ht="18.75" customHeight="1" s="403">
      <c r="A35" s="309" t="n">
        <v>10058</v>
      </c>
      <c r="B35" s="318" t="inlineStr">
        <is>
          <t>SUSTADO</t>
        </is>
      </c>
      <c r="C35" s="537" t="n"/>
      <c r="D35" s="540" t="n"/>
      <c r="E35" s="284" t="n"/>
      <c r="F35" s="306" t="n"/>
      <c r="G35" s="298" t="n">
        <v>10078</v>
      </c>
      <c r="H35" s="299" t="inlineStr">
        <is>
          <t>28.10.09</t>
        </is>
      </c>
      <c r="I35" s="317" t="n"/>
      <c r="J35" s="308" t="n">
        <v>1136.08</v>
      </c>
      <c r="K35" s="301" t="inlineStr">
        <is>
          <t xml:space="preserve">2 DEV / </t>
        </is>
      </c>
    </row>
    <row r="36" ht="18.75" customHeight="1" s="403">
      <c r="A36" s="309" t="n">
        <v>10059</v>
      </c>
      <c r="B36" s="318" t="inlineStr">
        <is>
          <t>SUSTADO</t>
        </is>
      </c>
      <c r="C36" s="537" t="n"/>
      <c r="D36" s="540" t="n"/>
      <c r="E36" s="310" t="n"/>
      <c r="F36" s="306" t="n"/>
      <c r="G36" s="298" t="n">
        <v>10079</v>
      </c>
      <c r="H36" s="299" t="inlineStr">
        <is>
          <t>30.10.09</t>
        </is>
      </c>
      <c r="I36" s="317" t="n"/>
      <c r="J36" s="308" t="n">
        <v>1095</v>
      </c>
      <c r="K36" s="301" t="inlineStr">
        <is>
          <t>2 DEV /</t>
        </is>
      </c>
    </row>
    <row r="37" ht="18.75" customHeight="1" s="403">
      <c r="A37" s="309" t="n">
        <v>10060</v>
      </c>
      <c r="B37" s="318" t="inlineStr">
        <is>
          <t>SUSTADO</t>
        </is>
      </c>
      <c r="C37" s="537" t="n"/>
      <c r="D37" s="540" t="n"/>
      <c r="E37" s="310" t="n"/>
      <c r="F37" s="306" t="n"/>
      <c r="G37" s="312" t="n">
        <v>10080</v>
      </c>
      <c r="H37" s="313" t="inlineStr">
        <is>
          <t>16.11.09</t>
        </is>
      </c>
      <c r="I37" s="314" t="n"/>
      <c r="J37" s="315" t="n">
        <v>1095</v>
      </c>
      <c r="K37" s="313" t="inlineStr">
        <is>
          <t>DEV</t>
        </is>
      </c>
    </row>
    <row r="38" ht="17.25" customHeight="1" s="403">
      <c r="A38" s="302" t="inlineStr">
        <is>
          <t>Total</t>
        </is>
      </c>
      <c r="B38" s="214" t="n"/>
      <c r="C38" s="214" t="n"/>
      <c r="D38" s="539">
        <f>SUM(D18:D37)</f>
        <v/>
      </c>
      <c r="E38" s="214" t="n"/>
      <c r="F38" s="306" t="n"/>
      <c r="G38" s="302" t="inlineStr">
        <is>
          <t>Total</t>
        </is>
      </c>
      <c r="H38" s="214" t="n"/>
      <c r="I38" s="214" t="n"/>
      <c r="J38" s="321">
        <f>SUM(J18:J37)</f>
        <v/>
      </c>
      <c r="K38" s="214" t="n"/>
    </row>
  </sheetData>
  <mergeCells count="8">
    <mergeCell ref="B33:D33"/>
    <mergeCell ref="B36:D36"/>
    <mergeCell ref="B37:D37"/>
    <mergeCell ref="A16:E16"/>
    <mergeCell ref="G16:K16"/>
    <mergeCell ref="B35:D35"/>
    <mergeCell ref="A1:E1"/>
    <mergeCell ref="B34:D34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9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30.5" customWidth="1" style="394" min="1" max="1"/>
    <col width="10.6719" customWidth="1" style="394" min="2" max="13"/>
    <col width="8.851559999999999" customWidth="1" style="394" min="14" max="16384"/>
  </cols>
  <sheetData>
    <row r="1" ht="21.75" customHeight="1" s="403">
      <c r="A1" s="405" t="inlineStr">
        <is>
          <t xml:space="preserve">CARTÃO VISA SMILES 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3.75" customHeight="1" s="403">
      <c r="A2" s="12" t="n"/>
      <c r="B2" s="142" t="inlineStr">
        <is>
          <t>JAN</t>
        </is>
      </c>
      <c r="C2" s="142" t="inlineStr">
        <is>
          <t>FEV</t>
        </is>
      </c>
      <c r="D2" s="142" t="inlineStr">
        <is>
          <t>MAR</t>
        </is>
      </c>
      <c r="E2" s="142" t="inlineStr">
        <is>
          <t>ABR</t>
        </is>
      </c>
      <c r="F2" s="142" t="inlineStr">
        <is>
          <t>MAI</t>
        </is>
      </c>
      <c r="G2" s="142" t="inlineStr">
        <is>
          <t>JUN</t>
        </is>
      </c>
      <c r="H2" s="142" t="inlineStr">
        <is>
          <t>JUL</t>
        </is>
      </c>
      <c r="I2" s="142" t="inlineStr">
        <is>
          <t>AGO</t>
        </is>
      </c>
      <c r="J2" s="142" t="inlineStr">
        <is>
          <t>SET</t>
        </is>
      </c>
      <c r="K2" s="142" t="inlineStr">
        <is>
          <t>OUT</t>
        </is>
      </c>
      <c r="L2" s="142" t="inlineStr">
        <is>
          <t>NOV</t>
        </is>
      </c>
      <c r="M2" s="142" t="inlineStr">
        <is>
          <t>DEZ</t>
        </is>
      </c>
    </row>
    <row r="3" ht="13.75" customHeight="1" s="403">
      <c r="A3" s="16" t="inlineStr">
        <is>
          <t xml:space="preserve">anuidade </t>
        </is>
      </c>
      <c r="B3" s="409" t="n"/>
      <c r="C3" s="409" t="n"/>
      <c r="D3" s="409" t="n"/>
      <c r="E3" s="409" t="n">
        <v>0</v>
      </c>
      <c r="F3" s="409" t="n"/>
      <c r="G3" s="409" t="n"/>
      <c r="H3" s="409" t="n"/>
      <c r="I3" s="409" t="n"/>
      <c r="J3" s="409" t="n"/>
      <c r="K3" s="409" t="n"/>
      <c r="L3" s="409" t="n"/>
      <c r="M3" s="409" t="n">
        <v>0</v>
      </c>
    </row>
    <row r="4" ht="13.75" customHeight="1" s="403">
      <c r="A4" s="213" t="inlineStr">
        <is>
          <t>first class 1/6</t>
        </is>
      </c>
      <c r="B4" s="409" t="n"/>
      <c r="C4" s="409" t="n"/>
      <c r="D4" s="409" t="n"/>
      <c r="E4" s="409" t="n"/>
      <c r="F4" s="409" t="n">
        <v>223.35</v>
      </c>
      <c r="G4" s="409" t="n">
        <v>223.35</v>
      </c>
      <c r="H4" s="409" t="n">
        <v>223.35</v>
      </c>
      <c r="I4" s="409" t="n">
        <v>223.35</v>
      </c>
      <c r="J4" s="409" t="n">
        <v>223.35</v>
      </c>
      <c r="K4" s="409" t="n">
        <v>223.35</v>
      </c>
      <c r="L4" s="409" t="n"/>
      <c r="M4" s="409" t="n"/>
    </row>
    <row r="5" ht="14.25" customHeight="1" s="403">
      <c r="A5" s="323" t="n"/>
      <c r="B5" s="409" t="n"/>
      <c r="C5" s="409" t="n"/>
      <c r="D5" s="409" t="n"/>
      <c r="E5" s="409" t="n"/>
      <c r="F5" s="409" t="n"/>
      <c r="G5" s="409" t="n"/>
      <c r="H5" s="409" t="n"/>
      <c r="I5" s="409" t="n"/>
      <c r="J5" s="409" t="n"/>
      <c r="K5" s="409" t="n"/>
      <c r="L5" s="409" t="n"/>
      <c r="M5" s="409" t="n"/>
    </row>
    <row r="6" ht="13.75" customHeight="1" s="403">
      <c r="A6" s="12" t="n"/>
      <c r="B6" s="409" t="n"/>
      <c r="C6" s="409" t="n"/>
      <c r="D6" s="409" t="n"/>
      <c r="E6" s="409" t="n"/>
      <c r="F6" s="409" t="n"/>
      <c r="G6" s="409" t="n"/>
      <c r="H6" s="409" t="n"/>
      <c r="I6" s="409" t="n"/>
      <c r="J6" s="409" t="n"/>
      <c r="K6" s="409" t="n"/>
      <c r="L6" s="409" t="n"/>
      <c r="M6" s="409" t="n"/>
    </row>
    <row r="7" ht="13.75" customHeight="1" s="403">
      <c r="A7" s="214" t="n"/>
      <c r="B7" s="214" t="n"/>
      <c r="C7" s="214" t="n"/>
      <c r="D7" s="214" t="n"/>
      <c r="E7" s="214" t="n"/>
      <c r="F7" s="214" t="n"/>
      <c r="G7" s="214" t="n"/>
      <c r="H7" s="409" t="n"/>
      <c r="I7" s="409" t="n"/>
      <c r="J7" s="409" t="n"/>
      <c r="K7" s="409" t="n"/>
      <c r="L7" s="409" t="n"/>
      <c r="M7" s="409" t="n"/>
    </row>
    <row r="8" ht="13.75" customHeight="1" s="403">
      <c r="A8" s="214" t="n"/>
      <c r="B8" s="409" t="n"/>
      <c r="C8" s="409" t="n"/>
      <c r="D8" s="409" t="n"/>
      <c r="E8" s="409" t="n"/>
      <c r="F8" s="409" t="n"/>
      <c r="G8" s="409" t="n"/>
      <c r="H8" s="214" t="n"/>
      <c r="I8" s="214" t="n"/>
      <c r="J8" s="214" t="n"/>
      <c r="K8" s="214" t="n"/>
      <c r="L8" s="214" t="n"/>
      <c r="M8" s="214" t="n"/>
    </row>
    <row r="9" ht="13.75" customHeight="1" s="403">
      <c r="A9" s="12" t="n"/>
      <c r="B9" s="409" t="n"/>
      <c r="C9" s="409" t="n"/>
      <c r="D9" s="409" t="n"/>
      <c r="E9" s="409" t="n"/>
      <c r="F9" s="409" t="n"/>
      <c r="G9" s="409" t="n"/>
      <c r="H9" s="409" t="n"/>
      <c r="I9" s="409" t="n"/>
      <c r="J9" s="409" t="n"/>
      <c r="K9" s="409" t="n"/>
      <c r="L9" s="409" t="n"/>
      <c r="M9" s="409" t="n"/>
    </row>
    <row r="10" ht="13.75" customHeight="1" s="403">
      <c r="A10" s="214" t="n"/>
      <c r="B10" s="214" t="n"/>
      <c r="C10" s="214" t="n"/>
      <c r="D10" s="214" t="n"/>
      <c r="E10" s="214" t="n"/>
      <c r="F10" s="409" t="n"/>
      <c r="G10" s="409" t="n"/>
      <c r="H10" s="409" t="n"/>
      <c r="I10" s="409" t="n"/>
      <c r="J10" s="409" t="n"/>
      <c r="K10" s="409" t="n">
        <v>0</v>
      </c>
      <c r="L10" s="409" t="n"/>
      <c r="M10" s="409" t="n"/>
    </row>
    <row r="11" ht="13.75" customHeight="1" s="403">
      <c r="A11" s="16" t="inlineStr">
        <is>
          <t>TOTAL</t>
        </is>
      </c>
      <c r="B11" s="414" t="n">
        <v>0</v>
      </c>
      <c r="C11" s="414" t="n">
        <v>0</v>
      </c>
      <c r="D11" s="414" t="n">
        <v>0</v>
      </c>
      <c r="E11" s="414" t="n">
        <v>0</v>
      </c>
      <c r="F11" s="414">
        <f>SUM(F3:F10)</f>
        <v/>
      </c>
      <c r="G11" s="414">
        <f>SUM(G3:G10)</f>
        <v/>
      </c>
      <c r="H11" s="414">
        <f>SUM(H3:H10)</f>
        <v/>
      </c>
      <c r="I11" s="414">
        <f>SUM(I3:I10)</f>
        <v/>
      </c>
      <c r="J11" s="414">
        <f>SUM(J3:J10)</f>
        <v/>
      </c>
      <c r="K11" s="414">
        <f>SUM(K3:K10)</f>
        <v/>
      </c>
      <c r="L11" s="414">
        <f>SUM(L3:L10)</f>
        <v/>
      </c>
      <c r="M11" s="414" t="n">
        <v>0</v>
      </c>
    </row>
    <row r="12" ht="13.75" customHeight="1" s="403">
      <c r="A12" s="202" t="n"/>
      <c r="B12" s="511" t="n"/>
      <c r="C12" s="188" t="n"/>
      <c r="D12" s="188" t="n"/>
      <c r="E12" s="511" t="n"/>
      <c r="F12" s="188" t="n"/>
      <c r="G12" s="188" t="n"/>
      <c r="H12" s="188" t="n"/>
      <c r="I12" s="188" t="n"/>
      <c r="J12" s="188" t="n"/>
      <c r="K12" s="188" t="n"/>
      <c r="L12" s="188" t="n"/>
      <c r="M12" s="201" t="n"/>
    </row>
    <row r="13" ht="13.75" customHeight="1" s="403">
      <c r="A13" s="205" t="inlineStr">
        <is>
          <t>LIMITE</t>
        </is>
      </c>
      <c r="B13" s="512" t="n">
        <v>4893</v>
      </c>
      <c r="C13" s="388" t="n"/>
      <c r="D13" s="485" t="n"/>
      <c r="E13" s="388" t="n"/>
      <c r="F13" s="388" t="n"/>
      <c r="G13" s="482" t="n"/>
      <c r="H13" s="388" t="n"/>
      <c r="I13" s="388" t="n"/>
      <c r="J13" s="388" t="n"/>
      <c r="K13" s="388" t="n"/>
      <c r="L13" s="388" t="n"/>
      <c r="M13" s="204" t="n"/>
    </row>
    <row r="14" ht="13.75" customHeight="1" s="403">
      <c r="A14" s="205" t="inlineStr">
        <is>
          <t>DEBITO</t>
        </is>
      </c>
      <c r="B14" s="417">
        <f>SUM(B11:M11)</f>
        <v/>
      </c>
      <c r="C14" s="388" t="n"/>
      <c r="D14" s="388" t="n"/>
      <c r="E14" s="482" t="n"/>
      <c r="F14" s="388" t="n"/>
      <c r="G14" s="388" t="n"/>
      <c r="H14" s="485" t="n"/>
      <c r="I14" s="388" t="n"/>
      <c r="J14" s="388" t="n"/>
      <c r="K14" s="388" t="n"/>
      <c r="L14" s="388" t="n"/>
      <c r="M14" s="513" t="n"/>
    </row>
    <row r="15" ht="13.75" customHeight="1" s="403">
      <c r="A15" s="205" t="inlineStr">
        <is>
          <t>SALDO</t>
        </is>
      </c>
      <c r="B15" s="522">
        <f>B13-B14</f>
        <v/>
      </c>
      <c r="C15" s="482" t="n"/>
      <c r="D15" s="388" t="n"/>
      <c r="E15" s="388" t="n"/>
      <c r="F15" s="388" t="n"/>
      <c r="G15" s="388" t="n"/>
      <c r="H15" s="388" t="n"/>
      <c r="I15" s="388" t="n"/>
      <c r="J15" s="388" t="n"/>
      <c r="K15" s="388" t="n"/>
      <c r="L15" s="388" t="n"/>
      <c r="M15" s="204" t="n"/>
    </row>
    <row r="16" ht="15" customHeight="1" s="403">
      <c r="A16" s="208" t="n"/>
      <c r="B16" s="51" t="n"/>
      <c r="C16" s="51" t="n"/>
      <c r="D16" s="51" t="n"/>
      <c r="E16" s="51" t="n"/>
      <c r="F16" s="51" t="n"/>
      <c r="G16" s="51" t="n"/>
      <c r="H16" s="51" t="n"/>
      <c r="I16" s="220" t="n"/>
      <c r="J16" s="220" t="n"/>
      <c r="K16" s="220" t="n"/>
      <c r="L16" s="220" t="n"/>
      <c r="M16" s="53" t="n"/>
    </row>
    <row r="17" ht="15" customHeight="1" s="403">
      <c r="A17" s="208" t="n"/>
      <c r="B17" s="51" t="n"/>
      <c r="C17" s="51" t="n"/>
      <c r="D17" s="51" t="n"/>
      <c r="E17" s="51" t="n"/>
      <c r="F17" s="51" t="n"/>
      <c r="G17" s="51" t="n"/>
      <c r="H17" s="51" t="n"/>
      <c r="I17" s="220" t="n"/>
      <c r="J17" s="220" t="n"/>
      <c r="K17" s="220" t="n"/>
      <c r="L17" s="220" t="n"/>
      <c r="M17" s="53" t="n"/>
    </row>
    <row r="18" ht="15" customHeight="1" s="403">
      <c r="A18" s="208" t="n"/>
      <c r="B18" s="51" t="n"/>
      <c r="C18" s="51" t="n"/>
      <c r="D18" s="51" t="n"/>
      <c r="E18" s="51" t="n"/>
      <c r="F18" s="51" t="n"/>
      <c r="G18" s="51" t="n"/>
      <c r="H18" s="51" t="n"/>
      <c r="I18" s="220" t="n"/>
      <c r="J18" s="220" t="n"/>
      <c r="K18" s="220" t="n"/>
      <c r="L18" s="220" t="n"/>
      <c r="M18" s="53" t="n"/>
    </row>
    <row r="19" ht="15" customHeight="1" s="403">
      <c r="A19" s="208" t="n"/>
      <c r="B19" s="51" t="n"/>
      <c r="C19" s="51" t="n"/>
      <c r="D19" s="51" t="n"/>
      <c r="E19" s="51" t="n"/>
      <c r="F19" s="51" t="n"/>
      <c r="G19" s="51" t="n"/>
      <c r="H19" s="51" t="n"/>
      <c r="I19" s="220" t="n"/>
      <c r="J19" s="220" t="n"/>
      <c r="K19" s="220" t="n"/>
      <c r="L19" s="220" t="n"/>
      <c r="M19" s="53" t="n"/>
    </row>
    <row r="20" ht="15" customHeight="1" s="403">
      <c r="A20" s="208" t="n"/>
      <c r="B20" s="51" t="n"/>
      <c r="C20" s="51" t="n"/>
      <c r="D20" s="51" t="n"/>
      <c r="E20" s="51" t="n"/>
      <c r="F20" s="51" t="n"/>
      <c r="G20" s="51" t="n"/>
      <c r="H20" s="51" t="n"/>
      <c r="I20" s="220" t="n"/>
      <c r="J20" s="220" t="n"/>
      <c r="K20" s="220" t="n"/>
      <c r="L20" s="220" t="n"/>
      <c r="M20" s="53" t="n"/>
    </row>
    <row r="21" ht="15" customHeight="1" s="403">
      <c r="A21" s="208" t="n"/>
      <c r="B21" s="51" t="n"/>
      <c r="C21" s="51" t="n"/>
      <c r="D21" s="51" t="n"/>
      <c r="E21" s="51" t="n"/>
      <c r="F21" s="51" t="n"/>
      <c r="G21" s="51" t="n"/>
      <c r="H21" s="51" t="n"/>
      <c r="I21" s="220" t="n"/>
      <c r="J21" s="220" t="n"/>
      <c r="K21" s="220" t="n"/>
      <c r="L21" s="220" t="n"/>
      <c r="M21" s="53" t="n"/>
    </row>
    <row r="22" ht="15" customHeight="1" s="403">
      <c r="A22" s="208" t="n"/>
      <c r="B22" s="51" t="n"/>
      <c r="C22" s="51" t="n"/>
      <c r="D22" s="51" t="n"/>
      <c r="E22" s="51" t="n"/>
      <c r="F22" s="51" t="n"/>
      <c r="G22" s="51" t="n"/>
      <c r="H22" s="51" t="n"/>
      <c r="I22" s="220" t="n"/>
      <c r="J22" s="220" t="n"/>
      <c r="K22" s="220" t="n"/>
      <c r="L22" s="220" t="n"/>
      <c r="M22" s="53" t="n"/>
    </row>
    <row r="23" ht="15" customHeight="1" s="403">
      <c r="A23" s="208" t="n"/>
      <c r="B23" s="51" t="n"/>
      <c r="C23" s="51" t="n"/>
      <c r="D23" s="51" t="n"/>
      <c r="E23" s="51" t="n"/>
      <c r="F23" s="51" t="n"/>
      <c r="G23" s="51" t="n"/>
      <c r="H23" s="51" t="n"/>
      <c r="I23" s="220" t="n"/>
      <c r="J23" s="220" t="n"/>
      <c r="K23" s="220" t="n"/>
      <c r="L23" s="220" t="n"/>
      <c r="M23" s="53" t="n"/>
    </row>
    <row r="24" ht="13.65" customHeight="1" s="403">
      <c r="A24" s="131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  <c r="M24" s="53" t="n"/>
    </row>
    <row r="25" ht="13.65" customHeight="1" s="403">
      <c r="A25" s="131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  <c r="M25" s="53" t="n"/>
    </row>
    <row r="26" ht="13.65" customHeight="1" s="403">
      <c r="A26" s="131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53" t="n"/>
    </row>
    <row r="27" ht="13.65" customHeight="1" s="403">
      <c r="A27" s="131" t="n"/>
      <c r="B27" s="220" t="n"/>
      <c r="C27" s="220" t="n"/>
      <c r="D27" s="220" t="n"/>
      <c r="E27" s="220" t="n"/>
      <c r="F27" s="220" t="n"/>
      <c r="G27" s="220" t="n"/>
      <c r="H27" s="220" t="n"/>
      <c r="I27" s="220" t="n"/>
      <c r="J27" s="220" t="n"/>
      <c r="K27" s="220" t="n"/>
      <c r="L27" s="220" t="n"/>
      <c r="M27" s="53" t="n"/>
    </row>
    <row r="28" ht="13.65" customHeight="1" s="403">
      <c r="A28" s="131" t="n"/>
      <c r="B28" s="220" t="n"/>
      <c r="C28" s="220" t="n"/>
      <c r="D28" s="220" t="n"/>
      <c r="E28" s="220" t="n"/>
      <c r="F28" s="220" t="n"/>
      <c r="G28" s="220" t="n"/>
      <c r="H28" s="220" t="n"/>
      <c r="I28" s="220" t="n"/>
      <c r="J28" s="220" t="n"/>
      <c r="K28" s="220" t="n"/>
      <c r="L28" s="220" t="n"/>
      <c r="M28" s="53" t="n"/>
    </row>
    <row r="29" ht="13.65" customHeight="1" s="403">
      <c r="A29" s="131" t="n"/>
      <c r="B29" s="220" t="n"/>
      <c r="C29" s="220" t="n"/>
      <c r="D29" s="220" t="n"/>
      <c r="E29" s="220" t="n"/>
      <c r="F29" s="220" t="n"/>
      <c r="G29" s="220" t="n"/>
      <c r="H29" s="220" t="n"/>
      <c r="I29" s="220" t="n"/>
      <c r="J29" s="220" t="n"/>
      <c r="K29" s="220" t="n"/>
      <c r="L29" s="220" t="n"/>
      <c r="M29" s="53" t="n"/>
    </row>
    <row r="30" ht="13.65" customHeight="1" s="403">
      <c r="A30" s="131" t="n"/>
      <c r="B30" s="220" t="n"/>
      <c r="C30" s="220" t="n"/>
      <c r="D30" s="220" t="n"/>
      <c r="E30" s="220" t="n"/>
      <c r="F30" s="220" t="n"/>
      <c r="G30" s="220" t="n"/>
      <c r="H30" s="220" t="n"/>
      <c r="I30" s="220" t="n"/>
      <c r="J30" s="220" t="n"/>
      <c r="K30" s="220" t="n"/>
      <c r="L30" s="220" t="n"/>
      <c r="M30" s="53" t="n"/>
    </row>
    <row r="31" ht="13.65" customHeight="1" s="403">
      <c r="A31" s="131" t="n"/>
      <c r="B31" s="220" t="n"/>
      <c r="C31" s="220" t="n"/>
      <c r="D31" s="220" t="n"/>
      <c r="E31" s="220" t="n"/>
      <c r="F31" s="220" t="n"/>
      <c r="G31" s="220" t="n"/>
      <c r="H31" s="220" t="n"/>
      <c r="I31" s="220" t="n"/>
      <c r="J31" s="220" t="n"/>
      <c r="K31" s="220" t="n"/>
      <c r="L31" s="220" t="n"/>
      <c r="M31" s="53" t="n"/>
    </row>
    <row r="32" ht="13.65" customHeight="1" s="403">
      <c r="A32" s="131" t="n"/>
      <c r="B32" s="220" t="n"/>
      <c r="C32" s="220" t="n"/>
      <c r="D32" s="220" t="n"/>
      <c r="E32" s="220" t="n"/>
      <c r="F32" s="220" t="n"/>
      <c r="G32" s="220" t="n"/>
      <c r="H32" s="220" t="n"/>
      <c r="I32" s="220" t="n"/>
      <c r="J32" s="220" t="n"/>
      <c r="K32" s="220" t="n"/>
      <c r="L32" s="220" t="n"/>
      <c r="M32" s="53" t="n"/>
    </row>
    <row r="33" ht="13.65" customHeight="1" s="403">
      <c r="A33" s="131" t="n"/>
      <c r="B33" s="220" t="n"/>
      <c r="C33" s="220" t="n"/>
      <c r="D33" s="220" t="n"/>
      <c r="E33" s="220" t="n"/>
      <c r="F33" s="220" t="n"/>
      <c r="G33" s="220" t="n"/>
      <c r="H33" s="220" t="n"/>
      <c r="I33" s="220" t="n"/>
      <c r="J33" s="220" t="n"/>
      <c r="K33" s="220" t="n"/>
      <c r="L33" s="220" t="n"/>
      <c r="M33" s="53" t="n"/>
    </row>
    <row r="34" ht="13.65" customHeight="1" s="403">
      <c r="A34" s="131" t="n"/>
      <c r="B34" s="220" t="n"/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53" t="n"/>
    </row>
    <row r="35" ht="13.65" customHeight="1" s="403">
      <c r="A35" s="131" t="n"/>
      <c r="B35" s="220" t="n"/>
      <c r="C35" s="220" t="n"/>
      <c r="D35" s="220" t="n"/>
      <c r="E35" s="220" t="n"/>
      <c r="F35" s="220" t="n"/>
      <c r="G35" s="220" t="n"/>
      <c r="H35" s="220" t="n"/>
      <c r="I35" s="220" t="n"/>
      <c r="J35" s="220" t="n"/>
      <c r="K35" s="220" t="n"/>
      <c r="L35" s="220" t="n"/>
      <c r="M35" s="53" t="n"/>
    </row>
    <row r="36" ht="13.65" customHeight="1" s="403">
      <c r="A36" s="131" t="n"/>
      <c r="B36" s="220" t="n"/>
      <c r="C36" s="220" t="n"/>
      <c r="D36" s="220" t="n"/>
      <c r="E36" s="220" t="n"/>
      <c r="F36" s="220" t="n"/>
      <c r="G36" s="220" t="n"/>
      <c r="H36" s="220" t="n"/>
      <c r="I36" s="220" t="n"/>
      <c r="J36" s="220" t="n"/>
      <c r="K36" s="220" t="n"/>
      <c r="L36" s="220" t="n"/>
      <c r="M36" s="53" t="n"/>
    </row>
    <row r="37" ht="13.65" customHeight="1" s="403">
      <c r="A37" s="131" t="n"/>
      <c r="B37" s="220" t="n"/>
      <c r="C37" s="220" t="n"/>
      <c r="D37" s="220" t="n"/>
      <c r="E37" s="220" t="n"/>
      <c r="F37" s="220" t="n"/>
      <c r="G37" s="220" t="n"/>
      <c r="H37" s="220" t="n"/>
      <c r="I37" s="220" t="n"/>
      <c r="J37" s="220" t="n"/>
      <c r="K37" s="220" t="n"/>
      <c r="L37" s="220" t="n"/>
      <c r="M37" s="53" t="n"/>
    </row>
    <row r="38" ht="13.65" customHeight="1" s="403">
      <c r="A38" s="131" t="n"/>
      <c r="B38" s="220" t="n"/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53" t="n"/>
    </row>
    <row r="39" ht="13.65" customHeight="1" s="403">
      <c r="A39" s="190" t="n"/>
      <c r="B39" s="209" t="inlineStr">
        <is>
          <t>IPVA / Rita / Edna</t>
        </is>
      </c>
      <c r="C39" s="210" t="n"/>
      <c r="D39" s="210" t="n"/>
      <c r="E39" s="210">
        <f>300+100</f>
        <v/>
      </c>
      <c r="F39" s="210" t="n"/>
      <c r="G39" s="210" t="n"/>
      <c r="H39" s="210" t="n"/>
      <c r="I39" s="210" t="n"/>
      <c r="J39" s="210" t="n"/>
      <c r="K39" s="210" t="n"/>
      <c r="L39" s="210" t="n"/>
      <c r="M39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38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30.5" customWidth="1" style="394" min="1" max="1"/>
    <col width="10.6719" customWidth="1" style="394" min="2" max="13"/>
    <col width="8.851559999999999" customWidth="1" style="394" min="14" max="16384"/>
  </cols>
  <sheetData>
    <row r="1" ht="21.75" customHeight="1" s="403">
      <c r="A1" s="405" t="inlineStr">
        <is>
          <t>CARTÃO MASTERCARD FREE SANTANDER - VENC 05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3.75" customHeight="1" s="403">
      <c r="A2" s="12" t="n"/>
      <c r="B2" s="142" t="inlineStr">
        <is>
          <t>JAN</t>
        </is>
      </c>
      <c r="C2" s="142" t="inlineStr">
        <is>
          <t>FEV</t>
        </is>
      </c>
      <c r="D2" s="142" t="inlineStr">
        <is>
          <t>MAR</t>
        </is>
      </c>
      <c r="E2" s="142" t="inlineStr">
        <is>
          <t>ABR</t>
        </is>
      </c>
      <c r="F2" s="142" t="inlineStr">
        <is>
          <t>MAI</t>
        </is>
      </c>
      <c r="G2" s="142" t="inlineStr">
        <is>
          <t>JUN</t>
        </is>
      </c>
      <c r="H2" s="142" t="inlineStr">
        <is>
          <t>JUL</t>
        </is>
      </c>
      <c r="I2" s="142" t="inlineStr">
        <is>
          <t>AGO</t>
        </is>
      </c>
      <c r="J2" s="142" t="inlineStr">
        <is>
          <t>SET</t>
        </is>
      </c>
      <c r="K2" s="142" t="inlineStr">
        <is>
          <t>OUT</t>
        </is>
      </c>
      <c r="L2" s="142" t="inlineStr">
        <is>
          <t>NOV</t>
        </is>
      </c>
      <c r="M2" s="142" t="inlineStr">
        <is>
          <t>DEZ</t>
        </is>
      </c>
    </row>
    <row r="3" ht="13.75" customHeight="1" s="403">
      <c r="A3" s="16" t="inlineStr">
        <is>
          <t>anuidade</t>
        </is>
      </c>
      <c r="B3" s="409" t="n"/>
      <c r="C3" s="409" t="n">
        <v>0</v>
      </c>
      <c r="D3" s="409" t="n"/>
      <c r="E3" s="409" t="n"/>
      <c r="F3" s="409" t="n"/>
      <c r="G3" s="409" t="n">
        <v>0</v>
      </c>
      <c r="H3" s="409" t="n"/>
      <c r="I3" s="409" t="n"/>
      <c r="J3" s="409" t="n"/>
      <c r="K3" s="409" t="n">
        <v>0</v>
      </c>
      <c r="L3" s="409" t="n">
        <v>0</v>
      </c>
      <c r="M3" s="409" t="n"/>
    </row>
    <row r="4" ht="13.75" customHeight="1" s="403">
      <c r="A4" s="12" t="n"/>
      <c r="B4" s="409" t="n"/>
      <c r="C4" s="409" t="n"/>
      <c r="D4" s="409" t="n"/>
      <c r="E4" s="409" t="n"/>
      <c r="F4" s="409" t="n"/>
      <c r="G4" s="409" t="n"/>
      <c r="H4" s="409" t="n"/>
      <c r="I4" s="409" t="n"/>
      <c r="J4" s="409" t="n"/>
      <c r="K4" s="409" t="n"/>
      <c r="L4" s="409" t="n"/>
      <c r="M4" s="409" t="n"/>
    </row>
    <row r="5" ht="13.75" customHeight="1" s="403">
      <c r="A5" s="12" t="n"/>
      <c r="B5" s="409" t="n"/>
      <c r="C5" s="409" t="n"/>
      <c r="D5" s="409" t="n"/>
      <c r="E5" s="409" t="n">
        <v>0</v>
      </c>
      <c r="F5" s="409" t="n"/>
      <c r="G5" s="409" t="n"/>
      <c r="H5" s="409" t="n"/>
      <c r="I5" s="409" t="n"/>
      <c r="J5" s="409" t="n"/>
      <c r="K5" s="409" t="n"/>
      <c r="L5" s="409" t="n"/>
      <c r="M5" s="409" t="n"/>
    </row>
    <row r="6" ht="13.75" customHeight="1" s="403">
      <c r="A6" s="12" t="n"/>
      <c r="B6" s="409" t="n"/>
      <c r="C6" s="409" t="n"/>
      <c r="D6" s="409" t="n"/>
      <c r="E6" s="409" t="n"/>
      <c r="F6" s="409" t="n"/>
      <c r="G6" s="409" t="n"/>
      <c r="H6" s="409" t="n"/>
      <c r="I6" s="409" t="n"/>
      <c r="J6" s="409" t="n"/>
      <c r="K6" s="409" t="n"/>
      <c r="L6" s="409" t="n"/>
      <c r="M6" s="409" t="n"/>
    </row>
    <row r="7" ht="13.75" customHeight="1" s="403">
      <c r="A7" s="12" t="n"/>
      <c r="B7" s="409" t="n"/>
      <c r="C7" s="409" t="n"/>
      <c r="D7" s="409" t="n"/>
      <c r="E7" s="409" t="n"/>
      <c r="F7" s="409" t="n"/>
      <c r="G7" s="409" t="n"/>
      <c r="H7" s="409" t="n"/>
      <c r="I7" s="409" t="n"/>
      <c r="J7" s="409" t="n"/>
      <c r="K7" s="409" t="n"/>
      <c r="L7" s="409" t="n"/>
      <c r="M7" s="409" t="n"/>
    </row>
    <row r="8" ht="13.75" customHeight="1" s="403">
      <c r="A8" s="12" t="n"/>
      <c r="B8" s="409" t="n"/>
      <c r="C8" s="409" t="n"/>
      <c r="D8" s="409" t="n"/>
      <c r="E8" s="409" t="n">
        <v>0</v>
      </c>
      <c r="F8" s="409" t="n"/>
      <c r="G8" s="409" t="n"/>
      <c r="H8" s="409" t="n"/>
      <c r="I8" s="409" t="n"/>
      <c r="J8" s="409" t="n"/>
      <c r="K8" s="409" t="n"/>
      <c r="L8" s="409" t="n"/>
      <c r="M8" s="409" t="n"/>
    </row>
    <row r="9" ht="13.75" customHeight="1" s="403">
      <c r="A9" s="12" t="n"/>
      <c r="B9" s="409" t="n"/>
      <c r="C9" s="409" t="n"/>
      <c r="D9" s="409" t="n"/>
      <c r="E9" s="409" t="n"/>
      <c r="F9" s="409" t="n"/>
      <c r="G9" s="409" t="n"/>
      <c r="H9" s="409" t="n"/>
      <c r="I9" s="409" t="n"/>
      <c r="J9" s="409" t="n"/>
      <c r="K9" s="409" t="n"/>
      <c r="L9" s="409" t="n"/>
      <c r="M9" s="409" t="n"/>
    </row>
    <row r="10" ht="13.75" customHeight="1" s="403">
      <c r="A10" s="12" t="n"/>
      <c r="B10" s="409" t="n"/>
      <c r="C10" s="409" t="n"/>
      <c r="D10" s="409" t="n"/>
      <c r="E10" s="409" t="n"/>
      <c r="F10" s="409" t="n"/>
      <c r="G10" s="409" t="n"/>
      <c r="H10" s="409" t="n"/>
      <c r="I10" s="409" t="n"/>
      <c r="J10" s="409" t="n"/>
      <c r="K10" s="409" t="n"/>
      <c r="L10" s="409" t="n"/>
      <c r="M10" s="409" t="n">
        <v>0</v>
      </c>
    </row>
    <row r="11" ht="13.75" customHeight="1" s="403">
      <c r="A11" s="16" t="inlineStr">
        <is>
          <t>TOTAL</t>
        </is>
      </c>
      <c r="B11" s="414" t="n">
        <v>0</v>
      </c>
      <c r="C11" s="414" t="n">
        <v>0</v>
      </c>
      <c r="D11" s="414" t="n">
        <v>0</v>
      </c>
      <c r="E11" s="414" t="n">
        <v>0</v>
      </c>
      <c r="F11" s="414" t="n">
        <v>0</v>
      </c>
      <c r="G11" s="414" t="n">
        <v>0</v>
      </c>
      <c r="H11" s="414" t="n">
        <v>0</v>
      </c>
      <c r="I11" s="414" t="n">
        <v>0</v>
      </c>
      <c r="J11" s="414" t="n">
        <v>0</v>
      </c>
      <c r="K11" s="414" t="n">
        <v>0</v>
      </c>
      <c r="L11" s="414" t="n">
        <v>0</v>
      </c>
      <c r="M11" s="414" t="n">
        <v>0</v>
      </c>
    </row>
    <row r="12" ht="13.75" customHeight="1" s="403">
      <c r="A12" s="202" t="n"/>
      <c r="B12" s="511" t="n"/>
      <c r="C12" s="188" t="n"/>
      <c r="D12" s="188" t="n"/>
      <c r="E12" s="511" t="n"/>
      <c r="F12" s="188" t="n"/>
      <c r="G12" s="188" t="n"/>
      <c r="H12" s="188" t="n"/>
      <c r="I12" s="188" t="n"/>
      <c r="J12" s="188" t="n"/>
      <c r="K12" s="188" t="n"/>
      <c r="L12" s="188" t="n"/>
      <c r="M12" s="201" t="n"/>
    </row>
    <row r="13" ht="13.75" customHeight="1" s="403">
      <c r="A13" s="205" t="inlineStr">
        <is>
          <t>LIMITE</t>
        </is>
      </c>
      <c r="B13" s="512" t="n">
        <v>200</v>
      </c>
      <c r="C13" s="388" t="n"/>
      <c r="D13" s="485" t="n"/>
      <c r="E13" s="388" t="n"/>
      <c r="F13" s="388" t="n"/>
      <c r="G13" s="482" t="n"/>
      <c r="H13" s="482" t="n"/>
      <c r="I13" s="388" t="n"/>
      <c r="J13" s="388" t="n"/>
      <c r="K13" s="388" t="n"/>
      <c r="L13" s="388" t="n"/>
      <c r="M13" s="204" t="n"/>
    </row>
    <row r="14" ht="13.75" customHeight="1" s="403">
      <c r="A14" s="205" t="inlineStr">
        <is>
          <t>DEBITO</t>
        </is>
      </c>
      <c r="B14" s="417">
        <f>SUM(B11:M11)</f>
        <v/>
      </c>
      <c r="C14" s="388" t="n"/>
      <c r="D14" s="388" t="n"/>
      <c r="E14" s="482" t="n"/>
      <c r="F14" s="388" t="n"/>
      <c r="G14" s="388" t="n"/>
      <c r="H14" s="485" t="n"/>
      <c r="I14" s="388" t="n"/>
      <c r="J14" s="388" t="n"/>
      <c r="K14" s="388" t="n"/>
      <c r="L14" s="388" t="n"/>
      <c r="M14" s="513" t="n"/>
    </row>
    <row r="15" ht="13.75" customHeight="1" s="403">
      <c r="A15" s="205" t="inlineStr">
        <is>
          <t>SALDO</t>
        </is>
      </c>
      <c r="B15" s="522">
        <f>B13-B14</f>
        <v/>
      </c>
      <c r="C15" s="482" t="n"/>
      <c r="D15" s="388" t="n"/>
      <c r="E15" s="388" t="n"/>
      <c r="F15" s="388" t="n"/>
      <c r="G15" s="388" t="n"/>
      <c r="H15" s="388" t="n"/>
      <c r="I15" s="388" t="n"/>
      <c r="J15" s="388" t="n"/>
      <c r="K15" s="388" t="n"/>
      <c r="L15" s="388" t="n"/>
      <c r="M15" s="204" t="n"/>
    </row>
    <row r="16" ht="15" customHeight="1" s="403">
      <c r="A16" s="208" t="n"/>
      <c r="B16" s="51" t="n"/>
      <c r="C16" s="51" t="n"/>
      <c r="D16" s="51" t="n"/>
      <c r="E16" s="51" t="n"/>
      <c r="F16" s="51" t="n"/>
      <c r="G16" s="51" t="n"/>
      <c r="H16" s="51" t="n"/>
      <c r="I16" s="220" t="n"/>
      <c r="J16" s="220" t="n"/>
      <c r="K16" s="220" t="n"/>
      <c r="L16" s="220" t="n"/>
      <c r="M16" s="53" t="n"/>
    </row>
    <row r="17" ht="15" customHeight="1" s="403">
      <c r="A17" s="208" t="n"/>
      <c r="B17" s="51" t="n"/>
      <c r="C17" s="51" t="n"/>
      <c r="D17" s="51" t="n"/>
      <c r="E17" s="51" t="n"/>
      <c r="F17" s="51" t="n"/>
      <c r="G17" s="51" t="n"/>
      <c r="H17" s="51" t="n"/>
      <c r="I17" s="220" t="n"/>
      <c r="J17" s="220" t="n"/>
      <c r="K17" s="220" t="n"/>
      <c r="L17" s="220" t="n"/>
      <c r="M17" s="53" t="n"/>
    </row>
    <row r="18" ht="15" customHeight="1" s="403">
      <c r="A18" s="208" t="n"/>
      <c r="B18" s="51" t="n"/>
      <c r="C18" s="51" t="n"/>
      <c r="D18" s="51" t="n"/>
      <c r="E18" s="51" t="n"/>
      <c r="F18" s="51" t="n"/>
      <c r="G18" s="51" t="n"/>
      <c r="H18" s="51" t="n"/>
      <c r="I18" s="220" t="n"/>
      <c r="J18" s="220" t="n"/>
      <c r="K18" s="220" t="n"/>
      <c r="L18" s="220" t="n"/>
      <c r="M18" s="53" t="n"/>
    </row>
    <row r="19" ht="15" customHeight="1" s="403">
      <c r="A19" s="208" t="n"/>
      <c r="B19" s="51" t="n"/>
      <c r="C19" s="51" t="n"/>
      <c r="D19" s="51" t="n"/>
      <c r="E19" s="51" t="n"/>
      <c r="F19" s="51" t="n"/>
      <c r="G19" s="51" t="n"/>
      <c r="H19" s="51" t="n"/>
      <c r="I19" s="220" t="n"/>
      <c r="J19" s="220" t="n"/>
      <c r="K19" s="220" t="n"/>
      <c r="L19" s="220" t="n"/>
      <c r="M19" s="53" t="n"/>
    </row>
    <row r="20" ht="15" customHeight="1" s="403">
      <c r="A20" s="208" t="n"/>
      <c r="B20" s="51" t="n"/>
      <c r="C20" s="51" t="n"/>
      <c r="D20" s="51" t="n"/>
      <c r="E20" s="51" t="n"/>
      <c r="F20" s="51" t="n"/>
      <c r="G20" s="51" t="n"/>
      <c r="H20" s="51" t="n"/>
      <c r="I20" s="220" t="n"/>
      <c r="J20" s="220" t="n"/>
      <c r="K20" s="220" t="n"/>
      <c r="L20" s="220" t="n"/>
      <c r="M20" s="53" t="n"/>
    </row>
    <row r="21" ht="15" customHeight="1" s="403">
      <c r="A21" s="208" t="n"/>
      <c r="B21" s="51" t="n"/>
      <c r="C21" s="51" t="n"/>
      <c r="D21" s="51" t="n"/>
      <c r="E21" s="51" t="n"/>
      <c r="F21" s="51" t="n"/>
      <c r="G21" s="51" t="n"/>
      <c r="H21" s="51" t="n"/>
      <c r="I21" s="220" t="n"/>
      <c r="J21" s="220" t="n"/>
      <c r="K21" s="220" t="n"/>
      <c r="L21" s="220" t="n"/>
      <c r="M21" s="53" t="n"/>
    </row>
    <row r="22" ht="15" customHeight="1" s="403">
      <c r="A22" s="208" t="n"/>
      <c r="B22" s="51" t="n"/>
      <c r="C22" s="51" t="n"/>
      <c r="D22" s="51" t="n"/>
      <c r="E22" s="51" t="n"/>
      <c r="F22" s="51" t="n"/>
      <c r="G22" s="51" t="n"/>
      <c r="H22" s="51" t="n"/>
      <c r="I22" s="220" t="n"/>
      <c r="J22" s="220" t="n"/>
      <c r="K22" s="220" t="n"/>
      <c r="L22" s="220" t="n"/>
      <c r="M22" s="53" t="n"/>
    </row>
    <row r="23" ht="15" customHeight="1" s="403">
      <c r="A23" s="208" t="n"/>
      <c r="B23" s="51" t="n"/>
      <c r="C23" s="51" t="n"/>
      <c r="D23" s="51" t="n"/>
      <c r="E23" s="51" t="n"/>
      <c r="F23" s="51" t="n"/>
      <c r="G23" s="51" t="n"/>
      <c r="H23" s="51" t="n"/>
      <c r="I23" s="220" t="n"/>
      <c r="J23" s="220" t="n"/>
      <c r="K23" s="220" t="n"/>
      <c r="L23" s="220" t="n"/>
      <c r="M23" s="53" t="n"/>
    </row>
    <row r="24" ht="13.65" customHeight="1" s="403">
      <c r="A24" s="131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  <c r="M24" s="53" t="n"/>
    </row>
    <row r="25" ht="13.65" customHeight="1" s="403">
      <c r="A25" s="131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  <c r="M25" s="53" t="n"/>
    </row>
    <row r="26" ht="13.65" customHeight="1" s="403">
      <c r="A26" s="131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53" t="n"/>
    </row>
    <row r="27" ht="13.65" customHeight="1" s="403">
      <c r="A27" s="131" t="n"/>
      <c r="B27" s="220" t="n"/>
      <c r="C27" s="220" t="n"/>
      <c r="D27" s="220" t="n"/>
      <c r="E27" s="220" t="n"/>
      <c r="F27" s="220" t="n"/>
      <c r="G27" s="220" t="n"/>
      <c r="H27" s="220" t="n"/>
      <c r="I27" s="220" t="n"/>
      <c r="J27" s="220" t="n"/>
      <c r="K27" s="220" t="n"/>
      <c r="L27" s="220" t="n"/>
      <c r="M27" s="53" t="n"/>
    </row>
    <row r="28" ht="13.65" customHeight="1" s="403">
      <c r="A28" s="131" t="n"/>
      <c r="B28" s="220" t="n"/>
      <c r="C28" s="220" t="n"/>
      <c r="D28" s="220" t="n"/>
      <c r="E28" s="220" t="n"/>
      <c r="F28" s="220" t="n"/>
      <c r="G28" s="220" t="n"/>
      <c r="H28" s="220" t="n"/>
      <c r="I28" s="220" t="n"/>
      <c r="J28" s="220" t="n"/>
      <c r="K28" s="220" t="n"/>
      <c r="L28" s="220" t="n"/>
      <c r="M28" s="53" t="n"/>
    </row>
    <row r="29" ht="13.65" customHeight="1" s="403">
      <c r="A29" s="131" t="n"/>
      <c r="B29" s="220" t="n"/>
      <c r="C29" s="220" t="n"/>
      <c r="D29" s="220" t="n"/>
      <c r="E29" s="220" t="n"/>
      <c r="F29" s="220" t="n"/>
      <c r="G29" s="220" t="n"/>
      <c r="H29" s="220" t="n"/>
      <c r="I29" s="220" t="n"/>
      <c r="J29" s="220" t="n"/>
      <c r="K29" s="220" t="n"/>
      <c r="L29" s="220" t="n"/>
      <c r="M29" s="53" t="n"/>
    </row>
    <row r="30" ht="13.65" customHeight="1" s="403">
      <c r="A30" s="131" t="n"/>
      <c r="B30" s="220" t="n"/>
      <c r="C30" s="220" t="n"/>
      <c r="D30" s="220" t="n"/>
      <c r="E30" s="220" t="n"/>
      <c r="F30" s="220" t="n"/>
      <c r="G30" s="220" t="n"/>
      <c r="H30" s="220" t="n"/>
      <c r="I30" s="220" t="n"/>
      <c r="J30" s="220" t="n"/>
      <c r="K30" s="220" t="n"/>
      <c r="L30" s="220" t="n"/>
      <c r="M30" s="53" t="n"/>
    </row>
    <row r="31" ht="13.65" customHeight="1" s="403">
      <c r="A31" s="131" t="n"/>
      <c r="B31" s="220" t="n"/>
      <c r="C31" s="220" t="n"/>
      <c r="D31" s="220" t="n"/>
      <c r="E31" s="220" t="n"/>
      <c r="F31" s="220" t="n"/>
      <c r="G31" s="220" t="n"/>
      <c r="H31" s="220" t="n"/>
      <c r="I31" s="220" t="n"/>
      <c r="J31" s="220" t="n"/>
      <c r="K31" s="220" t="n"/>
      <c r="L31" s="220" t="n"/>
      <c r="M31" s="53" t="n"/>
    </row>
    <row r="32" ht="13.65" customHeight="1" s="403">
      <c r="A32" s="131" t="n"/>
      <c r="B32" s="220" t="n"/>
      <c r="C32" s="220" t="n"/>
      <c r="D32" s="220" t="n"/>
      <c r="E32" s="220" t="n"/>
      <c r="F32" s="220" t="n"/>
      <c r="G32" s="220" t="n"/>
      <c r="H32" s="220" t="n"/>
      <c r="I32" s="220" t="n"/>
      <c r="J32" s="220" t="n"/>
      <c r="K32" s="220" t="n"/>
      <c r="L32" s="220" t="n"/>
      <c r="M32" s="53" t="n"/>
    </row>
    <row r="33" ht="13.65" customHeight="1" s="403">
      <c r="A33" s="131" t="n"/>
      <c r="B33" s="220" t="n"/>
      <c r="C33" s="220" t="n"/>
      <c r="D33" s="220" t="n"/>
      <c r="E33" s="220" t="n"/>
      <c r="F33" s="220" t="n"/>
      <c r="G33" s="220" t="n"/>
      <c r="H33" s="220" t="n"/>
      <c r="I33" s="220" t="n"/>
      <c r="J33" s="220" t="n"/>
      <c r="K33" s="220" t="n"/>
      <c r="L33" s="220" t="n"/>
      <c r="M33" s="53" t="n"/>
    </row>
    <row r="34" ht="13.65" customHeight="1" s="403">
      <c r="A34" s="131" t="n"/>
      <c r="B34" s="220" t="n"/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53" t="n"/>
    </row>
    <row r="35" ht="13.65" customHeight="1" s="403">
      <c r="A35" s="131" t="n"/>
      <c r="B35" s="220" t="n"/>
      <c r="C35" s="220" t="n"/>
      <c r="D35" s="220" t="n"/>
      <c r="E35" s="220" t="n"/>
      <c r="F35" s="220" t="n"/>
      <c r="G35" s="220" t="n"/>
      <c r="H35" s="220" t="n"/>
      <c r="I35" s="220" t="n"/>
      <c r="J35" s="220" t="n"/>
      <c r="K35" s="220" t="n"/>
      <c r="L35" s="220" t="n"/>
      <c r="M35" s="53" t="n"/>
    </row>
    <row r="36" ht="13.65" customHeight="1" s="403">
      <c r="A36" s="131" t="n"/>
      <c r="B36" s="220" t="n"/>
      <c r="C36" s="220" t="n"/>
      <c r="D36" s="220" t="n"/>
      <c r="E36" s="220" t="n"/>
      <c r="F36" s="220" t="n"/>
      <c r="G36" s="220" t="n"/>
      <c r="H36" s="220" t="n"/>
      <c r="I36" s="220" t="n"/>
      <c r="J36" s="220" t="n"/>
      <c r="K36" s="220" t="n"/>
      <c r="L36" s="220" t="n"/>
      <c r="M36" s="53" t="n"/>
    </row>
    <row r="37" ht="13.65" customHeight="1" s="403">
      <c r="A37" s="131" t="n"/>
      <c r="B37" s="220" t="n"/>
      <c r="C37" s="220" t="n"/>
      <c r="D37" s="220" t="n"/>
      <c r="E37" s="220" t="n"/>
      <c r="F37" s="220" t="n"/>
      <c r="G37" s="220" t="n"/>
      <c r="H37" s="220" t="n"/>
      <c r="I37" s="220" t="n"/>
      <c r="J37" s="220" t="n"/>
      <c r="K37" s="220" t="n"/>
      <c r="L37" s="220" t="n"/>
      <c r="M37" s="53" t="n"/>
    </row>
    <row r="38" ht="13.65" customHeight="1" s="403">
      <c r="A38" s="190" t="n"/>
      <c r="B38" s="209" t="inlineStr">
        <is>
          <t>IPVA / Rita / Edna</t>
        </is>
      </c>
      <c r="C38" s="210" t="n"/>
      <c r="D38" s="210" t="n"/>
      <c r="E38" s="210">
        <f>300+100</f>
        <v/>
      </c>
      <c r="F38" s="210" t="n"/>
      <c r="G38" s="210" t="n"/>
      <c r="H38" s="210" t="n"/>
      <c r="I38" s="210" t="n"/>
      <c r="J38" s="210" t="n"/>
      <c r="K38" s="210" t="n"/>
      <c r="L38" s="210" t="n"/>
      <c r="M38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38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30.5" customWidth="1" style="394" min="1" max="1"/>
    <col width="10.6719" customWidth="1" style="394" min="2" max="13"/>
    <col width="8.851559999999999" customWidth="1" style="394" min="14" max="16384"/>
  </cols>
  <sheetData>
    <row r="1" ht="21.75" customHeight="1" s="403">
      <c r="A1" s="405" t="inlineStr">
        <is>
          <t>CARTÃO VISA FREE SANTANDER - VENC 21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3.75" customHeight="1" s="403">
      <c r="A2" s="12" t="n"/>
      <c r="B2" s="142" t="inlineStr">
        <is>
          <t>JAN</t>
        </is>
      </c>
      <c r="C2" s="142" t="inlineStr">
        <is>
          <t>FEV</t>
        </is>
      </c>
      <c r="D2" s="142" t="inlineStr">
        <is>
          <t>MAR</t>
        </is>
      </c>
      <c r="E2" s="142" t="inlineStr">
        <is>
          <t>ABR</t>
        </is>
      </c>
      <c r="F2" s="142" t="inlineStr">
        <is>
          <t>MAI</t>
        </is>
      </c>
      <c r="G2" s="142" t="inlineStr">
        <is>
          <t>JUN</t>
        </is>
      </c>
      <c r="H2" s="142" t="inlineStr">
        <is>
          <t>JUL</t>
        </is>
      </c>
      <c r="I2" s="142" t="inlineStr">
        <is>
          <t>AGO</t>
        </is>
      </c>
      <c r="J2" s="142" t="inlineStr">
        <is>
          <t>SET</t>
        </is>
      </c>
      <c r="K2" s="142" t="inlineStr">
        <is>
          <t>OUT</t>
        </is>
      </c>
      <c r="L2" s="142" t="inlineStr">
        <is>
          <t>NOV</t>
        </is>
      </c>
      <c r="M2" s="142" t="inlineStr">
        <is>
          <t>DEZ</t>
        </is>
      </c>
    </row>
    <row r="3" ht="13.75" customHeight="1" s="403">
      <c r="A3" s="16" t="inlineStr">
        <is>
          <t>puma 1/2</t>
        </is>
      </c>
      <c r="B3" s="409" t="n"/>
      <c r="C3" s="409" t="n"/>
      <c r="D3" s="409" t="n"/>
      <c r="E3" s="409" t="n"/>
      <c r="F3" s="409" t="n"/>
      <c r="G3" s="409" t="n"/>
      <c r="H3" s="409" t="n"/>
      <c r="I3" s="409" t="n"/>
      <c r="J3" s="409" t="n"/>
      <c r="K3" s="409" t="n"/>
      <c r="L3" s="409" t="n"/>
      <c r="M3" s="409" t="n">
        <v>0</v>
      </c>
    </row>
    <row r="4" ht="13.75" customHeight="1" s="403">
      <c r="A4" s="323" t="n"/>
      <c r="B4" s="409" t="n"/>
      <c r="C4" s="409" t="n"/>
      <c r="D4" s="409" t="n"/>
      <c r="E4" s="409" t="n"/>
      <c r="F4" s="409" t="n"/>
      <c r="G4" s="409" t="n"/>
      <c r="H4" s="409" t="n"/>
      <c r="I4" s="409" t="n"/>
      <c r="J4" s="409" t="n"/>
      <c r="K4" s="409" t="n"/>
      <c r="L4" s="409" t="n"/>
      <c r="M4" s="409" t="n"/>
    </row>
    <row r="5" ht="14.25" customHeight="1" s="403">
      <c r="A5" s="323" t="n"/>
      <c r="B5" s="409" t="n"/>
      <c r="C5" s="409" t="n"/>
      <c r="D5" s="409" t="n"/>
      <c r="E5" s="409" t="n">
        <v>0</v>
      </c>
      <c r="F5" s="409" t="n"/>
      <c r="G5" s="409" t="n"/>
      <c r="H5" s="409" t="n"/>
      <c r="I5" s="409" t="n"/>
      <c r="J5" s="409" t="n"/>
      <c r="K5" s="409" t="n"/>
      <c r="L5" s="409" t="n"/>
      <c r="M5" s="409" t="n"/>
    </row>
    <row r="6" ht="13.75" customHeight="1" s="403">
      <c r="A6" s="12" t="n"/>
      <c r="B6" s="409" t="n"/>
      <c r="C6" s="409" t="n"/>
      <c r="D6" s="409" t="n"/>
      <c r="E6" s="409" t="n"/>
      <c r="F6" s="409" t="n"/>
      <c r="G6" s="409" t="n"/>
      <c r="H6" s="409" t="n"/>
      <c r="I6" s="409" t="n"/>
      <c r="J6" s="409" t="n"/>
      <c r="K6" s="409" t="n"/>
      <c r="L6" s="409" t="n"/>
      <c r="M6" s="409" t="n"/>
    </row>
    <row r="7" ht="13.75" customHeight="1" s="403">
      <c r="A7" s="12" t="n"/>
      <c r="B7" s="409" t="n"/>
      <c r="C7" s="409" t="n"/>
      <c r="D7" s="409" t="n"/>
      <c r="E7" s="409" t="n"/>
      <c r="F7" s="409" t="n"/>
      <c r="G7" s="409" t="n"/>
      <c r="H7" s="409" t="n"/>
      <c r="I7" s="409" t="n"/>
      <c r="J7" s="409" t="n"/>
      <c r="K7" s="409" t="n"/>
      <c r="L7" s="409" t="n"/>
      <c r="M7" s="409" t="n"/>
    </row>
    <row r="8" ht="13.65" customHeight="1" s="403">
      <c r="A8" s="214" t="n"/>
      <c r="B8" s="214" t="n"/>
      <c r="C8" s="214" t="n"/>
      <c r="D8" s="214" t="n"/>
      <c r="E8" s="214" t="n"/>
      <c r="F8" s="214" t="n"/>
      <c r="G8" s="214" t="n"/>
      <c r="H8" s="214" t="n"/>
      <c r="I8" s="214" t="n"/>
      <c r="J8" s="214" t="n"/>
      <c r="K8" s="214" t="n"/>
      <c r="L8" s="214" t="n"/>
      <c r="M8" s="214" t="n"/>
    </row>
    <row r="9" ht="13.75" customHeight="1" s="403">
      <c r="A9" s="12" t="n"/>
      <c r="B9" s="409" t="n"/>
      <c r="C9" s="409" t="n"/>
      <c r="D9" s="409" t="n"/>
      <c r="E9" s="409" t="n"/>
      <c r="F9" s="409" t="n"/>
      <c r="G9" s="409" t="n"/>
      <c r="H9" s="409" t="n"/>
      <c r="I9" s="409" t="n"/>
      <c r="J9" s="409" t="n"/>
      <c r="K9" s="409" t="n"/>
      <c r="L9" s="409" t="n"/>
      <c r="M9" s="409" t="n"/>
    </row>
    <row r="10" ht="13.75" customHeight="1" s="403">
      <c r="A10" s="16" t="inlineStr">
        <is>
          <t>TOTAL</t>
        </is>
      </c>
      <c r="B10" s="414" t="n">
        <v>0</v>
      </c>
      <c r="C10" s="414" t="n">
        <v>0</v>
      </c>
      <c r="D10" s="414" t="n">
        <v>0</v>
      </c>
      <c r="E10" s="414" t="n">
        <v>0</v>
      </c>
      <c r="F10" s="414" t="n">
        <v>0</v>
      </c>
      <c r="G10" s="414" t="n">
        <v>0</v>
      </c>
      <c r="H10" s="414" t="n">
        <v>0</v>
      </c>
      <c r="I10" s="414" t="n">
        <v>0</v>
      </c>
      <c r="J10" s="414" t="n">
        <v>0</v>
      </c>
      <c r="K10" s="414" t="n">
        <v>0</v>
      </c>
      <c r="L10" s="414" t="n">
        <v>0</v>
      </c>
      <c r="M10" s="414" t="n">
        <v>0</v>
      </c>
    </row>
    <row r="11" ht="13.75" customHeight="1" s="403">
      <c r="A11" s="202" t="n"/>
      <c r="B11" s="511" t="n"/>
      <c r="C11" s="188" t="n"/>
      <c r="D11" s="188" t="n"/>
      <c r="E11" s="511" t="n"/>
      <c r="F11" s="188" t="n"/>
      <c r="G11" s="188" t="n"/>
      <c r="H11" s="188" t="n"/>
      <c r="I11" s="188" t="n"/>
      <c r="J11" s="188" t="n"/>
      <c r="K11" s="188" t="n"/>
      <c r="L11" s="188" t="n"/>
      <c r="M11" s="201" t="n"/>
    </row>
    <row r="12" ht="13.75" customHeight="1" s="403">
      <c r="A12" s="205" t="inlineStr">
        <is>
          <t>LIMITE</t>
        </is>
      </c>
      <c r="B12" s="512" t="n">
        <v>200</v>
      </c>
      <c r="C12" s="388" t="n"/>
      <c r="D12" s="485" t="n"/>
      <c r="E12" s="388" t="n"/>
      <c r="F12" s="388" t="n"/>
      <c r="G12" s="482" t="n"/>
      <c r="H12" s="388" t="n"/>
      <c r="I12" s="388" t="n"/>
      <c r="J12" s="388" t="n"/>
      <c r="K12" s="388" t="n"/>
      <c r="L12" s="388" t="n"/>
      <c r="M12" s="204" t="n"/>
    </row>
    <row r="13" ht="13.75" customHeight="1" s="403">
      <c r="A13" s="205" t="inlineStr">
        <is>
          <t>DEBITO</t>
        </is>
      </c>
      <c r="B13" s="417">
        <f>SUM(B10:M10)</f>
        <v/>
      </c>
      <c r="C13" s="388" t="n"/>
      <c r="D13" s="388" t="n"/>
      <c r="E13" s="482" t="n"/>
      <c r="F13" s="388" t="n"/>
      <c r="G13" s="388" t="n"/>
      <c r="H13" s="485" t="n"/>
      <c r="I13" s="388" t="n"/>
      <c r="J13" s="388" t="n"/>
      <c r="K13" s="388" t="n"/>
      <c r="L13" s="388" t="n"/>
      <c r="M13" s="513" t="n"/>
    </row>
    <row r="14" ht="13.75" customHeight="1" s="403">
      <c r="A14" s="205" t="inlineStr">
        <is>
          <t>SALDO</t>
        </is>
      </c>
      <c r="B14" s="522">
        <f>B12-B13</f>
        <v/>
      </c>
      <c r="C14" s="482" t="n"/>
      <c r="D14" s="388" t="n"/>
      <c r="E14" s="388" t="n"/>
      <c r="F14" s="388" t="n"/>
      <c r="G14" s="388" t="n"/>
      <c r="H14" s="388" t="n"/>
      <c r="I14" s="388" t="n"/>
      <c r="J14" s="388" t="n"/>
      <c r="K14" s="388" t="n"/>
      <c r="L14" s="388" t="n"/>
      <c r="M14" s="204" t="n"/>
    </row>
    <row r="15" ht="15" customHeight="1" s="403">
      <c r="A15" s="208" t="n"/>
      <c r="B15" s="51" t="n"/>
      <c r="C15" s="51" t="n"/>
      <c r="D15" s="51" t="n"/>
      <c r="E15" s="51" t="n"/>
      <c r="F15" s="51" t="n"/>
      <c r="G15" s="51" t="n"/>
      <c r="H15" s="51" t="n"/>
      <c r="I15" s="220" t="n"/>
      <c r="J15" s="220" t="n"/>
      <c r="K15" s="220" t="n"/>
      <c r="L15" s="220" t="n"/>
      <c r="M15" s="53" t="n"/>
    </row>
    <row r="16" ht="15" customHeight="1" s="403">
      <c r="A16" s="208" t="n"/>
      <c r="B16" s="51" t="n"/>
      <c r="C16" s="51" t="n"/>
      <c r="D16" s="51" t="n"/>
      <c r="E16" s="51" t="n"/>
      <c r="F16" s="51" t="n"/>
      <c r="G16" s="51" t="n"/>
      <c r="H16" s="51" t="n"/>
      <c r="I16" s="220" t="n"/>
      <c r="J16" s="220" t="n"/>
      <c r="K16" s="220" t="n"/>
      <c r="L16" s="220" t="n"/>
      <c r="M16" s="53" t="n"/>
    </row>
    <row r="17" ht="15" customHeight="1" s="403">
      <c r="A17" s="208" t="n"/>
      <c r="B17" s="51" t="n"/>
      <c r="C17" s="51" t="n"/>
      <c r="D17" s="51" t="n"/>
      <c r="E17" s="51" t="n"/>
      <c r="F17" s="51" t="n"/>
      <c r="G17" s="51" t="n"/>
      <c r="H17" s="51" t="n"/>
      <c r="I17" s="220" t="n"/>
      <c r="J17" s="220" t="n"/>
      <c r="K17" s="220" t="n"/>
      <c r="L17" s="220" t="n"/>
      <c r="M17" s="53" t="n"/>
    </row>
    <row r="18" ht="15" customHeight="1" s="403">
      <c r="A18" s="208" t="n"/>
      <c r="B18" s="51" t="n"/>
      <c r="C18" s="51" t="n"/>
      <c r="D18" s="51" t="n"/>
      <c r="E18" s="51" t="n"/>
      <c r="F18" s="51" t="n"/>
      <c r="G18" s="51" t="n"/>
      <c r="H18" s="51" t="n"/>
      <c r="I18" s="220" t="n"/>
      <c r="J18" s="220" t="n"/>
      <c r="K18" s="220" t="n"/>
      <c r="L18" s="220" t="n"/>
      <c r="M18" s="53" t="n"/>
    </row>
    <row r="19" ht="15" customHeight="1" s="403">
      <c r="A19" s="208" t="n"/>
      <c r="B19" s="51" t="n"/>
      <c r="C19" s="51" t="n"/>
      <c r="D19" s="51" t="n"/>
      <c r="E19" s="51" t="n"/>
      <c r="F19" s="51" t="n"/>
      <c r="G19" s="51" t="n"/>
      <c r="H19" s="51" t="n"/>
      <c r="I19" s="220" t="n"/>
      <c r="J19" s="220" t="n"/>
      <c r="K19" s="220" t="n"/>
      <c r="L19" s="220" t="n"/>
      <c r="M19" s="53" t="n"/>
    </row>
    <row r="20" ht="15" customHeight="1" s="403">
      <c r="A20" s="208" t="n"/>
      <c r="B20" s="51" t="n"/>
      <c r="C20" s="51" t="n"/>
      <c r="D20" s="51" t="n"/>
      <c r="E20" s="51" t="n"/>
      <c r="F20" s="51" t="n"/>
      <c r="G20" s="51" t="n"/>
      <c r="H20" s="51" t="n"/>
      <c r="I20" s="220" t="n"/>
      <c r="J20" s="220" t="n"/>
      <c r="K20" s="220" t="n"/>
      <c r="L20" s="220" t="n"/>
      <c r="M20" s="53" t="n"/>
    </row>
    <row r="21" ht="15" customHeight="1" s="403">
      <c r="A21" s="208" t="n"/>
      <c r="B21" s="51" t="n"/>
      <c r="C21" s="51" t="n"/>
      <c r="D21" s="51" t="n"/>
      <c r="E21" s="51" t="n"/>
      <c r="F21" s="51" t="n"/>
      <c r="G21" s="51" t="n"/>
      <c r="H21" s="51" t="n"/>
      <c r="I21" s="220" t="n"/>
      <c r="J21" s="220" t="n"/>
      <c r="K21" s="220" t="n"/>
      <c r="L21" s="220" t="n"/>
      <c r="M21" s="53" t="n"/>
    </row>
    <row r="22" ht="15" customHeight="1" s="403">
      <c r="A22" s="208" t="n"/>
      <c r="B22" s="51" t="n"/>
      <c r="C22" s="51" t="n"/>
      <c r="D22" s="51" t="n"/>
      <c r="E22" s="51" t="n"/>
      <c r="F22" s="51" t="n"/>
      <c r="G22" s="51" t="n"/>
      <c r="H22" s="51" t="n"/>
      <c r="I22" s="220" t="n"/>
      <c r="J22" s="220" t="n"/>
      <c r="K22" s="220" t="n"/>
      <c r="L22" s="220" t="n"/>
      <c r="M22" s="53" t="n"/>
    </row>
    <row r="23" ht="13.65" customHeight="1" s="403">
      <c r="A23" s="131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  <c r="M23" s="53" t="n"/>
    </row>
    <row r="24" ht="13.65" customHeight="1" s="403">
      <c r="A24" s="131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  <c r="M24" s="53" t="n"/>
    </row>
    <row r="25" ht="13.65" customHeight="1" s="403">
      <c r="A25" s="131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  <c r="M25" s="53" t="n"/>
    </row>
    <row r="26" ht="13.65" customHeight="1" s="403">
      <c r="A26" s="131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53" t="n"/>
    </row>
    <row r="27" ht="13.65" customHeight="1" s="403">
      <c r="A27" s="131" t="n"/>
      <c r="B27" s="220" t="n"/>
      <c r="C27" s="220" t="n"/>
      <c r="D27" s="220" t="n"/>
      <c r="E27" s="220" t="n"/>
      <c r="F27" s="220" t="n"/>
      <c r="G27" s="220" t="n"/>
      <c r="H27" s="220" t="n"/>
      <c r="I27" s="220" t="n"/>
      <c r="J27" s="220" t="n"/>
      <c r="K27" s="220" t="n"/>
      <c r="L27" s="220" t="n"/>
      <c r="M27" s="53" t="n"/>
    </row>
    <row r="28" ht="13.65" customHeight="1" s="403">
      <c r="A28" s="131" t="n"/>
      <c r="B28" s="220" t="n"/>
      <c r="C28" s="220" t="n"/>
      <c r="D28" s="220" t="n"/>
      <c r="E28" s="220" t="n"/>
      <c r="F28" s="220" t="n"/>
      <c r="G28" s="220" t="n"/>
      <c r="H28" s="220" t="n"/>
      <c r="I28" s="220" t="n"/>
      <c r="J28" s="220" t="n"/>
      <c r="K28" s="220" t="n"/>
      <c r="L28" s="220" t="n"/>
      <c r="M28" s="53" t="n"/>
    </row>
    <row r="29" ht="13.65" customHeight="1" s="403">
      <c r="A29" s="131" t="n"/>
      <c r="B29" s="220" t="n"/>
      <c r="C29" s="220" t="n"/>
      <c r="D29" s="220" t="n"/>
      <c r="E29" s="220" t="n"/>
      <c r="F29" s="220" t="n"/>
      <c r="G29" s="220" t="n"/>
      <c r="H29" s="220" t="n"/>
      <c r="I29" s="220" t="n"/>
      <c r="J29" s="220" t="n"/>
      <c r="K29" s="220" t="n"/>
      <c r="L29" s="220" t="n"/>
      <c r="M29" s="53" t="n"/>
    </row>
    <row r="30" ht="13.65" customHeight="1" s="403">
      <c r="A30" s="131" t="n"/>
      <c r="B30" s="220" t="n"/>
      <c r="C30" s="220" t="n"/>
      <c r="D30" s="220" t="n"/>
      <c r="E30" s="220" t="n"/>
      <c r="F30" s="220" t="n"/>
      <c r="G30" s="220" t="n"/>
      <c r="H30" s="220" t="n"/>
      <c r="I30" s="220" t="n"/>
      <c r="J30" s="220" t="n"/>
      <c r="K30" s="220" t="n"/>
      <c r="L30" s="220" t="n"/>
      <c r="M30" s="53" t="n"/>
    </row>
    <row r="31" ht="13.65" customHeight="1" s="403">
      <c r="A31" s="131" t="n"/>
      <c r="B31" s="220" t="n"/>
      <c r="C31" s="220" t="n"/>
      <c r="D31" s="220" t="n"/>
      <c r="E31" s="220" t="n"/>
      <c r="F31" s="220" t="n"/>
      <c r="G31" s="220" t="n"/>
      <c r="H31" s="220" t="n"/>
      <c r="I31" s="220" t="n"/>
      <c r="J31" s="220" t="n"/>
      <c r="K31" s="220" t="n"/>
      <c r="L31" s="220" t="n"/>
      <c r="M31" s="53" t="n"/>
    </row>
    <row r="32" ht="13.65" customHeight="1" s="403">
      <c r="A32" s="131" t="n"/>
      <c r="B32" s="220" t="n"/>
      <c r="C32" s="220" t="n"/>
      <c r="D32" s="220" t="n"/>
      <c r="E32" s="220" t="n"/>
      <c r="F32" s="220" t="n"/>
      <c r="G32" s="220" t="n"/>
      <c r="H32" s="220" t="n"/>
      <c r="I32" s="220" t="n"/>
      <c r="J32" s="220" t="n"/>
      <c r="K32" s="220" t="n"/>
      <c r="L32" s="220" t="n"/>
      <c r="M32" s="53" t="n"/>
    </row>
    <row r="33" ht="13.65" customHeight="1" s="403">
      <c r="A33" s="131" t="n"/>
      <c r="B33" s="220" t="n"/>
      <c r="C33" s="220" t="n"/>
      <c r="D33" s="220" t="n"/>
      <c r="E33" s="220" t="n"/>
      <c r="F33" s="220" t="n"/>
      <c r="G33" s="220" t="n"/>
      <c r="H33" s="220" t="n"/>
      <c r="I33" s="220" t="n"/>
      <c r="J33" s="220" t="n"/>
      <c r="K33" s="220" t="n"/>
      <c r="L33" s="220" t="n"/>
      <c r="M33" s="53" t="n"/>
    </row>
    <row r="34" ht="13.65" customHeight="1" s="403">
      <c r="A34" s="131" t="n"/>
      <c r="B34" s="220" t="n"/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53" t="n"/>
    </row>
    <row r="35" ht="13.65" customHeight="1" s="403">
      <c r="A35" s="131" t="n"/>
      <c r="B35" s="220" t="n"/>
      <c r="C35" s="220" t="n"/>
      <c r="D35" s="220" t="n"/>
      <c r="E35" s="220" t="n"/>
      <c r="F35" s="220" t="n"/>
      <c r="G35" s="220" t="n"/>
      <c r="H35" s="220" t="n"/>
      <c r="I35" s="220" t="n"/>
      <c r="J35" s="220" t="n"/>
      <c r="K35" s="220" t="n"/>
      <c r="L35" s="220" t="n"/>
      <c r="M35" s="53" t="n"/>
    </row>
    <row r="36" ht="13.65" customHeight="1" s="403">
      <c r="A36" s="131" t="n"/>
      <c r="B36" s="220" t="n"/>
      <c r="C36" s="220" t="n"/>
      <c r="D36" s="220" t="n"/>
      <c r="E36" s="220" t="n"/>
      <c r="F36" s="220" t="n"/>
      <c r="G36" s="220" t="n"/>
      <c r="H36" s="220" t="n"/>
      <c r="I36" s="220" t="n"/>
      <c r="J36" s="220" t="n"/>
      <c r="K36" s="220" t="n"/>
      <c r="L36" s="220" t="n"/>
      <c r="M36" s="53" t="n"/>
    </row>
    <row r="37" ht="13.65" customHeight="1" s="403">
      <c r="A37" s="131" t="n"/>
      <c r="B37" s="220" t="n"/>
      <c r="C37" s="220" t="n"/>
      <c r="D37" s="220" t="n"/>
      <c r="E37" s="220" t="n"/>
      <c r="F37" s="220" t="n"/>
      <c r="G37" s="220" t="n"/>
      <c r="H37" s="220" t="n"/>
      <c r="I37" s="220" t="n"/>
      <c r="J37" s="220" t="n"/>
      <c r="K37" s="220" t="n"/>
      <c r="L37" s="220" t="n"/>
      <c r="M37" s="53" t="n"/>
    </row>
    <row r="38" ht="13.65" customHeight="1" s="403">
      <c r="A38" s="190" t="n"/>
      <c r="B38" s="209" t="inlineStr">
        <is>
          <t>IPVA / Rita / Edna</t>
        </is>
      </c>
      <c r="C38" s="210" t="n"/>
      <c r="D38" s="210" t="n"/>
      <c r="E38" s="210">
        <f>300+100</f>
        <v/>
      </c>
      <c r="F38" s="210" t="n"/>
      <c r="G38" s="210" t="n"/>
      <c r="H38" s="210" t="n"/>
      <c r="I38" s="210" t="n"/>
      <c r="J38" s="210" t="n"/>
      <c r="K38" s="210" t="n"/>
      <c r="L38" s="210" t="n"/>
      <c r="M38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36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37.3516" customWidth="1" style="394" min="1" max="1"/>
    <col width="11.6719" customWidth="1" style="394" min="2" max="13"/>
    <col width="8.851559999999999" customWidth="1" style="394" min="14" max="16384"/>
  </cols>
  <sheetData>
    <row r="1" ht="18" customHeight="1" s="403">
      <c r="A1" s="405" t="inlineStr">
        <is>
          <t>CARTÃO VISA RIACHUELO - VENC 5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3.75" customHeight="1" s="403">
      <c r="A2" s="10" t="n"/>
      <c r="B2" s="142" t="inlineStr">
        <is>
          <t>JAN</t>
        </is>
      </c>
      <c r="C2" s="142" t="inlineStr">
        <is>
          <t>FEV</t>
        </is>
      </c>
      <c r="D2" s="142" t="inlineStr">
        <is>
          <t>MAR</t>
        </is>
      </c>
      <c r="E2" s="142" t="inlineStr">
        <is>
          <t>ABR</t>
        </is>
      </c>
      <c r="F2" s="142" t="inlineStr">
        <is>
          <t>MAI</t>
        </is>
      </c>
      <c r="G2" s="142" t="inlineStr">
        <is>
          <t>JUN</t>
        </is>
      </c>
      <c r="H2" s="142" t="inlineStr">
        <is>
          <t>JUL</t>
        </is>
      </c>
      <c r="I2" s="142" t="inlineStr">
        <is>
          <t>AGO</t>
        </is>
      </c>
      <c r="J2" s="142" t="inlineStr">
        <is>
          <t>SET</t>
        </is>
      </c>
      <c r="K2" s="142" t="inlineStr">
        <is>
          <t>OUT</t>
        </is>
      </c>
      <c r="L2" s="142" t="inlineStr">
        <is>
          <t>NOV</t>
        </is>
      </c>
      <c r="M2" s="142" t="inlineStr">
        <is>
          <t>DEZ</t>
        </is>
      </c>
    </row>
    <row r="3" ht="13.75" customHeight="1" s="403">
      <c r="A3" s="327" t="n"/>
      <c r="B3" s="409" t="n"/>
      <c r="C3" s="409" t="n"/>
      <c r="D3" s="409" t="n"/>
      <c r="E3" s="409" t="n"/>
      <c r="F3" s="409" t="n"/>
      <c r="G3" s="541" t="n"/>
      <c r="H3" s="409" t="n"/>
      <c r="I3" s="409" t="n"/>
      <c r="J3" s="409" t="n"/>
      <c r="K3" s="409" t="n"/>
      <c r="L3" s="409" t="n"/>
      <c r="M3" s="409" t="n"/>
    </row>
    <row r="4" ht="13.75" customHeight="1" s="403">
      <c r="A4" s="12" t="n"/>
      <c r="B4" s="409" t="n"/>
      <c r="C4" s="409" t="n"/>
      <c r="D4" s="409" t="n"/>
      <c r="E4" s="409" t="n"/>
      <c r="F4" s="409" t="n"/>
      <c r="G4" s="541" t="n"/>
      <c r="H4" s="409" t="n"/>
      <c r="I4" s="409" t="n">
        <v>0</v>
      </c>
      <c r="J4" s="409" t="n"/>
      <c r="K4" s="409" t="n"/>
      <c r="L4" s="409" t="n"/>
      <c r="M4" s="409" t="n"/>
    </row>
    <row r="5" ht="13.75" customHeight="1" s="403">
      <c r="A5" s="16" t="inlineStr">
        <is>
          <t>anuidade 3/12</t>
        </is>
      </c>
      <c r="B5" s="409" t="n"/>
      <c r="C5" s="409" t="n"/>
      <c r="D5" s="409" t="n">
        <v>0</v>
      </c>
      <c r="E5" s="409" t="n"/>
      <c r="F5" s="409" t="n"/>
      <c r="G5" s="541" t="n"/>
      <c r="H5" s="409" t="n"/>
      <c r="I5" s="409" t="n"/>
      <c r="J5" s="409" t="n"/>
      <c r="K5" s="409" t="n"/>
      <c r="L5" s="409" t="n"/>
      <c r="M5" s="409" t="n"/>
    </row>
    <row r="6" ht="13.75" customHeight="1" s="403">
      <c r="A6" s="12" t="n"/>
      <c r="B6" s="409" t="n"/>
      <c r="C6" s="408" t="n"/>
      <c r="D6" s="409" t="n"/>
      <c r="E6" s="409" t="n"/>
      <c r="F6" s="409" t="n"/>
      <c r="G6" s="541" t="n"/>
      <c r="H6" s="409" t="n"/>
      <c r="I6" s="409" t="n"/>
      <c r="J6" s="409" t="n"/>
      <c r="K6" s="409" t="n"/>
      <c r="L6" s="409" t="n"/>
      <c r="M6" s="409" t="n"/>
    </row>
    <row r="7" ht="13.75" customHeight="1" s="403">
      <c r="A7" s="16" t="inlineStr">
        <is>
          <t>TOTAL</t>
        </is>
      </c>
      <c r="B7" s="492" t="n">
        <v>0</v>
      </c>
      <c r="C7" s="492" t="n">
        <v>0</v>
      </c>
      <c r="D7" s="492" t="n">
        <v>0</v>
      </c>
      <c r="E7" s="492">
        <f>SUM(E3:E6)</f>
        <v/>
      </c>
      <c r="F7" s="492">
        <f>SUM(F3:F6)</f>
        <v/>
      </c>
      <c r="G7" s="492">
        <f>SUM(G3:G6)</f>
        <v/>
      </c>
      <c r="H7" s="492" t="n">
        <v>0</v>
      </c>
      <c r="I7" s="492">
        <f>SUM(I4:I6)</f>
        <v/>
      </c>
      <c r="J7" s="492">
        <f>SUM(J4:J6)</f>
        <v/>
      </c>
      <c r="K7" s="492" t="n">
        <v>0</v>
      </c>
      <c r="L7" s="492" t="n">
        <v>0</v>
      </c>
      <c r="M7" s="492" t="n">
        <v>0</v>
      </c>
    </row>
    <row r="8" ht="13.75" customHeight="1" s="403">
      <c r="A8" s="240" t="n"/>
      <c r="B8" s="162" t="n"/>
      <c r="C8" s="188" t="n"/>
      <c r="D8" s="188" t="n"/>
      <c r="E8" s="511" t="n"/>
      <c r="F8" s="188" t="n"/>
      <c r="G8" s="329" t="n"/>
      <c r="H8" s="511" t="n"/>
      <c r="I8" s="511" t="n"/>
      <c r="J8" s="188" t="n"/>
      <c r="K8" s="188" t="n"/>
      <c r="L8" s="188" t="n"/>
      <c r="M8" s="241" t="n"/>
    </row>
    <row r="9" ht="13.75" customHeight="1" s="403">
      <c r="A9" s="257" t="inlineStr">
        <is>
          <t>LIMITE</t>
        </is>
      </c>
      <c r="B9" s="530" t="n">
        <v>5400</v>
      </c>
      <c r="C9" s="388" t="n"/>
      <c r="D9" s="485" t="n"/>
      <c r="E9" s="388" t="n"/>
      <c r="F9" s="388" t="n"/>
      <c r="G9" s="330" t="n"/>
      <c r="H9" s="388" t="n"/>
      <c r="I9" s="388" t="n"/>
      <c r="J9" s="388" t="n"/>
      <c r="K9" s="388" t="n"/>
      <c r="L9" s="388" t="n"/>
      <c r="M9" s="53" t="n"/>
    </row>
    <row r="10" ht="13.75" customHeight="1" s="403">
      <c r="A10" s="257" t="inlineStr">
        <is>
          <t>DEBITO</t>
        </is>
      </c>
      <c r="B10" s="531" t="n">
        <v>41</v>
      </c>
      <c r="C10" s="388" t="n"/>
      <c r="D10" s="388" t="n"/>
      <c r="E10" s="485" t="n"/>
      <c r="F10" s="485" t="n"/>
      <c r="G10" s="330" t="n"/>
      <c r="H10" s="482" t="n"/>
      <c r="I10" s="482" t="n"/>
      <c r="J10" s="388" t="n"/>
      <c r="K10" s="388" t="n"/>
      <c r="L10" s="388" t="n"/>
      <c r="M10" s="53" t="n"/>
    </row>
    <row r="11" ht="13.75" customHeight="1" s="403">
      <c r="A11" s="257" t="inlineStr">
        <is>
          <t>SALDO</t>
        </is>
      </c>
      <c r="B11" s="532" t="n">
        <v>5400</v>
      </c>
      <c r="C11" s="220" t="n"/>
      <c r="D11" s="220" t="n"/>
      <c r="E11" s="220" t="n"/>
      <c r="F11" s="220" t="n"/>
      <c r="G11" s="330" t="n"/>
      <c r="H11" s="220" t="n"/>
      <c r="I11" s="220" t="n"/>
      <c r="J11" s="220" t="n"/>
      <c r="K11" s="220" t="n"/>
      <c r="L11" s="220" t="n"/>
      <c r="M11" s="53" t="n"/>
    </row>
    <row r="12" ht="13.75" customHeight="1" s="403">
      <c r="A12" s="131" t="n"/>
      <c r="B12" s="220" t="n"/>
      <c r="C12" s="220" t="n"/>
      <c r="D12" s="220" t="n"/>
      <c r="E12" s="220" t="n"/>
      <c r="F12" s="220" t="n"/>
      <c r="G12" s="330" t="n"/>
      <c r="H12" s="220" t="n"/>
      <c r="I12" s="430" t="n"/>
      <c r="J12" s="220" t="n"/>
      <c r="K12" s="220" t="n"/>
      <c r="L12" s="220" t="n"/>
      <c r="M12" s="53" t="n"/>
    </row>
    <row r="13" ht="13.75" customHeight="1" s="403">
      <c r="A13" s="131" t="n"/>
      <c r="B13" s="220" t="n"/>
      <c r="C13" s="220" t="n"/>
      <c r="D13" s="220" t="n"/>
      <c r="E13" s="220" t="n"/>
      <c r="F13" s="220" t="n"/>
      <c r="G13" s="330" t="n"/>
      <c r="H13" s="220" t="n"/>
      <c r="I13" s="220" t="n"/>
      <c r="J13" s="220" t="n"/>
      <c r="K13" s="220" t="n"/>
      <c r="L13" s="220" t="n"/>
      <c r="M13" s="53" t="n"/>
    </row>
    <row r="14" ht="13.75" customHeight="1" s="403">
      <c r="A14" s="131" t="n"/>
      <c r="B14" s="220" t="n"/>
      <c r="C14" s="220" t="n"/>
      <c r="D14" s="220" t="n"/>
      <c r="E14" s="220" t="n"/>
      <c r="F14" s="220" t="n"/>
      <c r="G14" s="330" t="n"/>
      <c r="H14" s="220" t="n"/>
      <c r="I14" s="220" t="n"/>
      <c r="J14" s="220" t="n"/>
      <c r="K14" s="220" t="n"/>
      <c r="L14" s="220" t="n"/>
      <c r="M14" s="53" t="n"/>
    </row>
    <row r="15" ht="13.75" customHeight="1" s="403">
      <c r="A15" s="131" t="n"/>
      <c r="B15" s="220" t="n"/>
      <c r="C15" s="220" t="n"/>
      <c r="D15" s="220" t="n"/>
      <c r="E15" s="220" t="n"/>
      <c r="F15" s="220" t="n"/>
      <c r="G15" s="330" t="n"/>
      <c r="H15" s="220" t="n"/>
      <c r="I15" s="220" t="n"/>
      <c r="J15" s="220" t="n"/>
      <c r="K15" s="220" t="n"/>
      <c r="L15" s="220" t="n"/>
      <c r="M15" s="53" t="n"/>
    </row>
    <row r="16" ht="13.75" customHeight="1" s="403">
      <c r="A16" s="131" t="n"/>
      <c r="B16" s="220" t="n"/>
      <c r="C16" s="220" t="n"/>
      <c r="D16" s="220" t="n"/>
      <c r="E16" s="220" t="n"/>
      <c r="F16" s="220" t="n"/>
      <c r="G16" s="330" t="n"/>
      <c r="H16" s="220" t="n"/>
      <c r="I16" s="220" t="n"/>
      <c r="J16" s="220" t="n"/>
      <c r="K16" s="220" t="n"/>
      <c r="L16" s="220" t="n"/>
      <c r="M16" s="53" t="n"/>
    </row>
    <row r="17" ht="13.75" customHeight="1" s="403">
      <c r="A17" s="131" t="n"/>
      <c r="B17" s="220" t="n"/>
      <c r="C17" s="220" t="n"/>
      <c r="D17" s="220" t="n"/>
      <c r="E17" s="220" t="n"/>
      <c r="F17" s="220" t="n"/>
      <c r="G17" s="330" t="n"/>
      <c r="H17" s="220" t="n"/>
      <c r="I17" s="220" t="n"/>
      <c r="J17" s="220" t="n"/>
      <c r="K17" s="220" t="n"/>
      <c r="L17" s="220" t="n"/>
      <c r="M17" s="53" t="n"/>
    </row>
    <row r="18" ht="13.75" customHeight="1" s="403">
      <c r="A18" s="131" t="n"/>
      <c r="B18" s="220" t="n"/>
      <c r="C18" s="220" t="n"/>
      <c r="D18" s="220" t="n"/>
      <c r="E18" s="220" t="n"/>
      <c r="F18" s="220" t="n"/>
      <c r="G18" s="330" t="n"/>
      <c r="H18" s="220" t="n"/>
      <c r="I18" s="220" t="n"/>
      <c r="J18" s="220" t="n"/>
      <c r="K18" s="220" t="n"/>
      <c r="L18" s="220" t="n"/>
      <c r="M18" s="53" t="n"/>
    </row>
    <row r="19" ht="13.75" customHeight="1" s="403">
      <c r="A19" s="131" t="n"/>
      <c r="B19" s="220" t="n"/>
      <c r="C19" s="220" t="n"/>
      <c r="D19" s="220" t="n"/>
      <c r="E19" s="220" t="n"/>
      <c r="F19" s="220" t="n"/>
      <c r="G19" s="330" t="n"/>
      <c r="H19" s="220" t="n"/>
      <c r="I19" s="220" t="n"/>
      <c r="J19" s="220" t="n"/>
      <c r="K19" s="220" t="n"/>
      <c r="L19" s="220" t="n"/>
      <c r="M19" s="53" t="n"/>
    </row>
    <row r="20" ht="13.75" customHeight="1" s="403">
      <c r="A20" s="131" t="n"/>
      <c r="B20" s="220" t="n"/>
      <c r="C20" s="220" t="n"/>
      <c r="D20" s="220" t="n"/>
      <c r="E20" s="220" t="n"/>
      <c r="F20" s="220" t="n"/>
      <c r="G20" s="330" t="n"/>
      <c r="H20" s="220" t="n"/>
      <c r="I20" s="220" t="n"/>
      <c r="J20" s="220" t="n"/>
      <c r="K20" s="220" t="n"/>
      <c r="L20" s="220" t="n"/>
      <c r="M20" s="53" t="n"/>
    </row>
    <row r="21" ht="13.75" customHeight="1" s="403">
      <c r="A21" s="131" t="n"/>
      <c r="B21" s="220" t="n"/>
      <c r="C21" s="220" t="n"/>
      <c r="D21" s="220" t="n"/>
      <c r="E21" s="220" t="n"/>
      <c r="F21" s="220" t="n"/>
      <c r="G21" s="330" t="n"/>
      <c r="H21" s="220" t="n"/>
      <c r="I21" s="220" t="n"/>
      <c r="J21" s="220" t="n"/>
      <c r="K21" s="220" t="n"/>
      <c r="L21" s="220" t="n"/>
      <c r="M21" s="53" t="n"/>
    </row>
    <row r="22" ht="13.75" customHeight="1" s="403">
      <c r="A22" s="131" t="n"/>
      <c r="B22" s="220" t="n"/>
      <c r="C22" s="220" t="n"/>
      <c r="D22" s="220" t="n"/>
      <c r="E22" s="220" t="n"/>
      <c r="F22" s="220" t="n"/>
      <c r="G22" s="330" t="n"/>
      <c r="H22" s="220" t="n"/>
      <c r="I22" s="220" t="n"/>
      <c r="J22" s="220" t="n"/>
      <c r="K22" s="220" t="n"/>
      <c r="L22" s="220" t="n"/>
      <c r="M22" s="53" t="n"/>
    </row>
    <row r="23" ht="13.75" customHeight="1" s="403">
      <c r="A23" s="131" t="n"/>
      <c r="B23" s="220" t="n"/>
      <c r="C23" s="220" t="n"/>
      <c r="D23" s="220" t="n"/>
      <c r="E23" s="220" t="n"/>
      <c r="F23" s="220" t="n"/>
      <c r="G23" s="330" t="n"/>
      <c r="H23" s="220" t="n"/>
      <c r="I23" s="220" t="n"/>
      <c r="J23" s="220" t="n"/>
      <c r="K23" s="220" t="n"/>
      <c r="L23" s="220" t="n"/>
      <c r="M23" s="53" t="n"/>
    </row>
    <row r="24" ht="13.75" customHeight="1" s="403">
      <c r="A24" s="131" t="n"/>
      <c r="B24" s="220" t="n"/>
      <c r="C24" s="220" t="n"/>
      <c r="D24" s="220" t="n"/>
      <c r="E24" s="220" t="n"/>
      <c r="F24" s="220" t="n"/>
      <c r="G24" s="330" t="n"/>
      <c r="H24" s="220" t="n"/>
      <c r="I24" s="220" t="n"/>
      <c r="J24" s="220" t="n"/>
      <c r="K24" s="220" t="n"/>
      <c r="L24" s="220" t="n"/>
      <c r="M24" s="53" t="n"/>
    </row>
    <row r="25" ht="13.75" customHeight="1" s="403">
      <c r="A25" s="131" t="n"/>
      <c r="B25" s="220" t="n"/>
      <c r="C25" s="220" t="n"/>
      <c r="D25" s="220" t="n"/>
      <c r="E25" s="220" t="n"/>
      <c r="F25" s="220" t="n"/>
      <c r="G25" s="330" t="n"/>
      <c r="H25" s="220" t="n"/>
      <c r="I25" s="220" t="n"/>
      <c r="J25" s="220" t="n"/>
      <c r="K25" s="220" t="n"/>
      <c r="L25" s="220" t="n"/>
      <c r="M25" s="53" t="n"/>
    </row>
    <row r="26" ht="13.75" customHeight="1" s="403">
      <c r="A26" s="131" t="n"/>
      <c r="B26" s="220" t="n"/>
      <c r="C26" s="220" t="n"/>
      <c r="D26" s="220" t="n"/>
      <c r="E26" s="220" t="n"/>
      <c r="F26" s="220" t="n"/>
      <c r="G26" s="330" t="n"/>
      <c r="H26" s="220" t="n"/>
      <c r="I26" s="220" t="n"/>
      <c r="J26" s="220" t="n"/>
      <c r="K26" s="220" t="n"/>
      <c r="L26" s="220" t="n"/>
      <c r="M26" s="53" t="n"/>
    </row>
    <row r="27" ht="13.75" customHeight="1" s="403">
      <c r="A27" s="131" t="n"/>
      <c r="B27" s="220" t="n"/>
      <c r="C27" s="220" t="n"/>
      <c r="D27" s="220" t="n"/>
      <c r="E27" s="220" t="n"/>
      <c r="F27" s="220" t="n"/>
      <c r="G27" s="330" t="n"/>
      <c r="H27" s="220" t="n"/>
      <c r="I27" s="220" t="n"/>
      <c r="J27" s="220" t="n"/>
      <c r="K27" s="220" t="n"/>
      <c r="L27" s="220" t="n"/>
      <c r="M27" s="53" t="n"/>
    </row>
    <row r="28" ht="13.75" customHeight="1" s="403">
      <c r="A28" s="131" t="n"/>
      <c r="B28" s="220" t="n"/>
      <c r="C28" s="220" t="n"/>
      <c r="D28" s="220" t="n"/>
      <c r="E28" s="220" t="n"/>
      <c r="F28" s="220" t="n"/>
      <c r="G28" s="330" t="n"/>
      <c r="H28" s="220" t="n"/>
      <c r="I28" s="220" t="n"/>
      <c r="J28" s="220" t="n"/>
      <c r="K28" s="220" t="n"/>
      <c r="L28" s="220" t="n"/>
      <c r="M28" s="53" t="n"/>
    </row>
    <row r="29" ht="13.65" customHeight="1" s="403">
      <c r="A29" s="131" t="n"/>
      <c r="B29" s="220" t="n"/>
      <c r="C29" s="220" t="n"/>
      <c r="D29" s="220" t="n"/>
      <c r="E29" s="220" t="n"/>
      <c r="F29" s="220" t="n"/>
      <c r="G29" s="50" t="n"/>
      <c r="H29" s="220" t="n"/>
      <c r="I29" s="220" t="n"/>
      <c r="J29" s="220" t="n"/>
      <c r="K29" s="220" t="n"/>
      <c r="L29" s="220" t="n"/>
      <c r="M29" s="53" t="n"/>
    </row>
    <row r="30" ht="13.65" customHeight="1" s="403">
      <c r="A30" s="131" t="n"/>
      <c r="B30" s="220" t="n"/>
      <c r="C30" s="220" t="n"/>
      <c r="D30" s="220" t="n"/>
      <c r="E30" s="220" t="n"/>
      <c r="F30" s="220" t="n"/>
      <c r="G30" s="50" t="n"/>
      <c r="H30" s="220" t="n"/>
      <c r="I30" s="220" t="n"/>
      <c r="J30" s="220" t="n"/>
      <c r="K30" s="220" t="n"/>
      <c r="L30" s="220" t="n"/>
      <c r="M30" s="53" t="n"/>
    </row>
    <row r="31" ht="13.65" customHeight="1" s="403">
      <c r="A31" s="131" t="n"/>
      <c r="B31" s="220" t="n"/>
      <c r="C31" s="220" t="n"/>
      <c r="D31" s="220" t="n"/>
      <c r="E31" s="220" t="n"/>
      <c r="F31" s="220" t="n"/>
      <c r="G31" s="50" t="n"/>
      <c r="H31" s="220" t="n"/>
      <c r="I31" s="220" t="n"/>
      <c r="J31" s="220" t="n"/>
      <c r="K31" s="220" t="n"/>
      <c r="L31" s="220" t="n"/>
      <c r="M31" s="53" t="n"/>
    </row>
    <row r="32" ht="13.65" customHeight="1" s="403">
      <c r="A32" s="131" t="n"/>
      <c r="B32" s="220" t="n"/>
      <c r="C32" s="220" t="n"/>
      <c r="D32" s="220" t="n"/>
      <c r="E32" s="220" t="n"/>
      <c r="F32" s="220" t="n"/>
      <c r="G32" s="50" t="n"/>
      <c r="H32" s="220" t="n"/>
      <c r="I32" s="220" t="n"/>
      <c r="J32" s="220" t="n"/>
      <c r="K32" s="220" t="n"/>
      <c r="L32" s="220" t="n"/>
      <c r="M32" s="53" t="n"/>
    </row>
    <row r="33" ht="13.65" customHeight="1" s="403">
      <c r="A33" s="131" t="n"/>
      <c r="B33" s="220" t="n"/>
      <c r="C33" s="220" t="n"/>
      <c r="D33" s="220" t="n"/>
      <c r="E33" s="220" t="n"/>
      <c r="F33" s="220" t="n"/>
      <c r="G33" s="50" t="n"/>
      <c r="H33" s="220" t="n"/>
      <c r="I33" s="220" t="n"/>
      <c r="J33" s="220" t="n"/>
      <c r="K33" s="220" t="n"/>
      <c r="L33" s="220" t="n"/>
      <c r="M33" s="53" t="n"/>
    </row>
    <row r="34" ht="13.65" customHeight="1" s="403">
      <c r="A34" s="131" t="n"/>
      <c r="B34" s="220" t="n"/>
      <c r="C34" s="220" t="n"/>
      <c r="D34" s="220" t="n"/>
      <c r="E34" s="220" t="n"/>
      <c r="F34" s="220" t="n"/>
      <c r="G34" s="50" t="n"/>
      <c r="H34" s="220" t="n"/>
      <c r="I34" s="220" t="n"/>
      <c r="J34" s="220" t="n"/>
      <c r="K34" s="220" t="n"/>
      <c r="L34" s="220" t="n"/>
      <c r="M34" s="53" t="n"/>
    </row>
    <row r="35" ht="13.65" customHeight="1" s="403">
      <c r="A35" s="131" t="n"/>
      <c r="B35" s="220" t="n"/>
      <c r="C35" s="220" t="n"/>
      <c r="D35" s="220" t="n"/>
      <c r="E35" s="220" t="n"/>
      <c r="F35" s="220" t="n"/>
      <c r="G35" s="50" t="n"/>
      <c r="H35" s="220" t="n"/>
      <c r="I35" s="220" t="n"/>
      <c r="J35" s="220" t="n"/>
      <c r="K35" s="220" t="n"/>
      <c r="L35" s="220" t="n"/>
      <c r="M35" s="53" t="n"/>
    </row>
    <row r="36" ht="13.65" customHeight="1" s="403">
      <c r="A36" s="190" t="n"/>
      <c r="B36" s="209" t="inlineStr">
        <is>
          <t>IPVA / Rita / Edna</t>
        </is>
      </c>
      <c r="C36" s="210" t="n"/>
      <c r="D36" s="210" t="n"/>
      <c r="E36" s="210">
        <f>300+100</f>
        <v/>
      </c>
      <c r="F36" s="210" t="n"/>
      <c r="G36" s="193" t="n"/>
      <c r="H36" s="210" t="n"/>
      <c r="I36" s="210" t="n"/>
      <c r="J36" s="210" t="n"/>
      <c r="K36" s="210" t="n"/>
      <c r="L36" s="210" t="n"/>
      <c r="M36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37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23.6719" customWidth="1" style="394" min="1" max="1"/>
    <col width="11.5" customWidth="1" style="394" min="2" max="13"/>
    <col width="8.851559999999999" customWidth="1" style="394" min="14" max="16384"/>
  </cols>
  <sheetData>
    <row r="1" ht="18" customHeight="1" s="403">
      <c r="A1" s="526" t="inlineStr">
        <is>
          <t>CARTÃO MASTERCARD MAGAZINE LUIZA - venc 04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3.75" customHeight="1" s="403">
      <c r="A2" s="10" t="n"/>
      <c r="B2" s="142" t="inlineStr">
        <is>
          <t>JAN</t>
        </is>
      </c>
      <c r="C2" s="142" t="inlineStr">
        <is>
          <t>FEV</t>
        </is>
      </c>
      <c r="D2" s="142" t="inlineStr">
        <is>
          <t>MAR</t>
        </is>
      </c>
      <c r="E2" s="142" t="inlineStr">
        <is>
          <t>ABR</t>
        </is>
      </c>
      <c r="F2" s="142" t="inlineStr">
        <is>
          <t>MAI</t>
        </is>
      </c>
      <c r="G2" s="142" t="inlineStr">
        <is>
          <t>JUN</t>
        </is>
      </c>
      <c r="H2" s="142" t="inlineStr">
        <is>
          <t>JUL</t>
        </is>
      </c>
      <c r="I2" s="142" t="inlineStr">
        <is>
          <t>AGO</t>
        </is>
      </c>
      <c r="J2" s="142" t="inlineStr">
        <is>
          <t>SET</t>
        </is>
      </c>
      <c r="K2" s="142" t="inlineStr">
        <is>
          <t>OUT</t>
        </is>
      </c>
      <c r="L2" s="142" t="inlineStr">
        <is>
          <t>NOV</t>
        </is>
      </c>
      <c r="M2" s="142" t="inlineStr">
        <is>
          <t>DEZ</t>
        </is>
      </c>
    </row>
    <row r="3" ht="13.75" customHeight="1" s="403">
      <c r="A3" s="12" t="n"/>
      <c r="B3" s="409" t="n"/>
      <c r="C3" s="409" t="n"/>
      <c r="D3" s="412" t="n"/>
      <c r="E3" s="412" t="n">
        <v>0</v>
      </c>
      <c r="F3" s="412" t="n"/>
      <c r="G3" s="409" t="n"/>
      <c r="H3" s="409" t="n"/>
      <c r="I3" s="409" t="n"/>
      <c r="J3" s="409" t="n"/>
      <c r="K3" s="409" t="n"/>
      <c r="L3" s="409" t="n"/>
      <c r="M3" s="409" t="n"/>
    </row>
    <row r="4" ht="13.75" customHeight="1" s="403">
      <c r="A4" s="12" t="n"/>
      <c r="B4" s="410" t="n"/>
      <c r="C4" s="410" t="n"/>
      <c r="D4" s="410" t="n"/>
      <c r="E4" s="408" t="n"/>
      <c r="F4" s="408" t="n"/>
      <c r="G4" s="410" t="n"/>
      <c r="H4" s="410" t="n"/>
      <c r="I4" s="410" t="n"/>
      <c r="J4" s="410" t="n"/>
      <c r="K4" s="410" t="n"/>
      <c r="L4" s="410" t="n"/>
      <c r="M4" s="410" t="n"/>
    </row>
    <row r="5" ht="13.75" customHeight="1" s="403">
      <c r="A5" s="16" t="inlineStr">
        <is>
          <t>anuidade 04/12</t>
        </is>
      </c>
      <c r="B5" s="410" t="n"/>
      <c r="C5" s="410" t="n"/>
      <c r="D5" s="410" t="n"/>
      <c r="E5" s="410" t="n"/>
      <c r="F5" s="410" t="n"/>
      <c r="G5" s="410" t="n"/>
      <c r="H5" s="410" t="n"/>
      <c r="I5" s="410" t="n"/>
      <c r="J5" s="410" t="n"/>
      <c r="K5" s="410" t="n"/>
      <c r="L5" s="410" t="n">
        <v>0</v>
      </c>
      <c r="M5" s="410" t="n">
        <v>0</v>
      </c>
    </row>
    <row r="6" ht="13.75" customHeight="1" s="403">
      <c r="A6" s="12" t="n"/>
      <c r="B6" s="408" t="n"/>
      <c r="C6" s="408" t="n"/>
      <c r="D6" s="408" t="n"/>
      <c r="E6" s="408" t="n"/>
      <c r="F6" s="408" t="n"/>
      <c r="G6" s="408" t="n"/>
      <c r="H6" s="408" t="n"/>
      <c r="I6" s="408" t="n"/>
      <c r="J6" s="409" t="n"/>
      <c r="K6" s="409" t="n"/>
      <c r="L6" s="409" t="n"/>
      <c r="M6" s="409" t="n"/>
    </row>
    <row r="7" ht="13.75" customHeight="1" s="403">
      <c r="A7" s="12" t="n"/>
      <c r="B7" s="408" t="n"/>
      <c r="C7" s="408" t="n"/>
      <c r="D7" s="408" t="n"/>
      <c r="E7" s="409" t="n"/>
      <c r="F7" s="410" t="n"/>
      <c r="G7" s="410" t="n"/>
      <c r="H7" s="409" t="n"/>
      <c r="I7" s="409" t="n"/>
      <c r="J7" s="409" t="n"/>
      <c r="K7" s="409" t="n"/>
      <c r="L7" s="409" t="n"/>
      <c r="M7" s="409" t="n"/>
    </row>
    <row r="8" ht="13.75" customHeight="1" s="403">
      <c r="A8" s="12" t="n"/>
      <c r="B8" s="408" t="n"/>
      <c r="C8" s="408" t="n"/>
      <c r="D8" s="408" t="n"/>
      <c r="E8" s="409" t="n"/>
      <c r="F8" s="412" t="n"/>
      <c r="G8" s="412" t="n"/>
      <c r="H8" s="409" t="n"/>
      <c r="I8" s="409" t="n"/>
      <c r="J8" s="409" t="n"/>
      <c r="K8" s="409" t="n"/>
      <c r="L8" s="409" t="n"/>
      <c r="M8" s="409" t="n"/>
    </row>
    <row r="9" ht="13.75" customHeight="1" s="403">
      <c r="A9" s="12" t="n"/>
      <c r="B9" s="408" t="n"/>
      <c r="C9" s="408" t="n"/>
      <c r="D9" s="408" t="n"/>
      <c r="E9" s="409" t="n"/>
      <c r="F9" s="412" t="n"/>
      <c r="G9" s="412" t="n"/>
      <c r="H9" s="409" t="n"/>
      <c r="I9" s="409" t="n"/>
      <c r="J9" s="409" t="n"/>
      <c r="K9" s="411" t="n"/>
      <c r="L9" s="409" t="n"/>
      <c r="M9" s="409" t="n"/>
    </row>
    <row r="10" ht="13.75" customHeight="1" s="403">
      <c r="A10" s="12" t="n"/>
      <c r="B10" s="408" t="n"/>
      <c r="C10" s="408" t="n"/>
      <c r="D10" s="408" t="n"/>
      <c r="E10" s="414" t="n"/>
      <c r="F10" s="412" t="n"/>
      <c r="G10" s="412" t="n"/>
      <c r="H10" s="409" t="n"/>
      <c r="I10" s="409" t="n"/>
      <c r="J10" s="409" t="n"/>
      <c r="K10" s="411" t="n"/>
      <c r="L10" s="409" t="n"/>
      <c r="M10" s="409" t="n"/>
    </row>
    <row r="11" ht="13.75" customHeight="1" s="403">
      <c r="A11" s="12" t="n"/>
      <c r="B11" s="408" t="n"/>
      <c r="C11" s="12" t="n"/>
      <c r="D11" s="408" t="n"/>
      <c r="E11" s="414" t="n"/>
      <c r="F11" s="412" t="n"/>
      <c r="G11" s="412" t="n"/>
      <c r="H11" s="409" t="n"/>
      <c r="I11" s="409" t="n"/>
      <c r="J11" s="409" t="n"/>
      <c r="K11" s="411" t="n"/>
      <c r="L11" s="409" t="n"/>
      <c r="M11" s="409" t="n"/>
    </row>
    <row r="12" ht="13.75" customHeight="1" s="403">
      <c r="A12" s="12" t="n"/>
      <c r="B12" s="408" t="n"/>
      <c r="C12" s="12" t="n"/>
      <c r="D12" s="408" t="n"/>
      <c r="E12" s="414" t="n"/>
      <c r="F12" s="412" t="n"/>
      <c r="G12" s="412" t="n"/>
      <c r="H12" s="409" t="n"/>
      <c r="I12" s="409" t="n"/>
      <c r="J12" s="409" t="n"/>
      <c r="K12" s="411" t="n"/>
      <c r="L12" s="409" t="n"/>
      <c r="M12" s="409" t="n"/>
    </row>
    <row r="13" ht="13.75" customHeight="1" s="403">
      <c r="A13" s="16" t="inlineStr">
        <is>
          <t>TOTAL</t>
        </is>
      </c>
      <c r="B13" s="408" t="n">
        <v>0</v>
      </c>
      <c r="C13" s="408" t="n">
        <v>0</v>
      </c>
      <c r="D13" s="408" t="n">
        <v>0</v>
      </c>
      <c r="E13" s="408">
        <f>SUM(E3:E12)</f>
        <v/>
      </c>
      <c r="F13" s="408">
        <f>SUM(F3:F12)</f>
        <v/>
      </c>
      <c r="G13" s="408">
        <f>SUM(G3:G12)</f>
        <v/>
      </c>
      <c r="H13" s="408">
        <f>SUM(H3:H12)</f>
        <v/>
      </c>
      <c r="I13" s="408">
        <f>SUM(I3:I12)</f>
        <v/>
      </c>
      <c r="J13" s="408">
        <f>SUM(J3:J12)</f>
        <v/>
      </c>
      <c r="K13" s="408" t="n">
        <v>0</v>
      </c>
      <c r="L13" s="408" t="n">
        <v>0</v>
      </c>
      <c r="M13" s="408" t="n">
        <v>0</v>
      </c>
    </row>
    <row r="14" ht="13.65" customHeight="1" s="403">
      <c r="A14" s="240" t="n"/>
      <c r="B14" s="162" t="n"/>
      <c r="C14" s="525" t="n"/>
      <c r="D14" s="162" t="n"/>
      <c r="E14" s="162" t="n"/>
      <c r="F14" s="162" t="n"/>
      <c r="G14" s="162" t="n"/>
      <c r="H14" s="162" t="n"/>
      <c r="I14" s="162" t="n"/>
      <c r="J14" s="162" t="n"/>
      <c r="K14" s="162" t="n"/>
      <c r="L14" s="162" t="n"/>
      <c r="M14" s="241" t="n"/>
    </row>
    <row r="15" ht="13.75" customHeight="1" s="403">
      <c r="A15" s="257" t="inlineStr">
        <is>
          <t>LIMITE</t>
        </is>
      </c>
      <c r="B15" s="530" t="n">
        <v>3000</v>
      </c>
      <c r="C15" s="159" t="n"/>
      <c r="D15" s="220" t="n"/>
      <c r="E15" s="458" t="n"/>
      <c r="F15" s="220" t="n"/>
      <c r="G15" s="220" t="n"/>
      <c r="H15" s="220" t="n"/>
      <c r="I15" s="482" t="n"/>
      <c r="J15" s="220" t="n"/>
      <c r="K15" s="220" t="n"/>
      <c r="L15" s="220" t="n"/>
      <c r="M15" s="53" t="n"/>
    </row>
    <row r="16" ht="13.75" customHeight="1" s="403">
      <c r="A16" s="257" t="inlineStr">
        <is>
          <t>DEBITO</t>
        </is>
      </c>
      <c r="B16" s="531">
        <f>SUM(B13:M13)</f>
        <v/>
      </c>
      <c r="C16" s="220" t="n"/>
      <c r="D16" s="430" t="n"/>
      <c r="E16" s="220" t="n"/>
      <c r="F16" s="220" t="n"/>
      <c r="G16" s="220" t="n"/>
      <c r="H16" s="430" t="n"/>
      <c r="I16" s="430" t="n"/>
      <c r="J16" s="220" t="n"/>
      <c r="K16" s="220" t="n"/>
      <c r="L16" s="220" t="n"/>
      <c r="M16" s="53" t="n"/>
    </row>
    <row r="17" ht="13.75" customHeight="1" s="403">
      <c r="A17" s="257" t="inlineStr">
        <is>
          <t>SALDO</t>
        </is>
      </c>
      <c r="B17" s="532" t="n">
        <v>3000</v>
      </c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53" t="n"/>
    </row>
    <row r="18" ht="13.65" customHeight="1" s="403">
      <c r="A18" s="131" t="n"/>
      <c r="B18" s="220" t="n"/>
      <c r="C18" s="220" t="n"/>
      <c r="D18" s="220" t="n"/>
      <c r="E18" s="220" t="n"/>
      <c r="F18" s="220" t="n"/>
      <c r="G18" s="220" t="n"/>
      <c r="H18" s="220" t="n"/>
      <c r="I18" s="220" t="n"/>
      <c r="J18" s="220" t="n"/>
      <c r="K18" s="220" t="n"/>
      <c r="L18" s="220" t="n"/>
      <c r="M18" s="53" t="n"/>
    </row>
    <row r="19" ht="13.65" customHeight="1" s="403">
      <c r="A19" s="131" t="n"/>
      <c r="B19" s="220" t="n"/>
      <c r="C19" s="220" t="n"/>
      <c r="D19" s="220" t="n"/>
      <c r="E19" s="220" t="n"/>
      <c r="F19" s="220" t="n"/>
      <c r="G19" s="220" t="n"/>
      <c r="H19" s="220" t="n"/>
      <c r="I19" s="220" t="n"/>
      <c r="J19" s="220" t="n"/>
      <c r="K19" s="220" t="n"/>
      <c r="L19" s="220" t="n"/>
      <c r="M19" s="53" t="n"/>
    </row>
    <row r="20" ht="13.65" customHeight="1" s="403">
      <c r="A20" s="131" t="n"/>
      <c r="B20" s="220" t="n"/>
      <c r="C20" s="220" t="n"/>
      <c r="D20" s="220" t="n"/>
      <c r="E20" s="220" t="n"/>
      <c r="F20" s="220" t="n"/>
      <c r="G20" s="220" t="n"/>
      <c r="H20" s="220" t="n"/>
      <c r="I20" s="220" t="n"/>
      <c r="J20" s="220" t="n"/>
      <c r="K20" s="220" t="n"/>
      <c r="L20" s="220" t="n"/>
      <c r="M20" s="53" t="n"/>
    </row>
    <row r="21" ht="13.65" customHeight="1" s="403">
      <c r="A21" s="131" t="n"/>
      <c r="B21" s="220" t="n"/>
      <c r="C21" s="220" t="n"/>
      <c r="D21" s="220" t="n"/>
      <c r="E21" s="220" t="n"/>
      <c r="F21" s="220" t="n"/>
      <c r="G21" s="220" t="n"/>
      <c r="H21" s="220" t="n"/>
      <c r="I21" s="220" t="n"/>
      <c r="J21" s="220" t="n"/>
      <c r="K21" s="220" t="n"/>
      <c r="L21" s="220" t="n"/>
      <c r="M21" s="53" t="n"/>
    </row>
    <row r="22" ht="13.65" customHeight="1" s="403">
      <c r="A22" s="131" t="n"/>
      <c r="B22" s="220" t="n"/>
      <c r="C22" s="220" t="n"/>
      <c r="D22" s="220" t="n"/>
      <c r="E22" s="220" t="n"/>
      <c r="F22" s="220" t="n"/>
      <c r="G22" s="220" t="n"/>
      <c r="H22" s="220" t="n"/>
      <c r="I22" s="220" t="n"/>
      <c r="J22" s="220" t="n"/>
      <c r="K22" s="220" t="n"/>
      <c r="L22" s="220" t="n"/>
      <c r="M22" s="53" t="n"/>
    </row>
    <row r="23" ht="13.65" customHeight="1" s="403">
      <c r="A23" s="131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  <c r="M23" s="53" t="n"/>
    </row>
    <row r="24" ht="13.65" customHeight="1" s="403">
      <c r="A24" s="131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  <c r="M24" s="53" t="n"/>
    </row>
    <row r="25" ht="13.65" customHeight="1" s="403">
      <c r="A25" s="131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  <c r="M25" s="53" t="n"/>
    </row>
    <row r="26" ht="13.65" customHeight="1" s="403">
      <c r="A26" s="131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53" t="n"/>
    </row>
    <row r="27" ht="13.65" customHeight="1" s="403">
      <c r="A27" s="131" t="n"/>
      <c r="B27" s="220" t="n"/>
      <c r="C27" s="220" t="n"/>
      <c r="D27" s="220" t="n"/>
      <c r="E27" s="220" t="n"/>
      <c r="F27" s="220" t="n"/>
      <c r="G27" s="220" t="n"/>
      <c r="H27" s="220" t="n"/>
      <c r="I27" s="220" t="n"/>
      <c r="J27" s="220" t="n"/>
      <c r="K27" s="220" t="n"/>
      <c r="L27" s="220" t="n"/>
      <c r="M27" s="53" t="n"/>
    </row>
    <row r="28" ht="13.65" customHeight="1" s="403">
      <c r="A28" s="131" t="n"/>
      <c r="B28" s="220" t="n"/>
      <c r="C28" s="220" t="n"/>
      <c r="D28" s="220" t="n"/>
      <c r="E28" s="220" t="n"/>
      <c r="F28" s="220" t="n"/>
      <c r="G28" s="220" t="n"/>
      <c r="H28" s="220" t="n"/>
      <c r="I28" s="220" t="n"/>
      <c r="J28" s="220" t="n"/>
      <c r="K28" s="220" t="n"/>
      <c r="L28" s="220" t="n"/>
      <c r="M28" s="53" t="n"/>
    </row>
    <row r="29" ht="13.65" customHeight="1" s="403">
      <c r="A29" s="131" t="n"/>
      <c r="B29" s="220" t="n"/>
      <c r="C29" s="220" t="n"/>
      <c r="D29" s="220" t="n"/>
      <c r="E29" s="220" t="n"/>
      <c r="F29" s="220" t="n"/>
      <c r="G29" s="220" t="n"/>
      <c r="H29" s="220" t="n"/>
      <c r="I29" s="220" t="n"/>
      <c r="J29" s="220" t="n"/>
      <c r="K29" s="220" t="n"/>
      <c r="L29" s="220" t="n"/>
      <c r="M29" s="53" t="n"/>
    </row>
    <row r="30" ht="13.65" customHeight="1" s="403">
      <c r="A30" s="131" t="n"/>
      <c r="B30" s="220" t="n"/>
      <c r="C30" s="220" t="n"/>
      <c r="D30" s="220" t="n"/>
      <c r="E30" s="220" t="n"/>
      <c r="F30" s="220" t="n"/>
      <c r="G30" s="220" t="n"/>
      <c r="H30" s="220" t="n"/>
      <c r="I30" s="220" t="n"/>
      <c r="J30" s="220" t="n"/>
      <c r="K30" s="220" t="n"/>
      <c r="L30" s="220" t="n"/>
      <c r="M30" s="53" t="n"/>
    </row>
    <row r="31" ht="13.65" customHeight="1" s="403">
      <c r="A31" s="131" t="n"/>
      <c r="B31" s="220" t="n"/>
      <c r="C31" s="220" t="n"/>
      <c r="D31" s="220" t="n"/>
      <c r="E31" s="220" t="n"/>
      <c r="F31" s="220" t="n"/>
      <c r="G31" s="220" t="n"/>
      <c r="H31" s="220" t="n"/>
      <c r="I31" s="220" t="n"/>
      <c r="J31" s="220" t="n"/>
      <c r="K31" s="220" t="n"/>
      <c r="L31" s="220" t="n"/>
      <c r="M31" s="53" t="n"/>
    </row>
    <row r="32" ht="13.65" customHeight="1" s="403">
      <c r="A32" s="131" t="n"/>
      <c r="B32" s="220" t="n"/>
      <c r="C32" s="220" t="n"/>
      <c r="D32" s="220" t="n"/>
      <c r="E32" s="220" t="n"/>
      <c r="F32" s="220" t="n"/>
      <c r="G32" s="220" t="n"/>
      <c r="H32" s="220" t="n"/>
      <c r="I32" s="220" t="n"/>
      <c r="J32" s="220" t="n"/>
      <c r="K32" s="220" t="n"/>
      <c r="L32" s="220" t="n"/>
      <c r="M32" s="53" t="n"/>
    </row>
    <row r="33" ht="13.65" customHeight="1" s="403">
      <c r="A33" s="131" t="n"/>
      <c r="B33" s="220" t="n"/>
      <c r="C33" s="220" t="n"/>
      <c r="D33" s="220" t="n"/>
      <c r="E33" s="220" t="n"/>
      <c r="F33" s="220" t="n"/>
      <c r="G33" s="220" t="n"/>
      <c r="H33" s="220" t="n"/>
      <c r="I33" s="220" t="n"/>
      <c r="J33" s="220" t="n"/>
      <c r="K33" s="220" t="n"/>
      <c r="L33" s="220" t="n"/>
      <c r="M33" s="53" t="n"/>
    </row>
    <row r="34" ht="13.65" customHeight="1" s="403">
      <c r="A34" s="131" t="n"/>
      <c r="B34" s="220" t="n"/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53" t="n"/>
    </row>
    <row r="35" ht="13.65" customHeight="1" s="403">
      <c r="A35" s="131" t="n"/>
      <c r="B35" s="220" t="n"/>
      <c r="C35" s="220" t="n"/>
      <c r="D35" s="220" t="n"/>
      <c r="E35" s="220" t="n"/>
      <c r="F35" s="220" t="n"/>
      <c r="G35" s="220" t="n"/>
      <c r="H35" s="220" t="n"/>
      <c r="I35" s="220" t="n"/>
      <c r="J35" s="220" t="n"/>
      <c r="K35" s="220" t="n"/>
      <c r="L35" s="220" t="n"/>
      <c r="M35" s="53" t="n"/>
    </row>
    <row r="36" ht="13.65" customHeight="1" s="403">
      <c r="A36" s="131" t="n"/>
      <c r="B36" s="220" t="n"/>
      <c r="C36" s="220" t="n"/>
      <c r="D36" s="220" t="n"/>
      <c r="E36" s="220" t="n"/>
      <c r="F36" s="220" t="n"/>
      <c r="G36" s="220" t="n"/>
      <c r="H36" s="220" t="n"/>
      <c r="I36" s="220" t="n"/>
      <c r="J36" s="220" t="n"/>
      <c r="K36" s="220" t="n"/>
      <c r="L36" s="220" t="n"/>
      <c r="M36" s="53" t="n"/>
    </row>
    <row r="37" ht="13.65" customHeight="1" s="403">
      <c r="A37" s="190" t="n"/>
      <c r="B37" s="209" t="inlineStr">
        <is>
          <t>IPVA / Rita / Edna</t>
        </is>
      </c>
      <c r="C37" s="210" t="n"/>
      <c r="D37" s="210" t="n"/>
      <c r="E37" s="210">
        <f>300+100</f>
        <v/>
      </c>
      <c r="F37" s="210" t="n"/>
      <c r="G37" s="210" t="n"/>
      <c r="H37" s="210" t="n"/>
      <c r="I37" s="210" t="n"/>
      <c r="J37" s="210" t="n"/>
      <c r="K37" s="210" t="n"/>
      <c r="L37" s="210" t="n"/>
      <c r="M37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4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1.85156" customWidth="1" style="394" min="1" max="1"/>
    <col width="8.851559999999999" customWidth="1" style="394" min="2" max="4"/>
    <col width="16.5" customWidth="1" style="394" min="5" max="5"/>
    <col width="31.5" customWidth="1" style="394" min="6" max="6"/>
    <col width="8.851559999999999" customWidth="1" style="394" min="7" max="9"/>
    <col width="21.5" customWidth="1" style="394" min="10" max="10"/>
    <col width="8.851559999999999" customWidth="1" style="394" min="11" max="11"/>
    <col width="13.8516" customWidth="1" style="394" min="12" max="12"/>
    <col width="8.851559999999999" customWidth="1" style="394" min="13" max="14"/>
    <col width="14.8516" customWidth="1" style="394" min="15" max="15"/>
    <col width="8.851559999999999" customWidth="1" style="394" min="16" max="20"/>
    <col width="8.851559999999999" customWidth="1" style="394" min="21" max="16384"/>
  </cols>
  <sheetData>
    <row r="1" ht="12.75" customHeight="1" s="403">
      <c r="A1" s="360" t="n"/>
      <c r="B1" s="360" t="n"/>
      <c r="C1" s="360" t="n"/>
      <c r="D1" s="360" t="n"/>
      <c r="E1" s="360" t="n"/>
      <c r="F1" s="360" t="n"/>
      <c r="G1" s="360" t="n"/>
      <c r="H1" s="360" t="n"/>
      <c r="I1" s="360" t="n"/>
      <c r="J1" s="360" t="n"/>
      <c r="K1" s="360" t="n"/>
      <c r="L1" s="360" t="n"/>
      <c r="M1" s="360" t="n"/>
      <c r="N1" s="360" t="n"/>
      <c r="O1" s="360" t="n"/>
      <c r="P1" s="360" t="n"/>
      <c r="Q1" s="360" t="n"/>
      <c r="R1" s="360" t="n"/>
      <c r="S1" s="360" t="n"/>
      <c r="T1" s="360" t="n"/>
    </row>
    <row r="2" ht="12.75" customHeight="1" s="403">
      <c r="A2" s="360" t="n"/>
      <c r="B2" s="360" t="n"/>
      <c r="C2" s="360" t="n"/>
      <c r="D2" s="360" t="n"/>
      <c r="E2" s="360" t="n"/>
      <c r="F2" s="360" t="n"/>
      <c r="G2" s="360" t="n"/>
      <c r="H2" s="360" t="n"/>
      <c r="I2" s="360" t="n"/>
      <c r="J2" s="360" t="n"/>
      <c r="K2" s="360" t="n"/>
      <c r="L2" s="352" t="n"/>
      <c r="M2" s="419" t="n"/>
      <c r="N2" s="352" t="n"/>
      <c r="O2" s="352" t="n"/>
      <c r="P2" s="419" t="n"/>
      <c r="Q2" s="360" t="n"/>
      <c r="R2" s="360" t="n"/>
      <c r="S2" s="360" t="n"/>
      <c r="T2" s="360" t="n"/>
    </row>
    <row r="3" ht="12.75" customHeight="1" s="403">
      <c r="A3" s="360" t="n"/>
      <c r="B3" s="334" t="inlineStr">
        <is>
          <t>Divida IPTU natal</t>
        </is>
      </c>
      <c r="C3" s="335" t="n"/>
      <c r="D3" s="335" t="n"/>
      <c r="E3" s="335" t="n"/>
      <c r="F3" s="352" t="n"/>
      <c r="G3" s="352" t="n"/>
      <c r="H3" s="352" t="n"/>
      <c r="I3" s="352" t="n"/>
      <c r="J3" s="360" t="n"/>
      <c r="K3" s="360" t="n"/>
      <c r="L3" s="352" t="n"/>
      <c r="M3" s="419" t="n"/>
      <c r="N3" s="352" t="n"/>
      <c r="O3" s="352" t="n"/>
      <c r="P3" s="419" t="n"/>
      <c r="Q3" s="360" t="n"/>
      <c r="R3" s="360" t="n"/>
      <c r="S3" s="360" t="n"/>
      <c r="T3" s="360" t="n"/>
    </row>
    <row r="4" ht="12.75" customHeight="1" s="403">
      <c r="A4" s="336" t="n"/>
      <c r="B4" s="341" t="n">
        <v>2018</v>
      </c>
      <c r="C4" s="338" t="inlineStr">
        <is>
          <t>LIXO</t>
        </is>
      </c>
      <c r="D4" s="542" t="n">
        <v>1271.06</v>
      </c>
      <c r="E4" s="542" t="n"/>
      <c r="F4" s="340" t="n"/>
      <c r="G4" s="352" t="n"/>
      <c r="H4" s="352" t="n"/>
      <c r="I4" s="352" t="n"/>
      <c r="J4" s="360" t="n"/>
      <c r="K4" s="360" t="n"/>
      <c r="L4" s="352" t="n"/>
      <c r="M4" s="419" t="n"/>
      <c r="N4" s="352" t="n"/>
      <c r="O4" s="352" t="n"/>
      <c r="P4" s="419" t="n"/>
      <c r="Q4" s="360" t="n"/>
      <c r="R4" s="360" t="n"/>
      <c r="S4" s="360" t="n"/>
      <c r="T4" s="360" t="n"/>
    </row>
    <row r="5" ht="12.75" customHeight="1" s="403">
      <c r="A5" s="336" t="n"/>
      <c r="B5" s="341" t="n"/>
      <c r="C5" s="338" t="inlineStr">
        <is>
          <t>IPTU</t>
        </is>
      </c>
      <c r="D5" s="542" t="n">
        <v>871.5700000000001</v>
      </c>
      <c r="E5" s="542">
        <f>SUM(D4:D5)</f>
        <v/>
      </c>
      <c r="F5" s="342" t="inlineStr">
        <is>
          <t>não entrei debito no site da prefeitura</t>
        </is>
      </c>
      <c r="G5" s="352" t="n"/>
      <c r="H5" s="352" t="n"/>
      <c r="I5" s="352" t="n"/>
      <c r="J5" s="360" t="n"/>
      <c r="K5" s="360" t="n"/>
      <c r="L5" s="352" t="n"/>
      <c r="M5" s="419" t="n"/>
      <c r="N5" s="352" t="n"/>
      <c r="O5" s="352" t="n"/>
      <c r="P5" s="419" t="n"/>
      <c r="Q5" s="360" t="n"/>
      <c r="R5" s="360" t="n"/>
      <c r="S5" s="360" t="n"/>
      <c r="T5" s="360" t="n"/>
    </row>
    <row r="6" ht="12.75" customHeight="1" s="403">
      <c r="A6" s="336" t="n"/>
      <c r="B6" s="346" t="n">
        <v>2019</v>
      </c>
      <c r="C6" s="344" t="inlineStr">
        <is>
          <t>LIXO</t>
        </is>
      </c>
      <c r="D6" s="543" t="n">
        <v>1356.08</v>
      </c>
      <c r="E6" s="543" t="n"/>
      <c r="F6" s="346" t="n"/>
      <c r="G6" s="340" t="n"/>
      <c r="H6" s="352" t="n"/>
      <c r="I6" s="352" t="n"/>
      <c r="J6" s="360" t="n"/>
      <c r="K6" s="360" t="n"/>
      <c r="L6" s="352" t="n"/>
      <c r="M6" s="419" t="n"/>
      <c r="N6" s="352" t="n"/>
      <c r="O6" s="352" t="n"/>
      <c r="P6" s="352" t="n"/>
      <c r="Q6" s="360" t="n"/>
      <c r="R6" s="360" t="n"/>
      <c r="S6" s="360" t="n"/>
      <c r="T6" s="360" t="n"/>
    </row>
    <row r="7" ht="12.75" customHeight="1" s="403">
      <c r="A7" s="336" t="n"/>
      <c r="B7" s="346" t="n"/>
      <c r="C7" s="344" t="inlineStr">
        <is>
          <t>IPTU</t>
        </is>
      </c>
      <c r="D7" s="543" t="n">
        <v>1549.76</v>
      </c>
      <c r="E7" s="543">
        <f>SUM(D6:D7)</f>
        <v/>
      </c>
      <c r="F7" s="344" t="inlineStr">
        <is>
          <t>pago em 02/03/2023</t>
        </is>
      </c>
      <c r="G7" s="340" t="n"/>
      <c r="H7" s="352" t="n"/>
      <c r="I7" s="352" t="n"/>
      <c r="J7" s="360" t="n"/>
      <c r="K7" s="360" t="n"/>
      <c r="L7" s="352" t="n"/>
      <c r="M7" s="419" t="n"/>
      <c r="N7" s="352" t="n"/>
      <c r="O7" s="352" t="n"/>
      <c r="P7" s="419" t="n"/>
      <c r="Q7" s="360" t="n"/>
      <c r="R7" s="360" t="n"/>
      <c r="S7" s="360" t="n"/>
      <c r="T7" s="360" t="n"/>
    </row>
    <row r="8" ht="12.75" customHeight="1" s="403">
      <c r="A8" s="360" t="n"/>
      <c r="B8" s="350" t="n">
        <v>2020</v>
      </c>
      <c r="C8" s="348" t="inlineStr">
        <is>
          <t>LIXO</t>
        </is>
      </c>
      <c r="D8" s="544" t="n">
        <v>1406.94</v>
      </c>
      <c r="E8" s="544" t="n"/>
      <c r="F8" s="350" t="n"/>
      <c r="G8" s="352" t="n"/>
      <c r="H8" s="352" t="n"/>
      <c r="I8" s="352" t="n"/>
      <c r="J8" s="360" t="n"/>
      <c r="K8" s="360" t="n"/>
      <c r="L8" s="352" t="n"/>
      <c r="M8" s="419" t="n"/>
      <c r="N8" s="352" t="n"/>
      <c r="O8" s="352" t="n"/>
      <c r="P8" s="352" t="n"/>
      <c r="Q8" s="360" t="n"/>
      <c r="R8" s="360" t="n"/>
      <c r="S8" s="360" t="n"/>
      <c r="T8" s="360" t="n"/>
    </row>
    <row r="9" ht="12.75" customHeight="1" s="403">
      <c r="A9" s="360" t="n"/>
      <c r="B9" s="352" t="n"/>
      <c r="C9" s="351" t="inlineStr">
        <is>
          <t>IPTU</t>
        </is>
      </c>
      <c r="D9" s="419" t="n">
        <v>1607.91</v>
      </c>
      <c r="E9" s="419">
        <f>SUM(D8:D9)</f>
        <v/>
      </c>
      <c r="F9" s="352" t="n"/>
      <c r="G9" s="352" t="n"/>
      <c r="H9" s="352" t="n"/>
      <c r="I9" s="352" t="n"/>
      <c r="J9" s="360" t="n"/>
      <c r="K9" s="360" t="n"/>
      <c r="L9" s="360" t="n"/>
      <c r="M9" s="360" t="n"/>
      <c r="N9" s="360" t="n"/>
      <c r="O9" s="360" t="n"/>
      <c r="P9" s="360" t="n"/>
      <c r="Q9" s="360" t="n"/>
      <c r="R9" s="360" t="n"/>
      <c r="S9" s="360" t="n"/>
      <c r="T9" s="360" t="n"/>
    </row>
    <row r="10" ht="12.75" customHeight="1" s="403">
      <c r="A10" s="360" t="n"/>
      <c r="B10" s="352" t="n">
        <v>2021</v>
      </c>
      <c r="C10" s="351" t="inlineStr">
        <is>
          <t>LIXO</t>
        </is>
      </c>
      <c r="D10" s="419" t="n">
        <v>1313.72</v>
      </c>
      <c r="E10" s="419" t="n"/>
      <c r="F10" s="352" t="n"/>
      <c r="G10" s="352" t="n"/>
      <c r="H10" s="352" t="n"/>
      <c r="I10" s="352" t="n"/>
      <c r="J10" s="360" t="n"/>
      <c r="K10" s="360" t="n"/>
      <c r="L10" s="360" t="n"/>
      <c r="M10" s="360" t="n"/>
      <c r="N10" s="360" t="n"/>
      <c r="O10" s="360" t="n"/>
      <c r="P10" s="360" t="n"/>
      <c r="Q10" s="360" t="n"/>
      <c r="R10" s="360" t="n"/>
      <c r="S10" s="360" t="n"/>
      <c r="T10" s="360" t="n"/>
    </row>
    <row r="11" ht="12.75" customHeight="1" s="403">
      <c r="A11" s="360" t="n"/>
      <c r="B11" s="335" t="n"/>
      <c r="C11" s="334" t="inlineStr">
        <is>
          <t>IPTU</t>
        </is>
      </c>
      <c r="D11" s="545" t="n">
        <v>1501.36</v>
      </c>
      <c r="E11" s="545">
        <f>SUM(D10:D11)</f>
        <v/>
      </c>
      <c r="F11" s="335" t="n"/>
      <c r="G11" s="352" t="n"/>
      <c r="H11" s="352" t="n"/>
      <c r="I11" s="352" t="n"/>
      <c r="J11" s="360" t="n"/>
      <c r="K11" s="360" t="n"/>
      <c r="L11" s="360" t="n"/>
      <c r="M11" s="360" t="n"/>
      <c r="N11" s="360" t="n"/>
      <c r="O11" s="360" t="n"/>
      <c r="P11" s="360" t="n"/>
      <c r="Q11" s="360" t="n"/>
      <c r="R11" s="360" t="n"/>
      <c r="S11" s="360" t="n"/>
      <c r="T11" s="360" t="n"/>
    </row>
    <row r="12" ht="12.75" customHeight="1" s="403">
      <c r="A12" s="336" t="n"/>
      <c r="B12" s="346" t="n">
        <v>2022</v>
      </c>
      <c r="C12" s="344" t="inlineStr">
        <is>
          <t>LIXO</t>
        </is>
      </c>
      <c r="D12" s="543" t="n">
        <v>0</v>
      </c>
      <c r="E12" s="543" t="n"/>
      <c r="F12" s="346" t="n"/>
      <c r="G12" s="340" t="n"/>
      <c r="H12" s="352" t="n"/>
      <c r="I12" s="352" t="n"/>
      <c r="J12" s="360" t="n"/>
      <c r="K12" s="360" t="n"/>
      <c r="L12" s="360" t="n"/>
      <c r="M12" s="360" t="n"/>
      <c r="N12" s="360" t="n"/>
      <c r="O12" s="360" t="n"/>
      <c r="P12" s="360" t="n"/>
      <c r="Q12" s="360" t="n"/>
      <c r="R12" s="360" t="n"/>
      <c r="S12" s="360" t="n"/>
      <c r="T12" s="360" t="n"/>
    </row>
    <row r="13" ht="12.75" customHeight="1" s="403">
      <c r="A13" s="336" t="n"/>
      <c r="B13" s="346" t="n"/>
      <c r="C13" s="344" t="inlineStr">
        <is>
          <t>IPTU</t>
        </is>
      </c>
      <c r="D13" s="543" t="n">
        <v>0</v>
      </c>
      <c r="E13" s="546" t="n">
        <v>0</v>
      </c>
      <c r="F13" s="344" t="inlineStr">
        <is>
          <t>pago por Bezerra</t>
        </is>
      </c>
      <c r="G13" s="340" t="n"/>
      <c r="H13" s="352" t="n"/>
      <c r="I13" s="352" t="n"/>
      <c r="J13" s="360" t="n"/>
      <c r="K13" s="360" t="n"/>
      <c r="L13" s="360" t="n"/>
      <c r="M13" s="360" t="n"/>
      <c r="N13" s="360" t="n"/>
      <c r="O13" s="360" t="n"/>
      <c r="P13" s="360" t="n"/>
      <c r="Q13" s="360" t="n"/>
      <c r="R13" s="360" t="n"/>
      <c r="S13" s="360" t="n"/>
      <c r="T13" s="360" t="n"/>
    </row>
    <row r="14" ht="12.75" customHeight="1" s="403">
      <c r="A14" s="336" t="n"/>
      <c r="B14" s="346" t="n">
        <v>2023</v>
      </c>
      <c r="C14" s="344" t="inlineStr">
        <is>
          <t>LIXO</t>
        </is>
      </c>
      <c r="D14" s="543" t="n">
        <v>0</v>
      </c>
      <c r="E14" s="346" t="n"/>
      <c r="F14" s="346" t="n"/>
      <c r="G14" s="340" t="n"/>
      <c r="H14" s="352" t="n"/>
      <c r="I14" s="352" t="n"/>
      <c r="J14" s="360" t="n"/>
      <c r="K14" s="360" t="n"/>
      <c r="L14" s="360" t="n"/>
      <c r="M14" s="360" t="n"/>
      <c r="N14" s="360" t="n"/>
      <c r="O14" s="360" t="n"/>
      <c r="P14" s="360" t="n"/>
      <c r="Q14" s="360" t="n"/>
      <c r="R14" s="360" t="n"/>
      <c r="S14" s="360" t="n"/>
      <c r="T14" s="360" t="n"/>
    </row>
    <row r="15" ht="12.75" customHeight="1" s="403">
      <c r="A15" s="336" t="n"/>
      <c r="B15" s="346" t="n"/>
      <c r="C15" s="344" t="inlineStr">
        <is>
          <t>IPTU</t>
        </is>
      </c>
      <c r="D15" s="543" t="n">
        <v>0</v>
      </c>
      <c r="E15" s="543">
        <f>SUM(D14:D15)</f>
        <v/>
      </c>
      <c r="F15" s="344" t="inlineStr">
        <is>
          <t>pago por Bezerra</t>
        </is>
      </c>
      <c r="G15" s="32" t="n"/>
      <c r="H15" s="360" t="n"/>
      <c r="I15" s="360" t="n"/>
      <c r="J15" s="360" t="n"/>
      <c r="K15" s="360" t="n"/>
      <c r="L15" s="360" t="n"/>
      <c r="M15" s="360" t="n"/>
      <c r="N15" s="360" t="n"/>
      <c r="O15" s="360" t="n"/>
      <c r="P15" s="360" t="n"/>
      <c r="Q15" s="360" t="n"/>
      <c r="R15" s="360" t="n"/>
      <c r="S15" s="360" t="n"/>
      <c r="T15" s="360" t="n"/>
    </row>
    <row r="16" ht="12.75" customHeight="1" s="403">
      <c r="A16" s="336" t="n"/>
      <c r="B16" s="355" t="n">
        <v>2024</v>
      </c>
      <c r="C16" s="356" t="inlineStr">
        <is>
          <t>LIXO</t>
        </is>
      </c>
      <c r="D16" s="547" t="n">
        <v>770.51</v>
      </c>
      <c r="E16" s="358" t="n"/>
      <c r="F16" s="194" t="n"/>
      <c r="G16" s="360" t="n"/>
      <c r="H16" s="360" t="n"/>
      <c r="I16" s="360" t="n"/>
      <c r="J16" s="360" t="n"/>
      <c r="K16" s="360" t="n"/>
      <c r="L16" s="360" t="n"/>
      <c r="M16" s="360" t="n"/>
      <c r="N16" s="360" t="n"/>
      <c r="O16" s="360" t="n"/>
      <c r="P16" s="360" t="n"/>
      <c r="Q16" s="360" t="n"/>
      <c r="R16" s="360" t="n"/>
      <c r="S16" s="360" t="n"/>
      <c r="T16" s="360" t="n"/>
    </row>
    <row r="17" ht="12.75" customHeight="1" s="403">
      <c r="A17" s="336" t="n"/>
      <c r="B17" s="358" t="n"/>
      <c r="C17" s="356" t="inlineStr">
        <is>
          <t>IPTU</t>
        </is>
      </c>
      <c r="D17" s="547" t="n">
        <v>880.5599999999999</v>
      </c>
      <c r="E17" s="547">
        <f>SUM(D16:D17)</f>
        <v/>
      </c>
      <c r="F17" s="32" t="n"/>
      <c r="G17" s="360" t="n"/>
      <c r="H17" s="360" t="n"/>
      <c r="I17" s="360" t="n"/>
      <c r="J17" s="360" t="n"/>
      <c r="K17" s="360" t="n"/>
      <c r="L17" s="360" t="n"/>
      <c r="M17" s="360" t="n"/>
      <c r="N17" s="360" t="n"/>
      <c r="O17" s="360" t="n"/>
      <c r="P17" s="360" t="n"/>
      <c r="Q17" s="360" t="n"/>
      <c r="R17" s="360" t="n"/>
      <c r="S17" s="360" t="n"/>
      <c r="T17" s="360" t="n"/>
    </row>
    <row r="18" ht="12.75" customHeight="1" s="403">
      <c r="A18" s="360" t="n"/>
      <c r="B18" s="359" t="n"/>
      <c r="C18" s="359" t="n"/>
      <c r="D18" s="359" t="n"/>
      <c r="E18" s="359" t="n"/>
      <c r="F18" s="360" t="n"/>
      <c r="G18" s="360" t="n"/>
      <c r="H18" s="360" t="n"/>
      <c r="I18" s="360" t="n"/>
      <c r="J18" s="360" t="n"/>
      <c r="K18" s="360" t="n"/>
      <c r="L18" s="360" t="n"/>
      <c r="M18" s="360" t="n"/>
      <c r="N18" s="360" t="n"/>
      <c r="O18" s="360" t="n"/>
      <c r="P18" s="360" t="n"/>
      <c r="Q18" s="360" t="n"/>
      <c r="R18" s="360" t="n"/>
      <c r="S18" s="360" t="n"/>
      <c r="T18" s="360" t="n"/>
    </row>
    <row r="19" ht="12.75" customHeight="1" s="403">
      <c r="A19" s="360" t="n"/>
      <c r="B19" s="360" t="n"/>
      <c r="C19" s="360" t="n"/>
      <c r="D19" s="360" t="n"/>
      <c r="E19" s="419">
        <f>SUM(E9,E11,E17)</f>
        <v/>
      </c>
      <c r="F19" s="360" t="n">
        <v>2.0200061010018e+17</v>
      </c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</row>
    <row r="20" ht="12.75" customHeight="1" s="403">
      <c r="A20" s="360" t="n"/>
      <c r="B20" s="360" t="n"/>
      <c r="C20" s="360" t="n"/>
      <c r="D20" s="360" t="n"/>
      <c r="E20" s="360" t="n"/>
      <c r="F20" s="360" t="n"/>
      <c r="G20" s="360" t="n"/>
      <c r="H20" s="360" t="n"/>
      <c r="I20" s="360" t="n"/>
      <c r="J20" s="360" t="n"/>
      <c r="K20" s="360" t="n"/>
      <c r="L20" s="360" t="n"/>
      <c r="M20" s="360" t="n"/>
      <c r="N20" s="360" t="n"/>
      <c r="O20" s="360" t="n"/>
      <c r="P20" s="360" t="n"/>
      <c r="Q20" s="360" t="n"/>
      <c r="R20" s="360" t="n"/>
      <c r="S20" s="360" t="n"/>
      <c r="T20" s="360" t="n"/>
    </row>
    <row r="21" ht="12.75" customHeight="1" s="403">
      <c r="A21" s="360" t="n"/>
      <c r="B21" s="360" t="n"/>
      <c r="C21" s="360" t="n"/>
      <c r="D21" s="360" t="n"/>
      <c r="E21" s="360" t="n"/>
      <c r="F21" s="360" t="n"/>
      <c r="G21" s="360" t="n"/>
      <c r="H21" s="360" t="n"/>
      <c r="I21" s="360" t="n"/>
      <c r="J21" s="360" t="n"/>
      <c r="K21" s="360" t="n"/>
      <c r="L21" s="360" t="n"/>
      <c r="M21" s="360" t="n"/>
      <c r="N21" s="360" t="n"/>
      <c r="O21" s="360" t="n"/>
      <c r="P21" s="360" t="n"/>
      <c r="Q21" s="360" t="n"/>
      <c r="R21" s="360" t="n"/>
      <c r="S21" s="360" t="n"/>
      <c r="T21" s="360" t="n"/>
    </row>
    <row r="22" ht="12.75" customHeight="1" s="403">
      <c r="A22" s="360" t="n"/>
      <c r="B22" s="360" t="n"/>
      <c r="C22" s="360" t="n"/>
      <c r="D22" s="360" t="n"/>
      <c r="E22" s="360" t="n"/>
      <c r="F22" s="360" t="n"/>
      <c r="G22" s="360" t="n"/>
      <c r="H22" s="360" t="n"/>
      <c r="I22" s="360" t="n"/>
      <c r="J22" s="360" t="n"/>
      <c r="K22" s="360" t="n"/>
      <c r="L22" s="360" t="n"/>
      <c r="M22" s="360" t="n"/>
      <c r="N22" s="360" t="n"/>
      <c r="O22" s="360" t="n"/>
      <c r="P22" s="360" t="n"/>
      <c r="Q22" s="360" t="n"/>
      <c r="R22" s="360" t="n"/>
      <c r="S22" s="360" t="n"/>
      <c r="T22" s="360" t="n"/>
    </row>
    <row r="23" ht="12.75" customHeight="1" s="403">
      <c r="A23" s="360" t="n"/>
      <c r="B23" s="360" t="n"/>
      <c r="C23" s="360" t="n"/>
      <c r="D23" s="360" t="n"/>
      <c r="E23" s="360" t="n"/>
      <c r="F23" s="360" t="n"/>
      <c r="G23" s="360" t="n"/>
      <c r="H23" s="360" t="n"/>
      <c r="I23" s="360" t="n"/>
      <c r="J23" s="360" t="n"/>
      <c r="K23" s="360" t="n"/>
      <c r="L23" s="360" t="n"/>
      <c r="M23" s="360" t="n"/>
      <c r="N23" s="360" t="n"/>
      <c r="O23" s="360" t="n"/>
      <c r="P23" s="360" t="n"/>
      <c r="Q23" s="360" t="n"/>
      <c r="R23" s="360" t="n"/>
      <c r="S23" s="360" t="n"/>
      <c r="T23" s="360" t="n"/>
    </row>
    <row r="24" ht="12.75" customHeight="1" s="403">
      <c r="A24" s="360" t="n"/>
      <c r="B24" s="360" t="n"/>
      <c r="C24" s="360" t="n"/>
      <c r="D24" s="360" t="n"/>
      <c r="E24" s="360" t="n"/>
      <c r="F24" s="360" t="n"/>
      <c r="G24" s="360" t="n"/>
      <c r="H24" s="360" t="n"/>
      <c r="I24" s="360" t="n"/>
      <c r="J24" s="360" t="n"/>
      <c r="K24" s="360" t="n"/>
      <c r="L24" s="360" t="n"/>
      <c r="M24" s="360" t="n"/>
      <c r="N24" s="360" t="n"/>
      <c r="O24" s="360" t="n"/>
      <c r="P24" s="360" t="n"/>
      <c r="Q24" s="360" t="n"/>
      <c r="R24" s="360" t="n"/>
      <c r="S24" s="360" t="n"/>
      <c r="T24" s="360" t="n"/>
    </row>
    <row r="25" ht="12.75" customHeight="1" s="403">
      <c r="A25" s="360" t="n"/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</row>
    <row r="26" ht="12.75" customHeight="1" s="403">
      <c r="A26" s="360" t="n"/>
      <c r="B26" s="360" t="n"/>
      <c r="C26" s="360" t="n"/>
      <c r="D26" s="360" t="n"/>
      <c r="E26" s="360" t="n"/>
      <c r="F26" s="360" t="n"/>
      <c r="G26" s="360" t="n"/>
      <c r="H26" s="360" t="n"/>
      <c r="I26" s="360" t="n"/>
      <c r="J26" s="360" t="n"/>
      <c r="K26" s="360" t="n"/>
      <c r="L26" s="360" t="n"/>
      <c r="M26" s="360" t="n"/>
      <c r="N26" s="360" t="n"/>
      <c r="O26" s="360" t="n"/>
      <c r="P26" s="360" t="n"/>
      <c r="Q26" s="360" t="n"/>
      <c r="R26" s="360" t="n"/>
      <c r="S26" s="360" t="n"/>
      <c r="T26" s="360" t="n"/>
    </row>
    <row r="27" ht="12.75" customHeight="1" s="403">
      <c r="A27" s="360" t="n"/>
      <c r="B27" s="360" t="n"/>
      <c r="C27" s="360" t="n"/>
      <c r="D27" s="360" t="n"/>
      <c r="E27" s="360" t="n"/>
      <c r="F27" s="360" t="n"/>
      <c r="G27" s="360" t="n"/>
      <c r="H27" s="360" t="n"/>
      <c r="I27" s="360" t="n"/>
      <c r="J27" s="360" t="n"/>
      <c r="K27" s="360" t="n"/>
      <c r="L27" s="360" t="n"/>
      <c r="M27" s="360" t="n"/>
      <c r="N27" s="360" t="n"/>
      <c r="O27" s="360" t="n"/>
      <c r="P27" s="360" t="n"/>
      <c r="Q27" s="360" t="n"/>
      <c r="R27" s="360" t="n"/>
      <c r="S27" s="360" t="n"/>
      <c r="T27" s="360" t="n"/>
    </row>
    <row r="28" ht="12.75" customHeight="1" s="403">
      <c r="A28" s="360" t="n"/>
      <c r="B28" s="360" t="n"/>
      <c r="C28" s="360" t="n"/>
      <c r="D28" s="360" t="n"/>
      <c r="E28" s="360" t="n"/>
      <c r="F28" s="360" t="n"/>
      <c r="G28" s="360" t="n"/>
      <c r="H28" s="360" t="n"/>
      <c r="I28" s="360" t="n"/>
      <c r="J28" s="360" t="n"/>
      <c r="K28" s="360" t="n"/>
      <c r="L28" s="360" t="n"/>
      <c r="M28" s="360" t="n"/>
      <c r="N28" s="360" t="n"/>
      <c r="O28" s="360" t="n"/>
      <c r="P28" s="360" t="n"/>
      <c r="Q28" s="360" t="n"/>
      <c r="R28" s="360" t="n"/>
      <c r="S28" s="360" t="n"/>
      <c r="T28" s="360" t="n"/>
    </row>
    <row r="29" ht="12.75" customHeight="1" s="403">
      <c r="A29" s="360" t="n"/>
      <c r="B29" s="360" t="n"/>
      <c r="C29" s="360" t="n"/>
      <c r="D29" s="360" t="n"/>
      <c r="E29" s="360" t="n"/>
      <c r="F29" s="360" t="n"/>
      <c r="G29" s="360" t="n"/>
      <c r="H29" s="360" t="n"/>
      <c r="I29" s="360" t="n"/>
      <c r="J29" s="360" t="n"/>
      <c r="K29" s="360" t="n"/>
      <c r="L29" s="360" t="n"/>
      <c r="M29" s="360" t="n"/>
      <c r="N29" s="360" t="n"/>
      <c r="O29" s="360" t="n"/>
      <c r="P29" s="360" t="n"/>
      <c r="Q29" s="360" t="n"/>
      <c r="R29" s="360" t="n"/>
      <c r="S29" s="360" t="n"/>
      <c r="T29" s="360" t="n"/>
    </row>
    <row r="30" ht="12.75" customHeight="1" s="403">
      <c r="A30" s="360" t="n"/>
      <c r="B30" s="360" t="n"/>
      <c r="C30" s="360" t="n"/>
      <c r="D30" s="360" t="n"/>
      <c r="E30" s="360" t="n"/>
      <c r="F30" s="360" t="n"/>
      <c r="G30" s="360" t="n"/>
      <c r="H30" s="360" t="n"/>
      <c r="I30" s="360" t="n"/>
      <c r="J30" s="360" t="n"/>
      <c r="K30" s="360" t="n"/>
      <c r="L30" s="360" t="n"/>
      <c r="M30" s="360" t="n"/>
      <c r="N30" s="360" t="n"/>
      <c r="O30" s="360" t="n"/>
      <c r="P30" s="360" t="n"/>
      <c r="Q30" s="360" t="n"/>
      <c r="R30" s="360" t="n"/>
      <c r="S30" s="360" t="n"/>
      <c r="T30" s="360" t="n"/>
    </row>
    <row r="31" ht="12.75" customHeight="1" s="403">
      <c r="A31" s="360" t="n"/>
      <c r="B31" s="360" t="n"/>
      <c r="C31" s="360" t="n"/>
      <c r="D31" s="360" t="n"/>
      <c r="E31" s="360" t="n"/>
      <c r="F31" s="360" t="n"/>
      <c r="G31" s="360" t="n"/>
      <c r="H31" s="360" t="n"/>
      <c r="I31" s="360" t="n"/>
      <c r="J31" s="360" t="n"/>
      <c r="K31" s="360" t="n"/>
      <c r="L31" s="360" t="n"/>
      <c r="M31" s="360" t="n"/>
      <c r="N31" s="360" t="n"/>
      <c r="O31" s="360" t="n"/>
      <c r="P31" s="360" t="n"/>
      <c r="Q31" s="360" t="n"/>
      <c r="R31" s="360" t="n"/>
      <c r="S31" s="360" t="n"/>
      <c r="T31" s="360" t="n"/>
    </row>
    <row r="32" ht="12.75" customHeight="1" s="403">
      <c r="A32" s="360" t="n"/>
      <c r="B32" s="360" t="n"/>
      <c r="C32" s="360" t="n"/>
      <c r="D32" s="360" t="n"/>
      <c r="E32" s="360" t="n"/>
      <c r="F32" s="360" t="n"/>
      <c r="G32" s="360" t="n"/>
      <c r="H32" s="360" t="n"/>
      <c r="I32" s="360" t="n"/>
      <c r="J32" s="360" t="n"/>
      <c r="K32" s="360" t="n"/>
      <c r="L32" s="360" t="n"/>
      <c r="M32" s="360" t="n"/>
      <c r="N32" s="360" t="n"/>
      <c r="O32" s="360" t="n"/>
      <c r="P32" s="360" t="n"/>
      <c r="Q32" s="360" t="n"/>
      <c r="R32" s="360" t="n"/>
      <c r="S32" s="360" t="n"/>
      <c r="T32" s="360" t="n"/>
    </row>
    <row r="33" ht="12.75" customHeight="1" s="403">
      <c r="A33" s="360" t="n"/>
      <c r="B33" s="360" t="n"/>
      <c r="C33" s="360" t="n"/>
      <c r="D33" s="360" t="n"/>
      <c r="E33" s="360" t="n"/>
      <c r="F33" s="360" t="n"/>
      <c r="G33" s="360" t="n"/>
      <c r="H33" s="360" t="n"/>
      <c r="I33" s="360" t="n"/>
      <c r="J33" s="360" t="n"/>
      <c r="K33" s="360" t="n"/>
      <c r="L33" s="360" t="n"/>
      <c r="M33" s="360" t="n"/>
      <c r="N33" s="360" t="n"/>
      <c r="O33" s="360" t="n"/>
      <c r="P33" s="360" t="n"/>
      <c r="Q33" s="360" t="n"/>
      <c r="R33" s="360" t="n"/>
      <c r="S33" s="360" t="n"/>
      <c r="T33" s="360" t="n"/>
    </row>
    <row r="34" ht="12.75" customHeight="1" s="403">
      <c r="A34" s="360" t="n"/>
      <c r="B34" s="360" t="n"/>
      <c r="C34" s="360" t="n"/>
      <c r="D34" s="360" t="n"/>
      <c r="E34" s="360" t="n"/>
      <c r="F34" s="360" t="n"/>
      <c r="G34" s="360" t="n"/>
      <c r="H34" s="360" t="n"/>
      <c r="I34" s="360" t="n"/>
      <c r="J34" s="360" t="n"/>
      <c r="K34" s="360" t="n"/>
      <c r="L34" s="360" t="n"/>
      <c r="M34" s="360" t="n"/>
      <c r="N34" s="360" t="n"/>
      <c r="O34" s="360" t="n"/>
      <c r="P34" s="360" t="n"/>
      <c r="Q34" s="360" t="n"/>
      <c r="R34" s="360" t="n"/>
      <c r="S34" s="360" t="n"/>
      <c r="T34" s="360" t="n"/>
    </row>
    <row r="35" ht="12.75" customHeight="1" s="403">
      <c r="A35" s="360" t="n"/>
      <c r="B35" s="360" t="n"/>
      <c r="C35" s="360" t="n"/>
      <c r="D35" s="360" t="n"/>
      <c r="E35" s="360" t="n"/>
      <c r="F35" s="360" t="n"/>
      <c r="G35" s="360" t="n"/>
      <c r="H35" s="360" t="n"/>
      <c r="I35" s="360" t="n"/>
      <c r="J35" s="360" t="n"/>
      <c r="K35" s="360" t="n"/>
      <c r="L35" s="360" t="n"/>
      <c r="M35" s="360" t="n"/>
      <c r="N35" s="360" t="n"/>
      <c r="O35" s="360" t="n"/>
      <c r="P35" s="360" t="n"/>
      <c r="Q35" s="360" t="n"/>
      <c r="R35" s="360" t="n"/>
      <c r="S35" s="360" t="n"/>
      <c r="T35" s="360" t="n"/>
    </row>
    <row r="36" ht="12.75" customHeight="1" s="403">
      <c r="A36" s="360" t="n"/>
      <c r="B36" s="360" t="n"/>
      <c r="C36" s="360" t="n"/>
      <c r="D36" s="360" t="n"/>
      <c r="E36" s="360" t="n"/>
      <c r="F36" s="360" t="n"/>
      <c r="G36" s="360" t="n"/>
      <c r="H36" s="360" t="n"/>
      <c r="I36" s="360" t="n"/>
      <c r="J36" s="360" t="n">
        <v>2.0260061010018e+20</v>
      </c>
      <c r="K36" s="360" t="n"/>
      <c r="L36" s="360" t="n"/>
      <c r="M36" s="360" t="n"/>
      <c r="N36" s="360" t="n"/>
      <c r="O36" s="360" t="n"/>
      <c r="P36" s="360" t="n"/>
      <c r="Q36" s="360" t="n"/>
      <c r="R36" s="360" t="n"/>
      <c r="S36" s="360" t="n"/>
      <c r="T36" s="360" t="n"/>
    </row>
    <row r="37" ht="12.75" customHeight="1" s="403">
      <c r="A37" s="360" t="n"/>
      <c r="B37" s="360" t="n"/>
      <c r="C37" s="360" t="n"/>
      <c r="D37" s="360" t="n"/>
      <c r="E37" s="360" t="n"/>
      <c r="F37" s="360" t="n"/>
      <c r="G37" s="360" t="n"/>
      <c r="H37" s="360" t="n"/>
      <c r="I37" s="360" t="n"/>
      <c r="J37" s="360" t="n"/>
      <c r="K37" s="360" t="n"/>
      <c r="L37" s="360" t="n"/>
      <c r="M37" s="360" t="n"/>
      <c r="N37" s="360" t="n"/>
      <c r="O37" s="360" t="n"/>
      <c r="P37" s="360" t="n"/>
      <c r="Q37" s="360" t="n"/>
      <c r="R37" s="360" t="n"/>
      <c r="S37" s="360" t="n"/>
      <c r="T37" s="360" t="n"/>
    </row>
    <row r="38" ht="12.75" customHeight="1" s="403">
      <c r="A38" s="360" t="n"/>
      <c r="B38" s="360" t="n"/>
      <c r="C38" s="360" t="n"/>
      <c r="D38" s="360" t="n"/>
      <c r="E38" s="360" t="n"/>
      <c r="F38" s="360" t="n"/>
      <c r="G38" s="361" t="inlineStr">
        <is>
          <t>v</t>
        </is>
      </c>
      <c r="H38" s="360" t="n"/>
      <c r="I38" s="360" t="n"/>
      <c r="J38" s="360" t="n"/>
      <c r="K38" s="360" t="n"/>
      <c r="L38" s="360" t="n"/>
      <c r="M38" s="360" t="n"/>
      <c r="N38" s="360" t="n"/>
      <c r="O38" s="360" t="n"/>
      <c r="P38" s="360" t="n"/>
      <c r="Q38" s="360" t="n"/>
      <c r="R38" s="360" t="n"/>
      <c r="S38" s="360" t="n"/>
      <c r="T38" s="360" t="n"/>
    </row>
    <row r="39" ht="12.75" customHeight="1" s="403">
      <c r="A39" s="360" t="n"/>
      <c r="B39" s="360" t="n"/>
      <c r="C39" s="360" t="n"/>
      <c r="D39" s="360" t="n"/>
      <c r="E39" s="360" t="n"/>
      <c r="F39" s="360" t="n"/>
      <c r="G39" s="360" t="n"/>
      <c r="H39" s="360" t="n"/>
      <c r="I39" s="360" t="n"/>
      <c r="J39" s="360" t="n"/>
      <c r="K39" s="360" t="n"/>
      <c r="L39" s="360" t="n"/>
      <c r="M39" s="360" t="n"/>
      <c r="N39" s="360" t="n"/>
      <c r="O39" s="360" t="n"/>
      <c r="P39" s="360" t="n"/>
      <c r="Q39" s="360" t="n"/>
      <c r="R39" s="360" t="n"/>
      <c r="S39" s="360" t="n"/>
      <c r="T39" s="360" t="n"/>
    </row>
    <row r="40" ht="12.75" customHeight="1" s="403">
      <c r="A40" s="360" t="n"/>
      <c r="B40" s="360" t="n"/>
      <c r="C40" s="360" t="n"/>
      <c r="D40" s="360" t="n"/>
      <c r="E40" s="360" t="n"/>
      <c r="F40" s="360" t="n"/>
      <c r="G40" s="360" t="n"/>
      <c r="H40" s="360" t="n"/>
      <c r="I40" s="360" t="n"/>
      <c r="J40" s="360" t="n"/>
      <c r="K40" s="360" t="n"/>
      <c r="L40" s="360" t="n"/>
      <c r="M40" s="360" t="n"/>
      <c r="N40" s="360" t="n"/>
      <c r="O40" s="360" t="n"/>
      <c r="P40" s="360" t="n"/>
      <c r="Q40" s="360" t="n"/>
      <c r="R40" s="360" t="n"/>
      <c r="S40" s="360" t="n"/>
      <c r="T40" s="360" t="n"/>
    </row>
    <row r="41" ht="12.75" customHeight="1" s="403">
      <c r="A41" s="360" t="n"/>
      <c r="B41" s="360" t="n"/>
      <c r="C41" s="360" t="n"/>
      <c r="D41" s="360" t="n"/>
      <c r="E41" s="360" t="n"/>
      <c r="F41" s="360" t="n"/>
      <c r="G41" s="360" t="n"/>
      <c r="H41" s="360" t="n"/>
      <c r="I41" s="360" t="n"/>
      <c r="J41" s="360" t="n"/>
      <c r="K41" s="360" t="n"/>
      <c r="L41" s="360" t="n"/>
      <c r="M41" s="360" t="n"/>
      <c r="N41" s="360" t="n"/>
      <c r="O41" s="360" t="n"/>
      <c r="P41" s="360" t="n"/>
      <c r="Q41" s="360" t="n"/>
      <c r="R41" s="360" t="n"/>
      <c r="S41" s="360" t="n"/>
      <c r="T41" s="360" t="n"/>
    </row>
    <row r="42" ht="12.75" customHeight="1" s="403">
      <c r="A42" s="360" t="n"/>
      <c r="B42" s="360" t="n"/>
      <c r="C42" s="360" t="n"/>
      <c r="D42" s="360" t="n"/>
      <c r="E42" s="360" t="n"/>
      <c r="F42" s="360" t="n"/>
      <c r="G42" s="360" t="n"/>
      <c r="H42" s="360" t="n"/>
      <c r="I42" s="360" t="n"/>
      <c r="J42" s="360" t="n"/>
      <c r="K42" s="360" t="n"/>
      <c r="L42" s="360" t="n"/>
      <c r="M42" s="360" t="n"/>
      <c r="N42" s="360" t="n"/>
      <c r="O42" s="360" t="n"/>
      <c r="P42" s="360" t="n"/>
      <c r="Q42" s="360" t="n"/>
      <c r="R42" s="360" t="n"/>
      <c r="S42" s="360" t="n"/>
      <c r="T42" s="360" t="n"/>
    </row>
    <row r="43" ht="12.75" customHeight="1" s="403">
      <c r="A43" s="360" t="n"/>
      <c r="B43" s="360" t="n"/>
      <c r="C43" s="360" t="n"/>
      <c r="D43" s="360" t="n"/>
      <c r="E43" s="360" t="n"/>
      <c r="F43" s="360" t="n"/>
      <c r="G43" s="360" t="n"/>
      <c r="H43" s="360" t="n"/>
      <c r="I43" s="360" t="n"/>
      <c r="J43" s="360" t="n"/>
      <c r="K43" s="360" t="n"/>
      <c r="L43" s="360" t="n"/>
      <c r="M43" s="360" t="n"/>
      <c r="N43" s="360" t="n"/>
      <c r="O43" s="360" t="n"/>
      <c r="P43" s="360" t="n"/>
      <c r="Q43" s="360" t="n"/>
      <c r="R43" s="360" t="n"/>
      <c r="S43" s="360" t="n"/>
      <c r="T43" s="360" t="n"/>
    </row>
    <row r="44" ht="12.75" customHeight="1" s="403">
      <c r="A44" s="360" t="n"/>
      <c r="B44" s="360" t="n"/>
      <c r="C44" s="360" t="n"/>
      <c r="D44" s="360" t="n"/>
      <c r="E44" s="360" t="n"/>
      <c r="F44" s="360" t="n"/>
      <c r="G44" s="360" t="n"/>
      <c r="H44" s="360" t="n"/>
      <c r="I44" s="360" t="n"/>
      <c r="J44" s="360" t="n"/>
      <c r="K44" s="360" t="n"/>
      <c r="L44" s="360" t="n"/>
      <c r="M44" s="360" t="n"/>
      <c r="N44" s="360" t="n"/>
      <c r="O44" s="360" t="n"/>
      <c r="P44" s="360" t="n"/>
      <c r="Q44" s="360" t="n"/>
      <c r="R44" s="360" t="n"/>
      <c r="S44" s="360" t="n"/>
      <c r="T44" s="360" t="n"/>
    </row>
    <row r="45" ht="12.75" customHeight="1" s="403">
      <c r="A45" s="360" t="n"/>
      <c r="B45" s="360" t="n"/>
      <c r="C45" s="360" t="n"/>
      <c r="D45" s="360" t="n"/>
      <c r="E45" s="360" t="n"/>
      <c r="F45" s="360" t="n"/>
      <c r="G45" s="360" t="n"/>
      <c r="H45" s="360" t="n"/>
      <c r="I45" s="360" t="n"/>
      <c r="J45" s="360" t="n"/>
      <c r="K45" s="360" t="n"/>
      <c r="L45" s="360" t="n"/>
      <c r="M45" s="360" t="n"/>
      <c r="N45" s="360" t="n"/>
      <c r="O45" s="360" t="n"/>
      <c r="P45" s="360" t="n"/>
      <c r="Q45" s="360" t="n"/>
      <c r="R45" s="360" t="n"/>
      <c r="S45" s="360" t="n"/>
      <c r="T45" s="360" t="n"/>
    </row>
    <row r="46" ht="12.75" customHeight="1" s="403">
      <c r="A46" s="360" t="n"/>
      <c r="B46" s="360" t="n"/>
      <c r="C46" s="360" t="n"/>
      <c r="D46" s="360" t="n"/>
      <c r="E46" s="360" t="n"/>
      <c r="F46" s="360" t="n"/>
      <c r="G46" s="360" t="n"/>
      <c r="H46" s="360" t="n"/>
      <c r="I46" s="360" t="n"/>
      <c r="J46" s="360" t="n"/>
      <c r="K46" s="360" t="n"/>
      <c r="L46" s="360" t="n"/>
      <c r="M46" s="360" t="n"/>
      <c r="N46" s="360" t="n"/>
      <c r="O46" s="360" t="n"/>
      <c r="P46" s="360" t="n"/>
      <c r="Q46" s="360" t="n"/>
      <c r="R46" s="360" t="n"/>
      <c r="S46" s="360" t="n"/>
      <c r="T46" s="360" t="n"/>
    </row>
    <row r="47" ht="12.75" customHeight="1" s="403">
      <c r="A47" s="360" t="n"/>
      <c r="B47" s="360" t="n"/>
      <c r="C47" s="360" t="n"/>
      <c r="D47" s="360" t="n"/>
      <c r="E47" s="360" t="n"/>
      <c r="F47" s="360" t="n"/>
      <c r="G47" s="360" t="n"/>
      <c r="H47" s="360" t="n"/>
      <c r="I47" s="360" t="n"/>
      <c r="J47" s="360" t="n"/>
      <c r="K47" s="360" t="n"/>
      <c r="L47" s="360" t="n"/>
      <c r="M47" s="360" t="n"/>
      <c r="N47" s="360" t="n"/>
      <c r="O47" s="360" t="n"/>
      <c r="P47" s="360" t="n"/>
      <c r="Q47" s="360" t="n"/>
      <c r="R47" s="360" t="n"/>
      <c r="S47" s="360" t="n"/>
      <c r="T47" s="360" t="n"/>
    </row>
    <row r="48" ht="12.75" customHeight="1" s="403">
      <c r="A48" s="360" t="n"/>
      <c r="B48" s="360" t="n"/>
      <c r="C48" s="360" t="n"/>
      <c r="D48" s="360" t="n"/>
      <c r="E48" s="360" t="n"/>
      <c r="F48" s="360" t="n"/>
      <c r="G48" s="360" t="n"/>
      <c r="H48" s="360" t="n"/>
      <c r="I48" s="360" t="n"/>
      <c r="J48" s="360" t="n"/>
      <c r="K48" s="360" t="n"/>
      <c r="L48" s="360" t="n"/>
      <c r="M48" s="360" t="n"/>
      <c r="N48" s="360" t="n"/>
      <c r="O48" s="360" t="n"/>
      <c r="P48" s="360" t="n"/>
      <c r="Q48" s="360" t="n"/>
      <c r="R48" s="360" t="n"/>
      <c r="S48" s="360" t="n"/>
      <c r="T48" s="360" t="n"/>
    </row>
    <row r="49" ht="12.75" customHeight="1" s="403">
      <c r="A49" s="360" t="n"/>
      <c r="B49" s="360" t="n"/>
      <c r="C49" s="360" t="n"/>
      <c r="D49" s="360" t="n"/>
      <c r="E49" s="360" t="n"/>
      <c r="F49" s="360" t="n"/>
      <c r="G49" s="360" t="n"/>
      <c r="H49" s="360" t="n"/>
      <c r="I49" s="360" t="n"/>
      <c r="J49" s="360" t="n"/>
      <c r="K49" s="360" t="n"/>
      <c r="L49" s="360" t="n"/>
      <c r="M49" s="360" t="n"/>
      <c r="N49" s="360" t="n"/>
      <c r="O49" s="360" t="n"/>
      <c r="P49" s="360" t="n"/>
      <c r="Q49" s="360" t="n"/>
      <c r="R49" s="360" t="n"/>
      <c r="S49" s="360" t="n"/>
      <c r="T49" s="360" t="n"/>
    </row>
    <row r="50" ht="12.75" customHeight="1" s="403">
      <c r="A50" s="360" t="n"/>
      <c r="B50" s="360" t="n"/>
      <c r="C50" s="360" t="n"/>
      <c r="D50" s="360" t="n"/>
      <c r="E50" s="360" t="n"/>
      <c r="F50" s="360" t="n"/>
      <c r="G50" s="360" t="n"/>
      <c r="H50" s="360" t="n"/>
      <c r="I50" s="360" t="n"/>
      <c r="J50" s="360" t="n"/>
      <c r="K50" s="360" t="n"/>
      <c r="L50" s="360" t="n"/>
      <c r="M50" s="360" t="n"/>
      <c r="N50" s="360" t="n"/>
      <c r="O50" s="360" t="n"/>
      <c r="P50" s="360" t="n"/>
      <c r="Q50" s="360" t="n"/>
      <c r="R50" s="360" t="n"/>
      <c r="S50" s="360" t="n"/>
      <c r="T50" s="360" t="n"/>
    </row>
    <row r="51" ht="12.75" customHeight="1" s="403">
      <c r="A51" s="360" t="n"/>
      <c r="B51" s="360" t="n"/>
      <c r="C51" s="360" t="n"/>
      <c r="D51" s="360" t="n"/>
      <c r="E51" s="360" t="n"/>
      <c r="F51" s="360" t="n"/>
      <c r="G51" s="360" t="n"/>
      <c r="H51" s="360" t="n"/>
      <c r="I51" s="360" t="n"/>
      <c r="J51" s="360" t="n"/>
      <c r="K51" s="360" t="n"/>
      <c r="L51" s="360" t="n"/>
      <c r="M51" s="360" t="n"/>
      <c r="N51" s="360" t="n"/>
      <c r="O51" s="360" t="n"/>
      <c r="P51" s="360" t="n"/>
      <c r="Q51" s="360" t="n"/>
      <c r="R51" s="360" t="n"/>
      <c r="S51" s="360" t="n"/>
      <c r="T51" s="360" t="n"/>
    </row>
    <row r="52" ht="12.75" customHeight="1" s="403">
      <c r="A52" s="360" t="n"/>
      <c r="B52" s="360" t="n"/>
      <c r="C52" s="360" t="n"/>
      <c r="D52" s="360" t="n"/>
      <c r="E52" s="360" t="n"/>
      <c r="F52" s="360" t="n"/>
      <c r="G52" s="360" t="n"/>
      <c r="H52" s="360" t="n"/>
      <c r="I52" s="360" t="n"/>
      <c r="J52" s="360" t="n"/>
      <c r="K52" s="360" t="n"/>
      <c r="L52" s="360" t="n"/>
      <c r="M52" s="360" t="n"/>
      <c r="N52" s="360" t="n"/>
      <c r="O52" s="360" t="n"/>
      <c r="P52" s="360" t="n"/>
      <c r="Q52" s="360" t="n"/>
      <c r="R52" s="360" t="n"/>
      <c r="S52" s="360" t="n"/>
      <c r="T52" s="360" t="n"/>
    </row>
    <row r="53" ht="12.75" customHeight="1" s="403">
      <c r="A53" s="360" t="n"/>
      <c r="B53" s="360" t="n"/>
      <c r="C53" s="360" t="n"/>
      <c r="D53" s="360" t="n"/>
      <c r="E53" s="360" t="n"/>
      <c r="F53" s="360" t="n"/>
      <c r="G53" s="360" t="n"/>
      <c r="H53" s="360" t="n"/>
      <c r="I53" s="360" t="n"/>
      <c r="J53" s="360" t="n"/>
      <c r="K53" s="360" t="n"/>
      <c r="L53" s="360" t="n"/>
      <c r="M53" s="360" t="n"/>
      <c r="N53" s="360" t="n"/>
      <c r="O53" s="360" t="n"/>
      <c r="P53" s="360" t="n"/>
      <c r="Q53" s="360" t="n"/>
      <c r="R53" s="360" t="n"/>
      <c r="S53" s="360" t="n"/>
      <c r="T53" s="360" t="n"/>
    </row>
    <row r="54" ht="12.75" customHeight="1" s="403">
      <c r="A54" s="360" t="n"/>
      <c r="B54" s="360" t="n"/>
      <c r="C54" s="360" t="n"/>
      <c r="D54" s="360" t="n"/>
      <c r="E54" s="360" t="n"/>
      <c r="F54" s="360" t="n"/>
      <c r="G54" s="360" t="n"/>
      <c r="H54" s="360" t="n"/>
      <c r="I54" s="360" t="n"/>
      <c r="J54" s="360" t="n"/>
      <c r="K54" s="360" t="n"/>
      <c r="L54" s="360" t="n"/>
      <c r="M54" s="360" t="n"/>
      <c r="N54" s="360" t="n"/>
      <c r="O54" s="360" t="n"/>
      <c r="P54" s="360" t="n"/>
      <c r="Q54" s="360" t="n"/>
      <c r="R54" s="360" t="n"/>
      <c r="S54" s="360" t="n"/>
      <c r="T54" s="360" t="n"/>
    </row>
    <row r="55" ht="12.75" customHeight="1" s="403">
      <c r="A55" s="360" t="n"/>
      <c r="B55" s="360" t="n"/>
      <c r="C55" s="360" t="n"/>
      <c r="D55" s="360" t="n"/>
      <c r="E55" s="360" t="n"/>
      <c r="F55" s="360" t="n"/>
      <c r="G55" s="360" t="n"/>
      <c r="H55" s="360" t="n"/>
      <c r="I55" s="360" t="n"/>
      <c r="J55" s="360" t="n"/>
      <c r="K55" s="360" t="n"/>
      <c r="L55" s="360" t="n"/>
      <c r="M55" s="360" t="n"/>
      <c r="N55" s="360" t="n"/>
      <c r="O55" s="360" t="n"/>
      <c r="P55" s="360" t="n"/>
      <c r="Q55" s="360" t="n"/>
      <c r="R55" s="360" t="n"/>
      <c r="S55" s="360" t="n"/>
      <c r="T55" s="360" t="n"/>
    </row>
    <row r="56" ht="12.75" customHeight="1" s="403">
      <c r="A56" s="360" t="n"/>
      <c r="B56" s="360" t="n"/>
      <c r="C56" s="360" t="n"/>
      <c r="D56" s="360" t="n"/>
      <c r="E56" s="360" t="n"/>
      <c r="F56" s="360" t="n"/>
      <c r="G56" s="360" t="n"/>
      <c r="H56" s="360" t="n"/>
      <c r="I56" s="360" t="n"/>
      <c r="J56" s="360" t="n"/>
      <c r="K56" s="360" t="n"/>
      <c r="L56" s="360" t="n"/>
      <c r="M56" s="360" t="n"/>
      <c r="N56" s="360" t="n"/>
      <c r="O56" s="360" t="n"/>
      <c r="P56" s="360" t="n"/>
      <c r="Q56" s="360" t="n"/>
      <c r="R56" s="360" t="n"/>
      <c r="S56" s="360" t="n"/>
      <c r="T56" s="360" t="n"/>
    </row>
    <row r="57" ht="12.75" customHeight="1" s="403">
      <c r="A57" s="360" t="n"/>
      <c r="B57" s="360" t="n"/>
      <c r="C57" s="360" t="n"/>
      <c r="D57" s="360" t="n"/>
      <c r="E57" s="360" t="n"/>
      <c r="F57" s="360" t="n"/>
      <c r="G57" s="360" t="n"/>
      <c r="H57" s="360" t="n"/>
      <c r="I57" s="360" t="n"/>
      <c r="J57" s="360" t="n"/>
      <c r="K57" s="360" t="n"/>
      <c r="L57" s="360" t="n"/>
      <c r="M57" s="360" t="n"/>
      <c r="N57" s="360" t="n"/>
      <c r="O57" s="360" t="n"/>
      <c r="P57" s="360" t="n"/>
      <c r="Q57" s="360" t="n"/>
      <c r="R57" s="360" t="n"/>
      <c r="S57" s="360" t="n"/>
      <c r="T57" s="360" t="n"/>
    </row>
    <row r="58" ht="12.75" customHeight="1" s="403">
      <c r="A58" s="360" t="n"/>
      <c r="B58" s="360" t="n"/>
      <c r="C58" s="360" t="n"/>
      <c r="D58" s="360" t="n"/>
      <c r="E58" s="360" t="n"/>
      <c r="F58" s="360" t="n"/>
      <c r="G58" s="360" t="n"/>
      <c r="H58" s="360" t="n"/>
      <c r="I58" s="360" t="n"/>
      <c r="J58" s="360" t="n"/>
      <c r="K58" s="360" t="n"/>
      <c r="L58" s="360" t="n"/>
      <c r="M58" s="360" t="n"/>
      <c r="N58" s="360" t="n"/>
      <c r="O58" s="360" t="n"/>
      <c r="P58" s="360" t="n"/>
      <c r="Q58" s="360" t="n"/>
      <c r="R58" s="360" t="n"/>
      <c r="S58" s="360" t="n"/>
      <c r="T58" s="360" t="n"/>
    </row>
    <row r="59" ht="12.75" customHeight="1" s="403">
      <c r="A59" s="360" t="n"/>
      <c r="B59" s="360" t="n"/>
      <c r="C59" s="360" t="n"/>
      <c r="D59" s="360" t="n"/>
      <c r="E59" s="360" t="n"/>
      <c r="F59" s="360" t="n"/>
      <c r="G59" s="360" t="n"/>
      <c r="H59" s="360" t="n"/>
      <c r="I59" s="360" t="n"/>
      <c r="J59" s="360" t="n"/>
      <c r="K59" s="360" t="n"/>
      <c r="L59" s="360" t="n"/>
      <c r="M59" s="360" t="n"/>
      <c r="N59" s="360" t="n"/>
      <c r="O59" s="360" t="n"/>
      <c r="P59" s="360" t="n"/>
      <c r="Q59" s="360" t="n"/>
      <c r="R59" s="360" t="n"/>
      <c r="S59" s="360" t="n"/>
      <c r="T59" s="360" t="n"/>
    </row>
    <row r="60" ht="12.75" customHeight="1" s="403">
      <c r="A60" s="360" t="n"/>
      <c r="B60" s="360" t="n"/>
      <c r="C60" s="360" t="n"/>
      <c r="D60" s="360" t="n"/>
      <c r="E60" s="360" t="n"/>
      <c r="F60" s="360" t="n"/>
      <c r="G60" s="360" t="n"/>
      <c r="H60" s="360" t="n"/>
      <c r="I60" s="360" t="n"/>
      <c r="J60" s="360" t="n"/>
      <c r="K60" s="360" t="n"/>
      <c r="L60" s="360" t="n"/>
      <c r="M60" s="360" t="n"/>
      <c r="N60" s="360" t="n"/>
      <c r="O60" s="360" t="n"/>
      <c r="P60" s="360" t="n"/>
      <c r="Q60" s="360" t="n"/>
      <c r="R60" s="360" t="n"/>
      <c r="S60" s="360" t="n"/>
      <c r="T60" s="360" t="n"/>
    </row>
    <row r="61" ht="12.75" customHeight="1" s="403">
      <c r="A61" s="360" t="n"/>
      <c r="B61" s="360" t="n"/>
      <c r="C61" s="360" t="n"/>
      <c r="D61" s="360" t="n"/>
      <c r="E61" s="360" t="n"/>
      <c r="F61" s="360" t="n"/>
      <c r="G61" s="360" t="n"/>
      <c r="H61" s="360" t="n"/>
      <c r="I61" s="360" t="n"/>
      <c r="J61" s="360" t="n"/>
      <c r="K61" s="360" t="n"/>
      <c r="L61" s="360" t="n"/>
      <c r="M61" s="360" t="n"/>
      <c r="N61" s="360" t="n"/>
      <c r="O61" s="360" t="n"/>
      <c r="P61" s="360" t="n"/>
      <c r="Q61" s="360" t="n"/>
      <c r="R61" s="360" t="n"/>
      <c r="S61" s="360" t="n"/>
      <c r="T61" s="360" t="n"/>
    </row>
    <row r="62" ht="12.75" customHeight="1" s="403">
      <c r="A62" s="360" t="n"/>
      <c r="B62" s="360" t="n"/>
      <c r="C62" s="360" t="n"/>
      <c r="D62" s="360" t="n"/>
      <c r="E62" s="360" t="n"/>
      <c r="F62" s="360" t="n"/>
      <c r="G62" s="360" t="n"/>
      <c r="H62" s="360" t="n"/>
      <c r="I62" s="360" t="n"/>
      <c r="J62" s="360" t="n"/>
      <c r="K62" s="360" t="n"/>
      <c r="L62" s="360" t="n"/>
      <c r="M62" s="360" t="n"/>
      <c r="N62" s="360" t="n"/>
      <c r="O62" s="360" t="n"/>
      <c r="P62" s="360" t="n"/>
      <c r="Q62" s="360" t="n"/>
      <c r="R62" s="360" t="n"/>
      <c r="S62" s="360" t="n"/>
      <c r="T62" s="360" t="n"/>
    </row>
    <row r="63" ht="12.75" customHeight="1" s="403">
      <c r="A63" s="360" t="n"/>
      <c r="B63" s="360" t="n"/>
      <c r="C63" s="360" t="n"/>
      <c r="D63" s="360" t="n"/>
      <c r="E63" s="360" t="n"/>
      <c r="F63" s="360" t="n"/>
      <c r="G63" s="360" t="n"/>
      <c r="H63" s="360" t="n"/>
      <c r="I63" s="360" t="n"/>
      <c r="J63" s="360" t="n"/>
      <c r="K63" s="360" t="n"/>
      <c r="L63" s="360" t="n"/>
      <c r="M63" s="360" t="n"/>
      <c r="N63" s="360" t="n"/>
      <c r="O63" s="360" t="n"/>
      <c r="P63" s="360" t="n"/>
      <c r="Q63" s="360" t="n"/>
      <c r="R63" s="360" t="n"/>
      <c r="S63" s="360" t="n"/>
      <c r="T63" s="360" t="n"/>
    </row>
    <row r="64" ht="12.75" customHeight="1" s="403">
      <c r="A64" s="360" t="n"/>
      <c r="B64" s="360" t="n"/>
      <c r="C64" s="360" t="n"/>
      <c r="D64" s="360" t="n"/>
      <c r="E64" s="360" t="n"/>
      <c r="F64" s="360" t="n"/>
      <c r="G64" s="360" t="n"/>
      <c r="H64" s="360" t="n"/>
      <c r="I64" s="360" t="n"/>
      <c r="J64" s="360" t="n"/>
      <c r="K64" s="360" t="n"/>
      <c r="L64" s="360" t="n"/>
      <c r="M64" s="360" t="n"/>
      <c r="N64" s="360" t="n"/>
      <c r="O64" s="360" t="n"/>
      <c r="P64" s="360" t="n"/>
      <c r="Q64" s="360" t="n"/>
      <c r="R64" s="360" t="n"/>
      <c r="S64" s="360" t="n"/>
      <c r="T64" s="360" t="n"/>
    </row>
  </sheetData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9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19" customWidth="1" style="394" min="1" max="1"/>
    <col width="11.5" customWidth="1" style="394" min="2" max="13"/>
    <col width="8.851559999999999" customWidth="1" style="394" min="14" max="16384"/>
  </cols>
  <sheetData>
    <row r="1" ht="18" customHeight="1" s="403">
      <c r="A1" s="405" t="inlineStr">
        <is>
          <t>CARTÃO MASTERCARD RENNER - VENC 8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3.75" customHeight="1" s="403">
      <c r="A2" s="10" t="n"/>
      <c r="B2" s="11" t="inlineStr">
        <is>
          <t>JAN</t>
        </is>
      </c>
      <c r="C2" s="11" t="inlineStr">
        <is>
          <t>FEV</t>
        </is>
      </c>
      <c r="D2" s="11" t="inlineStr">
        <is>
          <t>MAR</t>
        </is>
      </c>
      <c r="E2" s="11" t="inlineStr">
        <is>
          <t>ABR</t>
        </is>
      </c>
      <c r="F2" s="11" t="inlineStr">
        <is>
          <t>MAI</t>
        </is>
      </c>
      <c r="G2" s="11" t="inlineStr">
        <is>
          <t>JUN</t>
        </is>
      </c>
      <c r="H2" s="11" t="inlineStr">
        <is>
          <t>JUL</t>
        </is>
      </c>
      <c r="I2" s="11" t="inlineStr">
        <is>
          <t>AGO</t>
        </is>
      </c>
      <c r="J2" s="11" t="inlineStr">
        <is>
          <t>SET</t>
        </is>
      </c>
      <c r="K2" s="11" t="inlineStr">
        <is>
          <t>OUT</t>
        </is>
      </c>
      <c r="L2" s="11" t="inlineStr">
        <is>
          <t>NOV</t>
        </is>
      </c>
      <c r="M2" s="11" t="inlineStr">
        <is>
          <t>DEZ</t>
        </is>
      </c>
    </row>
    <row r="3" ht="13.75" customHeight="1" s="403">
      <c r="A3" s="12" t="n"/>
      <c r="B3" s="408" t="n"/>
      <c r="C3" s="409" t="n"/>
      <c r="D3" s="409" t="n"/>
      <c r="E3" s="410" t="n"/>
      <c r="F3" s="410" t="n"/>
      <c r="G3" s="410" t="n"/>
      <c r="H3" s="409" t="n"/>
      <c r="I3" s="409" t="n"/>
      <c r="J3" s="409" t="n"/>
      <c r="K3" s="409" t="n"/>
      <c r="L3" s="409" t="n"/>
      <c r="M3" s="409" t="n"/>
    </row>
    <row r="4" ht="13.75" customHeight="1" s="403">
      <c r="A4" s="16" t="inlineStr">
        <is>
          <t>financiamento 2/12</t>
        </is>
      </c>
      <c r="B4" s="411" t="n">
        <v>140</v>
      </c>
      <c r="C4" s="411" t="n">
        <v>140</v>
      </c>
      <c r="D4" s="411" t="n">
        <v>140</v>
      </c>
      <c r="E4" s="411" t="n">
        <v>140</v>
      </c>
      <c r="F4" s="411" t="n">
        <v>140</v>
      </c>
      <c r="G4" s="410" t="n"/>
      <c r="H4" s="410" t="n"/>
      <c r="I4" s="412" t="n"/>
      <c r="J4" s="412" t="n"/>
      <c r="K4" s="412" t="n">
        <v>140</v>
      </c>
      <c r="L4" s="412" t="n">
        <v>140</v>
      </c>
      <c r="M4" s="412" t="n">
        <v>140</v>
      </c>
    </row>
    <row r="5" ht="13.75" customHeight="1" s="403">
      <c r="A5" s="12" t="n"/>
      <c r="B5" s="411" t="n"/>
      <c r="C5" s="408" t="n"/>
      <c r="D5" s="408" t="n"/>
      <c r="E5" s="411" t="n"/>
      <c r="F5" s="410" t="n"/>
      <c r="G5" s="410" t="n"/>
      <c r="H5" s="409" t="n"/>
      <c r="I5" s="409" t="n"/>
      <c r="J5" s="409" t="n"/>
      <c r="K5" s="411" t="n"/>
      <c r="L5" s="409" t="n"/>
      <c r="M5" s="409" t="n"/>
    </row>
    <row r="6" ht="13.75" customHeight="1" s="403">
      <c r="A6" s="12" t="n"/>
      <c r="B6" s="408" t="n"/>
      <c r="C6" s="409" t="n"/>
      <c r="D6" s="409" t="n"/>
      <c r="E6" s="409" t="n"/>
      <c r="F6" s="409" t="n"/>
      <c r="G6" s="409" t="n"/>
      <c r="H6" s="409" t="n"/>
      <c r="I6" s="409" t="n"/>
      <c r="J6" s="409" t="n"/>
      <c r="K6" s="409" t="n"/>
      <c r="L6" s="409" t="n"/>
      <c r="M6" s="409" t="n"/>
    </row>
    <row r="7" ht="13.75" customHeight="1" s="403">
      <c r="A7" s="16" t="inlineStr">
        <is>
          <t>wise up 6/12</t>
        </is>
      </c>
      <c r="B7" s="413" t="n">
        <v>85</v>
      </c>
      <c r="C7" s="413" t="n">
        <v>85</v>
      </c>
      <c r="D7" s="413" t="n">
        <v>85</v>
      </c>
      <c r="E7" s="413" t="n">
        <v>85</v>
      </c>
      <c r="F7" s="408" t="n"/>
      <c r="G7" s="410" t="n"/>
      <c r="H7" s="410" t="n"/>
      <c r="I7" s="410" t="n"/>
      <c r="J7" s="410" t="n"/>
      <c r="K7" s="410" t="n">
        <v>85</v>
      </c>
      <c r="L7" s="410" t="n">
        <v>85</v>
      </c>
      <c r="M7" s="410" t="n">
        <v>85</v>
      </c>
    </row>
    <row r="8" ht="13.75" customHeight="1" s="403">
      <c r="A8" s="16" t="inlineStr">
        <is>
          <t>amanzon 5/5</t>
        </is>
      </c>
      <c r="B8" s="408" t="n"/>
      <c r="C8" s="408" t="n"/>
      <c r="D8" s="408" t="n"/>
      <c r="E8" s="409" t="n"/>
      <c r="F8" s="410" t="n"/>
      <c r="G8" s="410" t="n"/>
      <c r="H8" s="410" t="n"/>
      <c r="I8" s="410" t="n"/>
      <c r="J8" s="410" t="n"/>
      <c r="K8" s="411" t="n"/>
      <c r="L8" s="409" t="n"/>
      <c r="M8" s="409" t="n"/>
    </row>
    <row r="9" ht="13.75" customHeight="1" s="403">
      <c r="A9" s="12" t="n"/>
      <c r="B9" s="408" t="n"/>
      <c r="C9" s="408" t="n"/>
      <c r="D9" s="408" t="n"/>
      <c r="E9" s="409" t="n"/>
      <c r="F9" s="410" t="n"/>
      <c r="G9" s="410" t="n"/>
      <c r="H9" s="409" t="n"/>
      <c r="I9" s="409" t="n"/>
      <c r="J9" s="409" t="n"/>
      <c r="K9" s="411" t="n"/>
      <c r="L9" s="409" t="n"/>
      <c r="M9" s="409" t="n"/>
    </row>
    <row r="10" ht="13.75" customHeight="1" s="403">
      <c r="A10" s="12" t="n"/>
      <c r="B10" s="408" t="n"/>
      <c r="C10" s="408" t="n"/>
      <c r="D10" s="408" t="n"/>
      <c r="E10" s="409" t="n"/>
      <c r="F10" s="410" t="n"/>
      <c r="G10" s="410" t="n"/>
      <c r="H10" s="409" t="n"/>
      <c r="I10" s="409" t="n"/>
      <c r="J10" s="409" t="n"/>
      <c r="K10" s="411" t="n"/>
      <c r="L10" s="409" t="n"/>
      <c r="M10" s="409" t="n"/>
    </row>
    <row r="11" ht="13.75" customHeight="1" s="403">
      <c r="A11" s="12" t="n"/>
      <c r="B11" s="408" t="n"/>
      <c r="C11" s="408" t="n"/>
      <c r="D11" s="408" t="n"/>
      <c r="E11" s="409" t="n"/>
      <c r="F11" s="412" t="n"/>
      <c r="G11" s="412" t="n"/>
      <c r="H11" s="409" t="n"/>
      <c r="I11" s="409" t="n"/>
      <c r="J11" s="409" t="n"/>
      <c r="K11" s="411" t="n"/>
      <c r="L11" s="409" t="n"/>
      <c r="M11" s="409" t="n"/>
    </row>
    <row r="12" ht="13.75" customHeight="1" s="403">
      <c r="A12" s="12" t="n"/>
      <c r="B12" s="408" t="n"/>
      <c r="C12" s="408" t="n"/>
      <c r="D12" s="408" t="n"/>
      <c r="E12" s="409" t="n"/>
      <c r="F12" s="412" t="n"/>
      <c r="G12" s="412" t="n"/>
      <c r="H12" s="409" t="n"/>
      <c r="I12" s="409" t="n"/>
      <c r="J12" s="409" t="n"/>
      <c r="K12" s="411" t="n"/>
      <c r="L12" s="409" t="n"/>
      <c r="M12" s="409" t="n"/>
    </row>
    <row r="13" ht="13.75" customHeight="1" s="403">
      <c r="A13" s="12" t="n"/>
      <c r="B13" s="408" t="n"/>
      <c r="C13" s="408" t="n"/>
      <c r="D13" s="408" t="n"/>
      <c r="E13" s="414" t="n"/>
      <c r="F13" s="412" t="n"/>
      <c r="G13" s="412" t="n"/>
      <c r="H13" s="409" t="n"/>
      <c r="I13" s="409" t="n"/>
      <c r="J13" s="409" t="n"/>
      <c r="K13" s="411" t="n"/>
      <c r="L13" s="409" t="n"/>
      <c r="M13" s="409" t="n"/>
    </row>
    <row r="14" ht="13.75" customHeight="1" s="403">
      <c r="A14" s="12" t="n"/>
      <c r="B14" s="408" t="n"/>
      <c r="C14" s="408" t="n"/>
      <c r="D14" s="408" t="n"/>
      <c r="E14" s="414" t="n"/>
      <c r="F14" s="412" t="n"/>
      <c r="G14" s="412" t="n"/>
      <c r="H14" s="409" t="n"/>
      <c r="I14" s="409" t="n"/>
      <c r="J14" s="409" t="n"/>
      <c r="K14" s="411" t="n"/>
      <c r="L14" s="409" t="n"/>
      <c r="M14" s="409" t="n"/>
    </row>
    <row r="15" ht="13.75" customHeight="1" s="403">
      <c r="A15" s="12" t="n"/>
      <c r="B15" s="408" t="n"/>
      <c r="C15" s="408" t="n"/>
      <c r="D15" s="408" t="n"/>
      <c r="E15" s="414" t="n"/>
      <c r="F15" s="412" t="n"/>
      <c r="G15" s="412" t="n"/>
      <c r="H15" s="409" t="n"/>
      <c r="I15" s="409" t="n"/>
      <c r="J15" s="409" t="n"/>
      <c r="K15" s="411" t="n"/>
      <c r="L15" s="409" t="n"/>
      <c r="M15" s="409" t="n"/>
    </row>
    <row r="16" ht="13.75" customHeight="1" s="403">
      <c r="A16" s="16" t="inlineStr">
        <is>
          <t>TOTAL</t>
        </is>
      </c>
      <c r="B16" s="408">
        <f>SUM(B3:B15)</f>
        <v/>
      </c>
      <c r="C16" s="409">
        <f>SUM(C3:C15)</f>
        <v/>
      </c>
      <c r="D16" s="409">
        <f>SUM(D3:D15)</f>
        <v/>
      </c>
      <c r="E16" s="409">
        <f>SUM(E3:E15)</f>
        <v/>
      </c>
      <c r="F16" s="409">
        <f>SUM(F3:F15)</f>
        <v/>
      </c>
      <c r="G16" s="409" t="n">
        <v>0</v>
      </c>
      <c r="H16" s="409" t="n">
        <v>0</v>
      </c>
      <c r="I16" s="409" t="n">
        <v>0</v>
      </c>
      <c r="J16" s="409" t="n">
        <v>0</v>
      </c>
      <c r="K16" s="409">
        <f>SUM(K3:K15)</f>
        <v/>
      </c>
      <c r="L16" s="409">
        <f>SUM(L3:L15)</f>
        <v/>
      </c>
      <c r="M16" s="409">
        <f>SUM(M3:M15)</f>
        <v/>
      </c>
    </row>
    <row r="17" ht="13.75" customHeight="1" s="403">
      <c r="A17" s="21" t="inlineStr">
        <is>
          <t>LIMITE</t>
        </is>
      </c>
      <c r="B17" s="415" t="n">
        <v>2010</v>
      </c>
      <c r="C17" s="416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</row>
    <row r="18" ht="13.75" customHeight="1" s="403">
      <c r="A18" s="25" t="inlineStr">
        <is>
          <t>DEBITO</t>
        </is>
      </c>
      <c r="B18" s="417">
        <f>SUM(B16:M16)</f>
        <v/>
      </c>
      <c r="C18" s="27" t="n"/>
      <c r="D18" s="360" t="n"/>
      <c r="E18" s="418" t="n"/>
      <c r="F18" s="360" t="n"/>
      <c r="G18" s="360" t="n"/>
      <c r="H18" s="360" t="n"/>
      <c r="I18" s="419" t="n"/>
      <c r="J18" s="360" t="n"/>
      <c r="K18" s="360" t="n"/>
      <c r="L18" s="360" t="n"/>
      <c r="M18" s="360" t="n"/>
    </row>
    <row r="19" ht="13.75" customHeight="1" s="403">
      <c r="A19" s="25" t="inlineStr">
        <is>
          <t>SALDO</t>
        </is>
      </c>
      <c r="B19" s="420">
        <f>B17-B18</f>
        <v/>
      </c>
      <c r="C19" s="32" t="n"/>
      <c r="D19" s="421" t="n"/>
      <c r="E19" s="360" t="n"/>
      <c r="F19" s="360" t="n"/>
      <c r="G19" s="360" t="n"/>
      <c r="H19" s="421" t="n"/>
      <c r="I19" s="421" t="n"/>
      <c r="J19" s="360" t="n"/>
      <c r="K19" s="360" t="n"/>
      <c r="L19" s="360" t="n"/>
      <c r="M19" s="360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38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33.8516" customWidth="1" style="394" min="1" max="1"/>
    <col width="9" customWidth="1" style="394" min="2" max="2"/>
    <col width="15.5" customWidth="1" style="394" min="3" max="3"/>
    <col width="20.6719" customWidth="1" style="394" min="4" max="4"/>
    <col width="15.5" customWidth="1" style="394" min="5" max="5"/>
    <col width="8.851559999999999" customWidth="1" style="394" min="6" max="6"/>
    <col width="19.3516" customWidth="1" style="394" min="7" max="7"/>
    <col width="4.67188" customWidth="1" style="394" min="8" max="8"/>
    <col width="4.17188" customWidth="1" style="394" min="9" max="9"/>
    <col width="8.851559999999999" customWidth="1" style="394" min="10" max="11"/>
    <col width="8.851559999999999" customWidth="1" style="394" min="12" max="16384"/>
  </cols>
  <sheetData>
    <row r="1" ht="13.65" customHeight="1" s="403">
      <c r="A1" s="305" t="n"/>
      <c r="B1" s="305" t="n"/>
      <c r="C1" s="305" t="n"/>
      <c r="D1" s="305" t="n"/>
      <c r="E1" s="305" t="n"/>
      <c r="F1" s="360" t="n"/>
      <c r="G1" s="360" t="n"/>
      <c r="H1" s="360" t="n"/>
      <c r="I1" s="360" t="n"/>
      <c r="J1" s="360" t="n"/>
      <c r="K1" s="360" t="n"/>
    </row>
    <row r="2" ht="27.75" customHeight="1" s="403">
      <c r="A2" s="363" t="inlineStr">
        <is>
          <t>Gastos com reforma da casa</t>
        </is>
      </c>
      <c r="B2" s="363" t="inlineStr">
        <is>
          <t>qtd</t>
        </is>
      </c>
      <c r="C2" s="363" t="inlineStr">
        <is>
          <t>VALOR TOTAL</t>
        </is>
      </c>
      <c r="D2" s="364" t="inlineStr">
        <is>
          <t>VALOR PAGO</t>
        </is>
      </c>
      <c r="E2" s="363" t="inlineStr">
        <is>
          <t>SALDO</t>
        </is>
      </c>
      <c r="F2" s="285" t="n"/>
      <c r="G2" s="360" t="n"/>
      <c r="H2" s="360" t="n"/>
      <c r="I2" s="360" t="n"/>
      <c r="J2" s="360" t="n"/>
      <c r="K2" s="360" t="n"/>
    </row>
    <row r="3" ht="13.75" customHeight="1" s="403">
      <c r="A3" s="16" t="inlineStr">
        <is>
          <t>mao de obra</t>
        </is>
      </c>
      <c r="B3" s="12" t="n"/>
      <c r="C3" s="548" t="n">
        <v>18000</v>
      </c>
      <c r="D3" s="548" t="n">
        <v>18900</v>
      </c>
      <c r="E3" s="548" t="n">
        <v>0</v>
      </c>
      <c r="F3" s="285" t="n"/>
      <c r="G3" s="419" t="n"/>
      <c r="H3" s="360" t="n"/>
      <c r="I3" s="360" t="n"/>
      <c r="J3" s="360" t="n"/>
      <c r="K3" s="360" t="n"/>
    </row>
    <row r="4" ht="13.75" customHeight="1" s="403">
      <c r="A4" s="16" t="inlineStr">
        <is>
          <t>gesso</t>
        </is>
      </c>
      <c r="B4" s="12" t="n"/>
      <c r="C4" s="548" t="n">
        <v>3500</v>
      </c>
      <c r="D4" s="548" t="n">
        <v>3500</v>
      </c>
      <c r="E4" s="548">
        <f>C4-D4</f>
        <v/>
      </c>
      <c r="F4" s="285" t="n"/>
      <c r="G4" s="419" t="n"/>
      <c r="H4" s="360" t="n"/>
      <c r="I4" s="360" t="n"/>
      <c r="J4" s="360" t="n"/>
      <c r="K4" s="360" t="n"/>
    </row>
    <row r="5" ht="13.75" customHeight="1" s="403">
      <c r="A5" s="16" t="inlineStr">
        <is>
          <t xml:space="preserve">pintura externa com material </t>
        </is>
      </c>
      <c r="B5" s="12" t="n"/>
      <c r="C5" s="548" t="n">
        <v>2000</v>
      </c>
      <c r="D5" s="548" t="n">
        <v>2000</v>
      </c>
      <c r="E5" s="548" t="n">
        <v>29616</v>
      </c>
      <c r="F5" s="285" t="n"/>
      <c r="G5" s="352" t="n"/>
      <c r="H5" s="352" t="n"/>
      <c r="I5" s="352" t="n"/>
      <c r="J5" s="366" t="inlineStr">
        <is>
          <t>unit</t>
        </is>
      </c>
      <c r="K5" s="366" t="inlineStr">
        <is>
          <t>total</t>
        </is>
      </c>
    </row>
    <row r="6" ht="13.75" customHeight="1" s="403">
      <c r="A6" s="16" t="inlineStr">
        <is>
          <t>material pintura interna</t>
        </is>
      </c>
      <c r="B6" s="12" t="n"/>
      <c r="C6" s="548" t="n">
        <v>4000</v>
      </c>
      <c r="D6" s="548" t="n">
        <v>4000</v>
      </c>
      <c r="E6" s="548">
        <f>C6-D6</f>
        <v/>
      </c>
      <c r="F6" s="285" t="n"/>
      <c r="G6" s="351" t="inlineStr">
        <is>
          <t>selador</t>
        </is>
      </c>
      <c r="H6" s="352" t="n">
        <v>4</v>
      </c>
      <c r="I6" s="351" t="inlineStr">
        <is>
          <t>lt</t>
        </is>
      </c>
      <c r="J6" s="419" t="n">
        <v>79.90000000000001</v>
      </c>
      <c r="K6" s="419">
        <f>H6*J6</f>
        <v/>
      </c>
    </row>
    <row r="7" ht="13.75" customHeight="1" s="403">
      <c r="A7" s="16" t="inlineStr">
        <is>
          <t>mao de obra pintura</t>
        </is>
      </c>
      <c r="B7" s="12" t="n"/>
      <c r="C7" s="548" t="n">
        <v>4800</v>
      </c>
      <c r="D7" s="548" t="n">
        <v>4800</v>
      </c>
      <c r="E7" s="548">
        <f>C7-D7</f>
        <v/>
      </c>
      <c r="F7" s="285" t="n"/>
      <c r="G7" s="351" t="inlineStr">
        <is>
          <t>massa corrida</t>
        </is>
      </c>
      <c r="H7" s="352" t="n">
        <v>4</v>
      </c>
      <c r="I7" s="351" t="inlineStr">
        <is>
          <t>lt</t>
        </is>
      </c>
      <c r="J7" s="419" t="n">
        <v>59.9</v>
      </c>
      <c r="K7" s="419">
        <f>H7*J7</f>
        <v/>
      </c>
    </row>
    <row r="8" ht="13.75" customHeight="1" s="403">
      <c r="A8" s="16" t="inlineStr">
        <is>
          <t xml:space="preserve">desinstação e reinstalação ar </t>
        </is>
      </c>
      <c r="B8" s="12" t="n"/>
      <c r="C8" s="548" t="n">
        <v>1240</v>
      </c>
      <c r="D8" s="548" t="n">
        <v>1240</v>
      </c>
      <c r="E8" s="548" t="n">
        <v>0</v>
      </c>
      <c r="F8" s="285" t="n"/>
      <c r="G8" s="351" t="inlineStr">
        <is>
          <t>fundo preparador porta</t>
        </is>
      </c>
      <c r="H8" s="352" t="n">
        <v>1</v>
      </c>
      <c r="I8" s="351" t="inlineStr">
        <is>
          <t>gl</t>
        </is>
      </c>
      <c r="J8" s="419" t="n">
        <v>160</v>
      </c>
      <c r="K8" s="419">
        <f>H8*J8</f>
        <v/>
      </c>
    </row>
    <row r="9" ht="13.75" customHeight="1" s="403">
      <c r="A9" s="16" t="inlineStr">
        <is>
          <t>mesa de jantar com cadeiras</t>
        </is>
      </c>
      <c r="B9" s="12" t="n"/>
      <c r="C9" s="548">
        <f>3177+2700+120</f>
        <v/>
      </c>
      <c r="D9" s="548" t="n">
        <v>3000</v>
      </c>
      <c r="E9" s="548">
        <f>C9-D9</f>
        <v/>
      </c>
      <c r="F9" s="285" t="n"/>
      <c r="G9" s="351" t="inlineStr">
        <is>
          <t>esmalte sintetico branco neve acetinado</t>
        </is>
      </c>
      <c r="H9" s="352" t="n">
        <v>2</v>
      </c>
      <c r="I9" s="351" t="inlineStr">
        <is>
          <t>gl</t>
        </is>
      </c>
      <c r="J9" s="419" t="n">
        <v>130</v>
      </c>
      <c r="K9" s="419">
        <f>H9*J9</f>
        <v/>
      </c>
    </row>
    <row r="10" ht="13.75" customHeight="1" s="403">
      <c r="A10" s="16" t="inlineStr">
        <is>
          <t>painel da sala de estar</t>
        </is>
      </c>
      <c r="B10" s="12" t="n"/>
      <c r="C10" s="548" t="n">
        <v>5800</v>
      </c>
      <c r="D10" s="548">
        <f>2900+2900</f>
        <v/>
      </c>
      <c r="E10" s="548">
        <f>C10-D10</f>
        <v/>
      </c>
      <c r="F10" s="285" t="n"/>
      <c r="G10" s="351" t="inlineStr">
        <is>
          <t>tinta acrilica acetinada branco neve</t>
        </is>
      </c>
      <c r="H10" s="352" t="n">
        <v>2</v>
      </c>
      <c r="I10" s="351" t="inlineStr">
        <is>
          <t>lt</t>
        </is>
      </c>
      <c r="J10" s="419" t="n">
        <v>507.25</v>
      </c>
      <c r="K10" s="419">
        <f>H10*J10</f>
        <v/>
      </c>
    </row>
    <row r="11" ht="13.75" customHeight="1" s="403">
      <c r="A11" s="16" t="inlineStr">
        <is>
          <t>geladeira</t>
        </is>
      </c>
      <c r="B11" s="367" t="n"/>
      <c r="C11" s="548" t="n">
        <v>3950</v>
      </c>
      <c r="D11" s="548" t="n">
        <v>3950</v>
      </c>
      <c r="E11" s="548">
        <f>C11-D11</f>
        <v/>
      </c>
      <c r="F11" s="285" t="n"/>
      <c r="G11" s="351" t="inlineStr">
        <is>
          <t>tinta fosca branco (teto)</t>
        </is>
      </c>
      <c r="H11" s="352" t="n">
        <v>1</v>
      </c>
      <c r="I11" s="351" t="inlineStr">
        <is>
          <t>lt</t>
        </is>
      </c>
      <c r="J11" s="419" t="n">
        <v>197</v>
      </c>
      <c r="K11" s="419">
        <f>H11*J11</f>
        <v/>
      </c>
    </row>
    <row r="12" ht="13.75" customHeight="1" s="403">
      <c r="A12" s="16" t="inlineStr">
        <is>
          <t>cozinha</t>
        </is>
      </c>
      <c r="B12" s="214" t="n"/>
      <c r="C12" s="548" t="n">
        <v>13200</v>
      </c>
      <c r="D12" s="548">
        <f>6600+4000+2600</f>
        <v/>
      </c>
      <c r="E12" s="548">
        <f>C12-D12</f>
        <v/>
      </c>
      <c r="F12" s="285" t="n"/>
      <c r="G12" s="351" t="inlineStr">
        <is>
          <t xml:space="preserve">textura </t>
        </is>
      </c>
      <c r="H12" s="352" t="n">
        <v>6</v>
      </c>
      <c r="I12" s="351" t="inlineStr">
        <is>
          <t>lt</t>
        </is>
      </c>
      <c r="J12" s="419" t="n">
        <v>149.9</v>
      </c>
      <c r="K12" s="419">
        <f>H12*J12</f>
        <v/>
      </c>
    </row>
    <row r="13" ht="13.75" customHeight="1" s="403">
      <c r="A13" s="253" t="inlineStr">
        <is>
          <t>cheque especial</t>
        </is>
      </c>
      <c r="B13" s="214" t="n"/>
      <c r="C13" s="548" t="n">
        <v>9300</v>
      </c>
      <c r="D13" s="549" t="n">
        <v>9300</v>
      </c>
      <c r="E13" s="548">
        <f>C13-D13</f>
        <v/>
      </c>
      <c r="F13" s="285" t="n"/>
      <c r="G13" s="351" t="inlineStr">
        <is>
          <t xml:space="preserve">tinta vermelha </t>
        </is>
      </c>
      <c r="H13" s="352" t="n">
        <v>3</v>
      </c>
      <c r="I13" s="351" t="inlineStr">
        <is>
          <t>lt</t>
        </is>
      </c>
      <c r="J13" s="419" t="n">
        <v>250</v>
      </c>
      <c r="K13" s="419">
        <f>H13*J13</f>
        <v/>
      </c>
    </row>
    <row r="14" ht="13.75" customHeight="1" s="403">
      <c r="A14" s="369" t="n"/>
      <c r="B14" s="369" t="n"/>
      <c r="C14" s="550">
        <f>SUM(C3:C13)</f>
        <v/>
      </c>
      <c r="D14" s="550">
        <f>SUM(D3:D13)</f>
        <v/>
      </c>
      <c r="E14" s="548">
        <f>SUM(E3:E13)</f>
        <v/>
      </c>
      <c r="F14" s="285" t="n"/>
      <c r="G14" s="351" t="inlineStr">
        <is>
          <t>verniz</t>
        </is>
      </c>
      <c r="H14" s="352" t="n">
        <v>1</v>
      </c>
      <c r="I14" s="351" t="inlineStr">
        <is>
          <t>gl</t>
        </is>
      </c>
      <c r="J14" s="419" t="n">
        <v>56</v>
      </c>
      <c r="K14" s="419">
        <f>H14*J14</f>
        <v/>
      </c>
    </row>
    <row r="15" ht="13.75" customHeight="1" s="403">
      <c r="A15" s="551" t="inlineStr">
        <is>
          <t>RESERVA</t>
        </is>
      </c>
      <c r="B15" s="537" t="n"/>
      <c r="C15" s="537" t="n"/>
      <c r="D15" s="538" t="n"/>
      <c r="E15" s="552" t="n">
        <v>0</v>
      </c>
      <c r="F15" s="285" t="n"/>
      <c r="G15" s="352" t="n"/>
      <c r="H15" s="352" t="n"/>
      <c r="I15" s="352" t="n"/>
      <c r="J15" s="419" t="n"/>
      <c r="K15" s="419">
        <f>SUM(K6:K14)</f>
        <v/>
      </c>
    </row>
    <row r="16" ht="13.75" customHeight="1" s="403">
      <c r="A16" s="375" t="inlineStr">
        <is>
          <t>SALDO TOTAL</t>
        </is>
      </c>
      <c r="B16" s="537" t="n"/>
      <c r="C16" s="537" t="n"/>
      <c r="D16" s="538" t="n"/>
      <c r="E16" s="553">
        <f>E15-E14</f>
        <v/>
      </c>
      <c r="F16" s="285" t="n"/>
      <c r="G16" s="351" t="inlineStr">
        <is>
          <t>demais materiais</t>
        </is>
      </c>
      <c r="H16" s="352" t="n"/>
      <c r="I16" s="352" t="n"/>
      <c r="J16" s="419" t="n"/>
      <c r="K16" s="419">
        <f>K15*10%</f>
        <v/>
      </c>
    </row>
    <row r="17" ht="14.25" customHeight="1" s="403">
      <c r="A17" s="378" t="n"/>
      <c r="B17" s="378" t="n"/>
      <c r="C17" s="378" t="n"/>
      <c r="D17" s="378" t="n"/>
      <c r="E17" s="24" t="n"/>
      <c r="F17" s="360" t="n"/>
      <c r="G17" s="352" t="n"/>
      <c r="H17" s="352" t="n"/>
      <c r="I17" s="352" t="n"/>
      <c r="J17" s="352" t="n"/>
      <c r="K17" s="419">
        <f>SUM(K15:K16)</f>
        <v/>
      </c>
    </row>
    <row r="18" ht="13.75" customHeight="1" s="403">
      <c r="A18" s="379" t="n"/>
      <c r="B18" s="380" t="n"/>
      <c r="C18" s="380" t="n"/>
      <c r="D18" s="554" t="n"/>
      <c r="E18" s="555" t="n"/>
      <c r="F18" s="360" t="n"/>
      <c r="G18" s="352" t="n"/>
      <c r="H18" s="352" t="n"/>
      <c r="I18" s="352" t="n"/>
      <c r="J18" s="352" t="n"/>
      <c r="K18" s="352" t="n"/>
    </row>
    <row r="19" ht="13.75" customHeight="1" s="403">
      <c r="A19" s="359" t="n"/>
      <c r="B19" s="359" t="n"/>
      <c r="C19" s="556">
        <f>C14+27000</f>
        <v/>
      </c>
      <c r="D19" s="359" t="n"/>
      <c r="E19" s="421" t="n"/>
      <c r="F19" s="360" t="n"/>
      <c r="G19" s="352" t="n"/>
      <c r="H19" s="352" t="n"/>
      <c r="I19" s="352" t="n"/>
      <c r="J19" s="352" t="n"/>
      <c r="K19" s="352" t="n"/>
    </row>
    <row r="20" ht="13.75" customHeight="1" s="403">
      <c r="A20" s="360" t="n"/>
      <c r="B20" s="360" t="n"/>
      <c r="C20" s="360" t="n"/>
      <c r="D20" s="360" t="n"/>
      <c r="E20" s="421" t="n"/>
      <c r="F20" s="360" t="n"/>
      <c r="G20" s="352" t="n"/>
      <c r="H20" s="352" t="n"/>
      <c r="I20" s="352" t="n"/>
      <c r="J20" s="352" t="n"/>
      <c r="K20" s="352" t="n"/>
    </row>
    <row r="21" ht="13.65" customHeight="1" s="403">
      <c r="A21" s="360" t="n"/>
      <c r="B21" s="360" t="n"/>
      <c r="C21" s="360" t="n"/>
      <c r="D21" s="360" t="n"/>
      <c r="E21" s="360" t="n"/>
      <c r="F21" s="360" t="n"/>
      <c r="G21" s="360" t="n"/>
      <c r="H21" s="360" t="n"/>
      <c r="I21" s="360" t="n"/>
      <c r="J21" s="360" t="n"/>
      <c r="K21" s="360" t="n"/>
    </row>
    <row r="22" ht="13.65" customHeight="1" s="403">
      <c r="A22" s="360" t="n"/>
      <c r="B22" s="360" t="n"/>
      <c r="C22" s="360" t="n"/>
      <c r="D22" s="360" t="n"/>
      <c r="E22" s="360" t="n"/>
      <c r="F22" s="360" t="n"/>
      <c r="G22" s="360" t="n"/>
      <c r="H22" s="360" t="n"/>
      <c r="I22" s="360" t="n"/>
      <c r="J22" s="360" t="n"/>
      <c r="K22" s="360" t="n"/>
    </row>
    <row r="23" ht="13.65" customHeight="1" s="403">
      <c r="A23" s="360" t="n"/>
      <c r="B23" s="360" t="n"/>
      <c r="C23" s="360" t="n"/>
      <c r="D23" s="360" t="n"/>
      <c r="E23" s="360" t="n"/>
      <c r="F23" s="360" t="n"/>
      <c r="G23" s="360" t="n"/>
      <c r="H23" s="360" t="n"/>
      <c r="I23" s="360" t="n"/>
      <c r="J23" s="360" t="n"/>
      <c r="K23" s="360" t="n"/>
    </row>
    <row r="24" ht="13.65" customHeight="1" s="403">
      <c r="A24" s="360" t="n"/>
      <c r="B24" s="360" t="n"/>
      <c r="C24" s="360" t="n"/>
      <c r="D24" s="360" t="n"/>
      <c r="E24" s="360" t="n"/>
      <c r="F24" s="360" t="n"/>
      <c r="G24" s="360" t="n"/>
      <c r="H24" s="360" t="n"/>
      <c r="I24" s="360" t="n"/>
      <c r="J24" s="360" t="n"/>
      <c r="K24" s="360" t="n"/>
    </row>
    <row r="25" ht="13.65" customHeight="1" s="403">
      <c r="A25" s="360" t="n"/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</row>
    <row r="26" ht="13.65" customHeight="1" s="403">
      <c r="A26" s="360" t="n"/>
      <c r="B26" s="360" t="n"/>
      <c r="C26" s="360" t="n"/>
      <c r="D26" s="360" t="n"/>
      <c r="E26" s="360" t="n"/>
      <c r="F26" s="360" t="n"/>
      <c r="G26" s="360" t="n"/>
      <c r="H26" s="360" t="n"/>
      <c r="I26" s="360" t="n"/>
      <c r="J26" s="360" t="n"/>
      <c r="K26" s="360" t="n"/>
    </row>
    <row r="27" ht="13.65" customHeight="1" s="403">
      <c r="A27" s="360" t="n"/>
      <c r="B27" s="360" t="n"/>
      <c r="C27" s="360" t="n"/>
      <c r="D27" s="360" t="n"/>
      <c r="E27" s="360" t="n"/>
      <c r="F27" s="360" t="n"/>
      <c r="G27" s="360" t="n"/>
      <c r="H27" s="360" t="n"/>
      <c r="I27" s="360" t="n"/>
      <c r="J27" s="360" t="n"/>
      <c r="K27" s="360" t="n"/>
    </row>
    <row r="28" ht="13.65" customHeight="1" s="403">
      <c r="A28" s="360" t="n"/>
      <c r="B28" s="360" t="n"/>
      <c r="C28" s="360" t="n"/>
      <c r="D28" s="360" t="n"/>
      <c r="E28" s="360" t="n"/>
      <c r="F28" s="360" t="n"/>
      <c r="G28" s="360" t="n"/>
      <c r="H28" s="360" t="n"/>
      <c r="I28" s="360" t="n"/>
      <c r="J28" s="360" t="n"/>
      <c r="K28" s="360" t="n"/>
    </row>
    <row r="29" ht="13.65" customHeight="1" s="403">
      <c r="A29" s="360" t="n"/>
      <c r="B29" s="360" t="n"/>
      <c r="C29" s="360" t="n"/>
      <c r="D29" s="360" t="n"/>
      <c r="E29" s="360" t="n"/>
      <c r="F29" s="360" t="n"/>
      <c r="G29" s="360" t="n"/>
      <c r="H29" s="360" t="n"/>
      <c r="I29" s="360" t="n"/>
      <c r="J29" s="360" t="n"/>
      <c r="K29" s="360" t="n"/>
    </row>
    <row r="30" ht="13.65" customHeight="1" s="403">
      <c r="A30" s="360" t="n"/>
      <c r="B30" s="360" t="n"/>
      <c r="C30" s="360" t="n"/>
      <c r="D30" s="360" t="n"/>
      <c r="E30" s="360" t="n"/>
      <c r="F30" s="360" t="n"/>
      <c r="G30" s="360" t="n"/>
      <c r="H30" s="360" t="n"/>
      <c r="I30" s="360" t="n"/>
      <c r="J30" s="360" t="n"/>
      <c r="K30" s="360" t="n"/>
    </row>
    <row r="31" ht="13.65" customHeight="1" s="403">
      <c r="A31" s="360" t="n"/>
      <c r="B31" s="360" t="n"/>
      <c r="C31" s="360" t="n"/>
      <c r="D31" s="360" t="n"/>
      <c r="E31" s="360" t="n"/>
      <c r="F31" s="360" t="n"/>
      <c r="G31" s="360" t="n"/>
      <c r="H31" s="360" t="n"/>
      <c r="I31" s="360" t="n"/>
      <c r="J31" s="360" t="n"/>
      <c r="K31" s="360" t="n"/>
    </row>
    <row r="32" ht="13.65" customHeight="1" s="403">
      <c r="A32" s="360" t="n"/>
      <c r="B32" s="360" t="n"/>
      <c r="C32" s="360" t="n"/>
      <c r="D32" s="360" t="n"/>
      <c r="E32" s="360" t="n"/>
      <c r="F32" s="360" t="n"/>
      <c r="G32" s="360" t="n"/>
      <c r="H32" s="360" t="n"/>
      <c r="I32" s="360" t="n"/>
      <c r="J32" s="360" t="n"/>
      <c r="K32" s="360" t="n"/>
    </row>
    <row r="33" ht="13.65" customHeight="1" s="403">
      <c r="A33" s="360" t="n"/>
      <c r="B33" s="360" t="n"/>
      <c r="C33" s="360" t="n"/>
      <c r="D33" s="360" t="n"/>
      <c r="E33" s="360" t="n"/>
      <c r="F33" s="360" t="n"/>
      <c r="G33" s="360" t="n"/>
      <c r="H33" s="360" t="n"/>
      <c r="I33" s="360" t="n"/>
      <c r="J33" s="360" t="n"/>
      <c r="K33" s="360" t="n"/>
    </row>
    <row r="34" ht="13.65" customHeight="1" s="403">
      <c r="A34" s="360" t="n"/>
      <c r="B34" s="360" t="n"/>
      <c r="C34" s="360" t="n"/>
      <c r="D34" s="360" t="n"/>
      <c r="E34" s="360" t="n"/>
      <c r="F34" s="360" t="n"/>
      <c r="G34" s="360" t="n"/>
      <c r="H34" s="360" t="n"/>
      <c r="I34" s="360" t="n"/>
      <c r="J34" s="360" t="n"/>
      <c r="K34" s="360" t="n"/>
    </row>
    <row r="35" ht="13.65" customHeight="1" s="403">
      <c r="A35" s="360" t="n"/>
      <c r="B35" s="360" t="n"/>
      <c r="C35" s="360" t="n"/>
      <c r="D35" s="360" t="n"/>
      <c r="E35" s="360" t="n"/>
      <c r="F35" s="360" t="n"/>
      <c r="G35" s="360" t="n"/>
      <c r="H35" s="360" t="n"/>
      <c r="I35" s="360" t="n"/>
      <c r="J35" s="360" t="n"/>
      <c r="K35" s="360" t="n"/>
    </row>
    <row r="36" ht="13.65" customHeight="1" s="403">
      <c r="A36" s="360" t="n"/>
      <c r="B36" s="360" t="n"/>
      <c r="C36" s="360" t="n"/>
      <c r="D36" s="360" t="n"/>
      <c r="E36" s="360" t="n"/>
      <c r="F36" s="360" t="n"/>
      <c r="G36" s="360" t="n"/>
      <c r="H36" s="360" t="n"/>
      <c r="I36" s="360" t="n"/>
      <c r="J36" s="360" t="n"/>
      <c r="K36" s="360" t="n"/>
    </row>
    <row r="37" ht="13.65" customHeight="1" s="403">
      <c r="A37" s="360" t="n"/>
      <c r="B37" s="360" t="n"/>
      <c r="C37" s="360" t="n"/>
      <c r="D37" s="360" t="n"/>
      <c r="E37" s="360" t="n"/>
      <c r="F37" s="360" t="n"/>
      <c r="G37" s="360" t="n"/>
      <c r="H37" s="360" t="n"/>
      <c r="I37" s="360" t="n"/>
      <c r="J37" s="360" t="n"/>
      <c r="K37" s="360" t="n"/>
    </row>
    <row r="38" ht="13.65" customHeight="1" s="403">
      <c r="A38" s="360" t="n"/>
      <c r="B38" s="361" t="inlineStr">
        <is>
          <t>IPVA / Rita / Edna</t>
        </is>
      </c>
      <c r="C38" s="360" t="n"/>
      <c r="D38" s="360" t="n"/>
      <c r="E38" s="360">
        <f>300+100</f>
        <v/>
      </c>
      <c r="F38" s="360" t="n"/>
      <c r="G38" s="360" t="n"/>
      <c r="H38" s="360" t="n"/>
      <c r="I38" s="360" t="n"/>
      <c r="J38" s="360" t="n"/>
      <c r="K38" s="360" t="n"/>
    </row>
  </sheetData>
  <mergeCells count="2">
    <mergeCell ref="A15:D15"/>
    <mergeCell ref="A16:D16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7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8.851559999999999" customWidth="1" style="394" min="1" max="14"/>
    <col width="8.851559999999999" customWidth="1" style="394" min="15" max="16384"/>
  </cols>
  <sheetData>
    <row r="1" ht="12.75" customHeight="1" s="403">
      <c r="A1" s="266" t="n"/>
      <c r="B1" s="43" t="n"/>
      <c r="C1" s="43" t="n"/>
      <c r="D1" s="43" t="n"/>
      <c r="E1" s="43" t="n"/>
      <c r="F1" s="43" t="n"/>
      <c r="G1" s="43" t="n"/>
      <c r="H1" s="43" t="n"/>
      <c r="I1" s="43" t="n"/>
      <c r="J1" s="43" t="n"/>
      <c r="K1" s="43" t="n"/>
      <c r="L1" s="43" t="n"/>
      <c r="M1" s="43" t="n"/>
      <c r="N1" s="44" t="n"/>
    </row>
    <row r="2" ht="12.75" customHeight="1" s="403">
      <c r="A2" s="131" t="n"/>
      <c r="B2" s="122" t="inlineStr">
        <is>
          <t xml:space="preserve">Valia 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  <c r="N2" s="53" t="n"/>
    </row>
    <row r="3" ht="12.75" customHeight="1" s="403">
      <c r="A3" s="131" t="n"/>
      <c r="B3" s="220" t="n"/>
      <c r="C3" s="220" t="n"/>
      <c r="D3" s="220" t="n"/>
      <c r="E3" s="220" t="n"/>
      <c r="F3" s="220" t="n"/>
      <c r="G3" s="220" t="n"/>
      <c r="H3" s="220" t="n"/>
      <c r="I3" s="220" t="n"/>
      <c r="J3" s="220" t="n"/>
      <c r="K3" s="220" t="n"/>
      <c r="L3" s="220" t="n"/>
      <c r="M3" s="220" t="n"/>
      <c r="N3" s="53" t="n"/>
    </row>
    <row r="4" ht="12.75" customHeight="1" s="403">
      <c r="A4" s="131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53" t="n"/>
    </row>
    <row r="5" ht="12.75" customHeight="1" s="403">
      <c r="A5" s="131" t="n"/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  <c r="L5" s="220" t="n"/>
      <c r="M5" s="220" t="n"/>
      <c r="N5" s="53" t="n"/>
    </row>
    <row r="6" ht="12.75" customHeight="1" s="403">
      <c r="A6" s="131" t="n"/>
      <c r="B6" s="220" t="n"/>
      <c r="C6" s="220" t="n"/>
      <c r="D6" s="220" t="n"/>
      <c r="E6" s="220" t="n"/>
      <c r="F6" s="220" t="n"/>
      <c r="G6" s="220" t="n"/>
      <c r="H6" s="220" t="n"/>
      <c r="I6" s="220" t="n"/>
      <c r="J6" s="220" t="n"/>
      <c r="K6" s="220" t="n"/>
      <c r="L6" s="220" t="n"/>
      <c r="M6" s="220" t="n"/>
      <c r="N6" s="53" t="n"/>
    </row>
    <row r="7" ht="12.75" customHeight="1" s="403">
      <c r="A7" s="131" t="n"/>
      <c r="B7" s="220" t="n"/>
      <c r="C7" s="220" t="n"/>
      <c r="D7" s="220" t="n"/>
      <c r="E7" s="220" t="n"/>
      <c r="F7" s="220" t="n"/>
      <c r="G7" s="220" t="n"/>
      <c r="H7" s="220" t="n"/>
      <c r="I7" s="220" t="n"/>
      <c r="J7" s="220" t="n"/>
      <c r="K7" s="220" t="n"/>
      <c r="L7" s="220" t="n"/>
      <c r="M7" s="220" t="n"/>
      <c r="N7" s="53" t="n"/>
    </row>
    <row r="8" ht="12.75" customHeight="1" s="403">
      <c r="A8" s="131" t="n"/>
      <c r="B8" s="220" t="n"/>
      <c r="C8" s="220" t="n"/>
      <c r="D8" s="220" t="n"/>
      <c r="E8" s="220" t="n"/>
      <c r="F8" s="220" t="n"/>
      <c r="G8" s="220" t="n"/>
      <c r="H8" s="220" t="n"/>
      <c r="I8" s="220" t="n"/>
      <c r="J8" s="220" t="n"/>
      <c r="K8" s="220" t="n"/>
      <c r="L8" s="220" t="n"/>
      <c r="M8" s="220" t="n"/>
      <c r="N8" s="53" t="n"/>
    </row>
    <row r="9" ht="12.75" customHeight="1" s="403">
      <c r="A9" s="131" t="n"/>
      <c r="B9" s="220" t="n"/>
      <c r="C9" s="220" t="n"/>
      <c r="D9" s="220" t="n"/>
      <c r="E9" s="220" t="n"/>
      <c r="F9" s="220" t="n"/>
      <c r="G9" s="220" t="n"/>
      <c r="H9" s="220" t="n"/>
      <c r="I9" s="220" t="n"/>
      <c r="J9" s="220" t="n"/>
      <c r="K9" s="220" t="n"/>
      <c r="L9" s="220" t="n"/>
      <c r="M9" s="220" t="n"/>
      <c r="N9" s="53" t="n"/>
    </row>
    <row r="10" ht="12.75" customHeight="1" s="403">
      <c r="A10" s="131" t="n"/>
      <c r="B10" s="220" t="n"/>
      <c r="C10" s="220" t="n"/>
      <c r="D10" s="220" t="n"/>
      <c r="E10" s="220" t="n"/>
      <c r="F10" s="220" t="n"/>
      <c r="G10" s="220" t="n"/>
      <c r="H10" s="220" t="n"/>
      <c r="I10" s="220" t="n"/>
      <c r="J10" s="220" t="n"/>
      <c r="K10" s="220" t="n"/>
      <c r="L10" s="220" t="n"/>
      <c r="M10" s="220" t="n"/>
      <c r="N10" s="53" t="n"/>
    </row>
    <row r="11" ht="12.75" customHeight="1" s="403">
      <c r="A11" s="131" t="n"/>
      <c r="B11" s="220" t="n"/>
      <c r="C11" s="220" t="n"/>
      <c r="D11" s="220" t="n"/>
      <c r="E11" s="220" t="n"/>
      <c r="F11" s="220" t="n"/>
      <c r="G11" s="220" t="n"/>
      <c r="H11" s="220" t="n"/>
      <c r="I11" s="220" t="n"/>
      <c r="J11" s="220" t="n"/>
      <c r="K11" s="220" t="n"/>
      <c r="L11" s="220" t="n"/>
      <c r="M11" s="220" t="n"/>
      <c r="N11" s="53" t="n"/>
    </row>
    <row r="12" ht="12.75" customHeight="1" s="403">
      <c r="A12" s="131" t="n"/>
      <c r="B12" s="220" t="n"/>
      <c r="C12" s="220" t="n"/>
      <c r="D12" s="220" t="n"/>
      <c r="E12" s="220" t="n"/>
      <c r="F12" s="220" t="n"/>
      <c r="G12" s="220" t="n"/>
      <c r="H12" s="220" t="n"/>
      <c r="I12" s="220" t="n"/>
      <c r="J12" s="220" t="n"/>
      <c r="K12" s="220" t="n"/>
      <c r="L12" s="220" t="n"/>
      <c r="M12" s="220" t="n"/>
      <c r="N12" s="53" t="n"/>
    </row>
    <row r="13" ht="12.75" customHeight="1" s="403">
      <c r="A13" s="131" t="n"/>
      <c r="B13" s="220" t="n"/>
      <c r="C13" s="220" t="n"/>
      <c r="D13" s="220" t="n"/>
      <c r="E13" s="220" t="n"/>
      <c r="F13" s="220" t="n"/>
      <c r="G13" s="220" t="n"/>
      <c r="H13" s="220" t="n"/>
      <c r="I13" s="220" t="n"/>
      <c r="J13" s="220" t="n"/>
      <c r="K13" s="220" t="n"/>
      <c r="L13" s="220" t="n"/>
      <c r="M13" s="220" t="n"/>
      <c r="N13" s="53" t="n"/>
    </row>
    <row r="14" ht="12.75" customHeight="1" s="403">
      <c r="A14" s="131" t="n"/>
      <c r="B14" s="122" t="inlineStr">
        <is>
          <t>Neno</t>
        </is>
      </c>
      <c r="C14" s="220" t="n"/>
      <c r="D14" s="220" t="n"/>
      <c r="E14" s="220" t="n"/>
      <c r="F14" s="220" t="n"/>
      <c r="G14" s="220" t="n"/>
      <c r="H14" s="220" t="n"/>
      <c r="I14" s="220" t="n"/>
      <c r="J14" s="220" t="n"/>
      <c r="K14" s="220" t="n"/>
      <c r="L14" s="220" t="n"/>
      <c r="M14" s="220" t="n"/>
      <c r="N14" s="53" t="n"/>
    </row>
    <row r="15" ht="12.75" customHeight="1" s="403">
      <c r="A15" s="131" t="n"/>
      <c r="B15" s="220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  <c r="M15" s="220" t="n"/>
      <c r="N15" s="53" t="n"/>
    </row>
    <row r="16" ht="12.75" customHeight="1" s="403">
      <c r="A16" s="131" t="n"/>
      <c r="B16" s="220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  <c r="M16" s="220" t="n"/>
      <c r="N16" s="53" t="n"/>
    </row>
    <row r="17" ht="12.75" customHeight="1" s="403">
      <c r="A17" s="131" t="n"/>
      <c r="B17" s="220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220" t="n"/>
      <c r="N17" s="53" t="n"/>
    </row>
    <row r="18" ht="12.75" customHeight="1" s="403">
      <c r="A18" s="131" t="n"/>
      <c r="B18" s="220" t="n"/>
      <c r="C18" s="220" t="n"/>
      <c r="D18" s="220" t="n"/>
      <c r="E18" s="220" t="n"/>
      <c r="F18" s="220" t="n"/>
      <c r="G18" s="220" t="n"/>
      <c r="H18" s="220" t="n"/>
      <c r="I18" s="220" t="n"/>
      <c r="J18" s="220" t="n"/>
      <c r="K18" s="220" t="n"/>
      <c r="L18" s="220" t="n"/>
      <c r="M18" s="220" t="n"/>
      <c r="N18" s="53" t="n"/>
    </row>
    <row r="19" ht="12.75" customHeight="1" s="403">
      <c r="A19" s="131" t="n"/>
      <c r="B19" s="220" t="n"/>
      <c r="C19" s="220" t="n"/>
      <c r="D19" s="220" t="n"/>
      <c r="E19" s="220" t="n"/>
      <c r="F19" s="220" t="n"/>
      <c r="G19" s="220" t="n"/>
      <c r="H19" s="220" t="n"/>
      <c r="I19" s="220" t="n"/>
      <c r="J19" s="220" t="n"/>
      <c r="K19" s="220" t="n"/>
      <c r="L19" s="220" t="n"/>
      <c r="M19" s="220" t="n"/>
      <c r="N19" s="53" t="n"/>
    </row>
    <row r="20" ht="12.75" customHeight="1" s="403">
      <c r="A20" s="131" t="n"/>
      <c r="B20" s="220" t="n"/>
      <c r="C20" s="220" t="n"/>
      <c r="D20" s="220" t="n"/>
      <c r="E20" s="220" t="n"/>
      <c r="F20" s="220" t="n"/>
      <c r="G20" s="220" t="n"/>
      <c r="H20" s="220" t="n"/>
      <c r="I20" s="220" t="n"/>
      <c r="J20" s="220" t="n"/>
      <c r="K20" s="220" t="n"/>
      <c r="L20" s="220" t="n"/>
      <c r="M20" s="220" t="n"/>
      <c r="N20" s="53" t="n"/>
    </row>
    <row r="21" ht="12.75" customHeight="1" s="403">
      <c r="A21" s="131" t="n"/>
      <c r="B21" s="220" t="n"/>
      <c r="C21" s="220" t="n"/>
      <c r="D21" s="220" t="n"/>
      <c r="E21" s="220" t="n"/>
      <c r="F21" s="220" t="n"/>
      <c r="G21" s="220" t="n"/>
      <c r="H21" s="220" t="n"/>
      <c r="I21" s="220" t="n"/>
      <c r="J21" s="220" t="n"/>
      <c r="K21" s="220" t="n"/>
      <c r="L21" s="220" t="n"/>
      <c r="M21" s="220" t="n"/>
      <c r="N21" s="53" t="n"/>
    </row>
    <row r="22" ht="12.75" customHeight="1" s="403">
      <c r="A22" s="131" t="n"/>
      <c r="B22" s="220" t="n"/>
      <c r="C22" s="220" t="n"/>
      <c r="D22" s="220" t="n"/>
      <c r="E22" s="220" t="n"/>
      <c r="F22" s="220" t="n"/>
      <c r="G22" s="220" t="n"/>
      <c r="H22" s="220" t="n"/>
      <c r="I22" s="220" t="n"/>
      <c r="J22" s="220" t="n"/>
      <c r="K22" s="220" t="n"/>
      <c r="L22" s="220" t="n"/>
      <c r="M22" s="220" t="n"/>
      <c r="N22" s="53" t="n"/>
    </row>
    <row r="23" ht="12.75" customHeight="1" s="403">
      <c r="A23" s="131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  <c r="M23" s="220" t="n"/>
      <c r="N23" s="53" t="n"/>
    </row>
    <row r="24" ht="12.75" customHeight="1" s="403">
      <c r="A24" s="131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  <c r="M24" s="220" t="n"/>
      <c r="N24" s="53" t="n"/>
    </row>
    <row r="25" ht="12.75" customHeight="1" s="403">
      <c r="A25" s="131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  <c r="M25" s="220" t="n"/>
      <c r="N25" s="53" t="n"/>
    </row>
    <row r="26" ht="12.75" customHeight="1" s="403">
      <c r="A26" s="131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220" t="n"/>
      <c r="N26" s="53" t="n"/>
    </row>
    <row r="27" ht="12.75" customHeight="1" s="403">
      <c r="A27" s="190" t="n"/>
      <c r="B27" s="210" t="n"/>
      <c r="C27" s="210" t="n"/>
      <c r="D27" s="210" t="n"/>
      <c r="E27" s="210" t="n"/>
      <c r="F27" s="210" t="n"/>
      <c r="G27" s="210" t="n"/>
      <c r="H27" s="210" t="n"/>
      <c r="I27" s="210" t="n"/>
      <c r="J27" s="210" t="n"/>
      <c r="K27" s="210" t="n"/>
      <c r="L27" s="210" t="n"/>
      <c r="M27" s="210" t="n"/>
      <c r="N27" s="194" t="n"/>
    </row>
  </sheetData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  <drawing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19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1.67188" customWidth="1" style="394" min="1" max="1"/>
    <col width="9.351559999999999" customWidth="1" style="394" min="2" max="2"/>
    <col width="9.5" customWidth="1" style="394" min="3" max="3"/>
    <col width="11" customWidth="1" style="394" min="4" max="5"/>
    <col width="7.17188" customWidth="1" style="394" min="6" max="6"/>
    <col width="1.35156" customWidth="1" style="394" min="7" max="7"/>
    <col width="10.1719" customWidth="1" style="394" min="8" max="8"/>
    <col width="12.8516" customWidth="1" style="394" min="9" max="9"/>
    <col width="12.5" customWidth="1" style="394" min="10" max="10"/>
    <col width="1.35156" customWidth="1" style="394" min="11" max="11"/>
    <col width="8.851559999999999" customWidth="1" style="394" min="12" max="12"/>
    <col width="11" customWidth="1" style="394" min="13" max="13"/>
    <col width="8.851559999999999" customWidth="1" style="394" min="14" max="14"/>
    <col width="16.3516" customWidth="1" style="394" min="15" max="15"/>
    <col width="8.851559999999999" customWidth="1" style="394" min="16" max="19"/>
    <col width="8.851559999999999" customWidth="1" style="394" min="20" max="16384"/>
  </cols>
  <sheetData>
    <row r="1" ht="13.75" customHeight="1" s="403">
      <c r="A1" s="266" t="n"/>
      <c r="B1" s="386" t="inlineStr">
        <is>
          <t>Ano</t>
        </is>
      </c>
      <c r="C1" s="386" t="inlineStr">
        <is>
          <t>Salario</t>
        </is>
      </c>
      <c r="D1" s="386" t="inlineStr">
        <is>
          <t>Bruto</t>
        </is>
      </c>
      <c r="E1" s="386" t="inlineStr">
        <is>
          <t>Liquido</t>
        </is>
      </c>
      <c r="F1" s="386" t="inlineStr">
        <is>
          <t>Qtd</t>
        </is>
      </c>
      <c r="G1" s="387" t="n"/>
      <c r="H1" s="386" t="inlineStr">
        <is>
          <t>Salario</t>
        </is>
      </c>
      <c r="I1" s="386" t="inlineStr">
        <is>
          <t>Bruto</t>
        </is>
      </c>
      <c r="J1" s="386" t="inlineStr">
        <is>
          <t>Liquido</t>
        </is>
      </c>
      <c r="K1" s="269" t="n"/>
      <c r="L1" s="386" t="inlineStr">
        <is>
          <t>Qtd</t>
        </is>
      </c>
      <c r="M1" s="386" t="inlineStr">
        <is>
          <t>Total Liq</t>
        </is>
      </c>
      <c r="N1" s="43" t="n"/>
      <c r="O1" s="43" t="n"/>
      <c r="P1" s="43" t="n"/>
      <c r="Q1" s="43" t="n"/>
      <c r="R1" s="43" t="n"/>
      <c r="S1" s="44" t="n"/>
    </row>
    <row r="2" ht="13.75" customHeight="1" s="403">
      <c r="A2" s="131" t="n"/>
      <c r="B2" s="388" t="n">
        <v>2009</v>
      </c>
      <c r="C2" s="482" t="n">
        <v>0</v>
      </c>
      <c r="D2" s="482" t="n">
        <v>0</v>
      </c>
      <c r="E2" s="482" t="n">
        <v>0</v>
      </c>
      <c r="F2" s="482" t="n"/>
      <c r="G2" s="482" t="n"/>
      <c r="H2" s="482" t="n">
        <v>4000</v>
      </c>
      <c r="I2" s="482" t="n">
        <v>186.67</v>
      </c>
      <c r="J2" s="482" t="n">
        <v>186.67</v>
      </c>
      <c r="K2" s="388" t="n"/>
      <c r="L2" s="482">
        <f>I2/H2</f>
        <v/>
      </c>
      <c r="M2" s="482">
        <f>SUM(E2,J2)</f>
        <v/>
      </c>
      <c r="N2" s="220" t="n"/>
      <c r="O2" s="388" t="n"/>
      <c r="P2" s="482" t="n"/>
      <c r="Q2" s="388" t="n"/>
      <c r="R2" s="388" t="n"/>
      <c r="S2" s="204" t="n"/>
    </row>
    <row r="3" ht="13.75" customHeight="1" s="403">
      <c r="A3" s="131" t="n"/>
      <c r="B3" s="388" t="n">
        <v>2010</v>
      </c>
      <c r="C3" s="482" t="n">
        <v>0</v>
      </c>
      <c r="D3" s="482" t="n">
        <v>0</v>
      </c>
      <c r="E3" s="482" t="n">
        <v>0</v>
      </c>
      <c r="F3" s="482" t="n"/>
      <c r="G3" s="482" t="n"/>
      <c r="H3" s="482" t="n">
        <v>4878</v>
      </c>
      <c r="I3" s="482" t="n">
        <v>25609.5</v>
      </c>
      <c r="J3" s="482" t="n">
        <v>19342.55</v>
      </c>
      <c r="K3" s="388" t="n"/>
      <c r="L3" s="482">
        <f>I3/H3</f>
        <v/>
      </c>
      <c r="M3" s="482">
        <f>SUM(E3,J3)</f>
        <v/>
      </c>
      <c r="N3" s="220" t="n"/>
      <c r="O3" s="388" t="n"/>
      <c r="P3" s="482" t="n"/>
      <c r="Q3" s="389" t="n"/>
      <c r="R3" s="388" t="n"/>
      <c r="S3" s="204" t="n"/>
    </row>
    <row r="4" ht="13.75" customHeight="1" s="403">
      <c r="A4" s="131" t="n"/>
      <c r="B4" s="388" t="n">
        <v>2011</v>
      </c>
      <c r="C4" s="482" t="n">
        <v>0</v>
      </c>
      <c r="D4" s="482" t="n">
        <v>0</v>
      </c>
      <c r="E4" s="482" t="n">
        <v>0</v>
      </c>
      <c r="F4" s="482" t="n"/>
      <c r="G4" s="482" t="n"/>
      <c r="H4" s="482" t="n">
        <v>7600</v>
      </c>
      <c r="I4" s="482" t="n">
        <v>46429.83</v>
      </c>
      <c r="J4" s="482" t="n">
        <v>35247.85</v>
      </c>
      <c r="K4" s="390" t="n"/>
      <c r="L4" s="482">
        <f>I4/H4</f>
        <v/>
      </c>
      <c r="M4" s="482">
        <f>SUM(E4,J4)</f>
        <v/>
      </c>
      <c r="N4" s="220" t="n"/>
      <c r="O4" s="388" t="n"/>
      <c r="P4" s="482" t="n"/>
      <c r="Q4" s="388" t="n"/>
      <c r="R4" s="388" t="n"/>
      <c r="S4" s="204" t="n"/>
    </row>
    <row r="5" ht="13.75" customHeight="1" s="403">
      <c r="A5" s="131" t="n"/>
      <c r="B5" s="388" t="n">
        <v>2012</v>
      </c>
      <c r="C5" s="482" t="n">
        <v>0</v>
      </c>
      <c r="D5" s="482" t="n">
        <v>0</v>
      </c>
      <c r="E5" s="482" t="n">
        <v>0</v>
      </c>
      <c r="F5" s="482" t="n"/>
      <c r="G5" s="482" t="n"/>
      <c r="H5" s="482" t="n">
        <v>8281.48</v>
      </c>
      <c r="I5" s="482" t="n">
        <v>57473.47</v>
      </c>
      <c r="J5" s="482" t="n">
        <v>42515.3</v>
      </c>
      <c r="K5" s="388" t="n"/>
      <c r="L5" s="482">
        <f>I5/H5</f>
        <v/>
      </c>
      <c r="M5" s="482">
        <f>SUM(E5,J5)</f>
        <v/>
      </c>
      <c r="N5" s="220" t="n"/>
      <c r="O5" s="388" t="n"/>
      <c r="P5" s="482" t="n"/>
      <c r="Q5" s="388" t="n"/>
      <c r="R5" s="388" t="n"/>
      <c r="S5" s="204" t="n"/>
    </row>
    <row r="6" ht="13.75" customHeight="1" s="403">
      <c r="A6" s="131" t="n"/>
      <c r="B6" s="388" t="n">
        <v>2013</v>
      </c>
      <c r="C6" s="482" t="n">
        <v>3678.48</v>
      </c>
      <c r="D6" s="482" t="n">
        <v>16209.84</v>
      </c>
      <c r="E6" s="482" t="n">
        <v>11947.98</v>
      </c>
      <c r="F6" s="482">
        <f>D6/C6</f>
        <v/>
      </c>
      <c r="G6" s="482" t="n"/>
      <c r="H6" s="482" t="n">
        <v>9321.209999999999</v>
      </c>
      <c r="I6" s="482" t="n">
        <v>60376.73</v>
      </c>
      <c r="J6" s="482" t="n">
        <v>40963.46</v>
      </c>
      <c r="K6" s="390" t="n"/>
      <c r="L6" s="482">
        <f>I6/H6</f>
        <v/>
      </c>
      <c r="M6" s="482">
        <f>SUM(E6,J6)</f>
        <v/>
      </c>
      <c r="N6" s="220" t="n"/>
      <c r="O6" s="220" t="n"/>
      <c r="P6" s="220" t="n"/>
      <c r="Q6" s="220" t="n"/>
      <c r="R6" s="220" t="n"/>
      <c r="S6" s="53" t="n"/>
    </row>
    <row r="7" ht="13.75" customHeight="1" s="403">
      <c r="A7" s="131" t="n"/>
      <c r="B7" s="388" t="n">
        <v>2014</v>
      </c>
      <c r="C7" s="482" t="n">
        <v>3899.19</v>
      </c>
      <c r="D7" s="482" t="n">
        <v>26475.5</v>
      </c>
      <c r="E7" s="482" t="n">
        <v>19427.72</v>
      </c>
      <c r="F7" s="482">
        <f>D7/C7</f>
        <v/>
      </c>
      <c r="G7" s="482" t="n"/>
      <c r="H7" s="482" t="n">
        <v>9880.48</v>
      </c>
      <c r="I7" s="482" t="n">
        <v>77561.77</v>
      </c>
      <c r="J7" s="482" t="n">
        <v>52647.76</v>
      </c>
      <c r="K7" s="388" t="n"/>
      <c r="L7" s="482">
        <f>I7/H7</f>
        <v/>
      </c>
      <c r="M7" s="482">
        <f>SUM(E7,J7)</f>
        <v/>
      </c>
      <c r="N7" s="220" t="n"/>
      <c r="O7" s="220" t="n"/>
      <c r="P7" s="220" t="n"/>
      <c r="Q7" s="220" t="n"/>
      <c r="R7" s="220" t="n"/>
      <c r="S7" s="53" t="n"/>
    </row>
    <row r="8" ht="13.75" customHeight="1" s="403">
      <c r="A8" s="131" t="n"/>
      <c r="B8" s="388" t="n">
        <v>2015</v>
      </c>
      <c r="C8" s="482" t="n">
        <v>4171.39</v>
      </c>
      <c r="D8" s="482" t="n">
        <v>25779.19</v>
      </c>
      <c r="E8" s="482" t="n">
        <v>18762.88</v>
      </c>
      <c r="F8" s="482">
        <f>D8/C8</f>
        <v/>
      </c>
      <c r="G8" s="482" t="n"/>
      <c r="H8" s="482" t="n">
        <v>10570.24</v>
      </c>
      <c r="I8" s="482" t="n">
        <v>71243.42</v>
      </c>
      <c r="J8" s="482" t="n">
        <v>61362.94</v>
      </c>
      <c r="K8" s="388" t="n"/>
      <c r="L8" s="482">
        <f>I8/H8</f>
        <v/>
      </c>
      <c r="M8" s="482">
        <f>SUM(E8,J8)</f>
        <v/>
      </c>
      <c r="N8" s="220" t="n"/>
      <c r="O8" s="220" t="n"/>
      <c r="P8" s="220" t="n"/>
      <c r="Q8" s="220" t="n"/>
      <c r="R8" s="220" t="n"/>
      <c r="S8" s="53" t="n"/>
    </row>
    <row r="9" ht="13.75" customHeight="1" s="403">
      <c r="A9" s="131" t="n"/>
      <c r="B9" s="388" t="n">
        <v>2016</v>
      </c>
      <c r="C9" s="482" t="n">
        <v>4171.39</v>
      </c>
      <c r="D9" s="482" t="n">
        <v>4171.39</v>
      </c>
      <c r="E9" s="482" t="n">
        <v>4171.39</v>
      </c>
      <c r="F9" s="482">
        <f>D9/C9</f>
        <v/>
      </c>
      <c r="G9" s="482" t="n"/>
      <c r="H9" s="482" t="n">
        <v>10570.24</v>
      </c>
      <c r="I9" s="482" t="n">
        <v>10570.24</v>
      </c>
      <c r="J9" s="482" t="n">
        <v>10229.69</v>
      </c>
      <c r="K9" s="388" t="n"/>
      <c r="L9" s="482">
        <f>I9/H9</f>
        <v/>
      </c>
      <c r="M9" s="482">
        <f>SUM(E9,J9)</f>
        <v/>
      </c>
      <c r="N9" s="220" t="n"/>
      <c r="O9" s="220" t="n"/>
      <c r="P9" s="220" t="n"/>
      <c r="Q9" s="220" t="n"/>
      <c r="R9" s="220" t="n"/>
      <c r="S9" s="53" t="n"/>
    </row>
    <row r="10" ht="13.75" customHeight="1" s="403">
      <c r="A10" s="131" t="n"/>
      <c r="B10" s="388" t="n">
        <v>2017</v>
      </c>
      <c r="C10" s="482" t="n">
        <v>4525.96</v>
      </c>
      <c r="D10" s="482" t="n">
        <v>17922.8</v>
      </c>
      <c r="E10" s="482" t="n">
        <v>12889.85</v>
      </c>
      <c r="F10" s="482">
        <f>D10/C10</f>
        <v/>
      </c>
      <c r="G10" s="482" t="n"/>
      <c r="H10" s="482" t="n">
        <v>11468.71</v>
      </c>
      <c r="I10" s="482" t="n">
        <v>51838.57</v>
      </c>
      <c r="J10" s="482" t="n">
        <v>32971.07</v>
      </c>
      <c r="K10" s="388" t="n"/>
      <c r="L10" s="482">
        <f>I10/H10</f>
        <v/>
      </c>
      <c r="M10" s="482">
        <f>SUM(E10,J10)</f>
        <v/>
      </c>
      <c r="N10" s="220" t="n"/>
      <c r="O10" s="220" t="n"/>
      <c r="P10" s="220" t="n"/>
      <c r="Q10" s="220" t="n"/>
      <c r="R10" s="220" t="n"/>
      <c r="S10" s="53" t="n"/>
    </row>
    <row r="11" ht="13.75" customHeight="1" s="403">
      <c r="A11" s="131" t="n"/>
      <c r="B11" s="391" t="n">
        <v>2018</v>
      </c>
      <c r="C11" s="557" t="n">
        <v>5103.02</v>
      </c>
      <c r="D11" s="557" t="n">
        <v>39892.53</v>
      </c>
      <c r="E11" s="557" t="n">
        <v>28949.36</v>
      </c>
      <c r="F11" s="482">
        <f>D11/C11</f>
        <v/>
      </c>
      <c r="G11" s="482" t="n"/>
      <c r="H11" s="557" t="n">
        <v>11755.43</v>
      </c>
      <c r="I11" s="557" t="n">
        <v>104613.68</v>
      </c>
      <c r="J11" s="557" t="n">
        <v>71233.02</v>
      </c>
      <c r="K11" s="388" t="n"/>
      <c r="L11" s="482">
        <f>I11/H11</f>
        <v/>
      </c>
      <c r="M11" s="557">
        <f>SUM(E11,J11)</f>
        <v/>
      </c>
      <c r="N11" s="220" t="n"/>
      <c r="O11" s="220" t="n"/>
      <c r="P11" s="220" t="n"/>
      <c r="Q11" s="220" t="n"/>
      <c r="R11" s="220" t="n"/>
      <c r="S11" s="53" t="n"/>
    </row>
    <row r="12" ht="13.75" customHeight="1" s="403">
      <c r="A12" s="131" t="n"/>
      <c r="B12" s="391" t="n">
        <v>2019</v>
      </c>
      <c r="C12" s="557" t="n">
        <v>5409.2</v>
      </c>
      <c r="D12" s="557" t="n">
        <v>37359.54</v>
      </c>
      <c r="E12" s="557" t="n">
        <v>28625.06</v>
      </c>
      <c r="F12" s="482">
        <f>D12/C12</f>
        <v/>
      </c>
      <c r="G12" s="482" t="n"/>
      <c r="H12" s="557" t="n">
        <v>12460.76</v>
      </c>
      <c r="I12" s="557" t="n">
        <v>98356.92999999999</v>
      </c>
      <c r="J12" s="557" t="n">
        <v>70528.59</v>
      </c>
      <c r="K12" s="388" t="n"/>
      <c r="L12" s="482">
        <f>I12/H12</f>
        <v/>
      </c>
      <c r="M12" s="557">
        <f>SUM(E12,J12)</f>
        <v/>
      </c>
      <c r="N12" s="220" t="n"/>
      <c r="O12" s="220" t="n"/>
      <c r="P12" s="220" t="n"/>
      <c r="Q12" s="220" t="n"/>
      <c r="R12" s="220" t="n"/>
      <c r="S12" s="53" t="n"/>
    </row>
    <row r="13" ht="13.75" customHeight="1" s="403">
      <c r="A13" s="131" t="n"/>
      <c r="B13" s="388" t="n">
        <v>2020</v>
      </c>
      <c r="C13" s="482" t="n">
        <v>6158.37</v>
      </c>
      <c r="D13" s="482" t="n">
        <v>21175.34</v>
      </c>
      <c r="E13" s="482" t="n">
        <v>16891.52</v>
      </c>
      <c r="F13" s="482">
        <f>D13/C13</f>
        <v/>
      </c>
      <c r="G13" s="482" t="n"/>
      <c r="H13" s="482" t="n">
        <v>13541.73</v>
      </c>
      <c r="I13" s="482" t="n">
        <v>55748.61</v>
      </c>
      <c r="J13" s="482" t="n">
        <v>39637.56</v>
      </c>
      <c r="K13" s="388" t="n"/>
      <c r="L13" s="482">
        <f>I13/H13</f>
        <v/>
      </c>
      <c r="M13" s="482">
        <f>SUM(E13,J13)</f>
        <v/>
      </c>
      <c r="N13" s="220" t="n"/>
      <c r="O13" s="220" t="n"/>
      <c r="P13" s="220" t="n"/>
      <c r="Q13" s="220" t="n"/>
      <c r="R13" s="220" t="n"/>
      <c r="S13" s="53" t="n"/>
    </row>
    <row r="14" ht="13.75" customHeight="1" s="403">
      <c r="A14" s="131" t="n"/>
      <c r="B14" s="388" t="n">
        <v>2021</v>
      </c>
      <c r="C14" s="482" t="n">
        <v>6435.49</v>
      </c>
      <c r="D14" s="482" t="n">
        <v>31233.58</v>
      </c>
      <c r="E14" s="482" t="n">
        <v>25695.88</v>
      </c>
      <c r="F14" s="482">
        <f>D14/C14</f>
        <v/>
      </c>
      <c r="G14" s="482" t="n"/>
      <c r="H14" s="482" t="n">
        <v>15387.47</v>
      </c>
      <c r="I14" s="482" t="n">
        <v>89196.03999999999</v>
      </c>
      <c r="J14" s="482" t="n">
        <v>67718.66</v>
      </c>
      <c r="K14" s="388" t="n"/>
      <c r="L14" s="482">
        <f>I14/H14</f>
        <v/>
      </c>
      <c r="M14" s="482">
        <f>SUM(E14,J14)</f>
        <v/>
      </c>
      <c r="N14" s="220" t="n"/>
      <c r="O14" s="220" t="n"/>
      <c r="P14" s="220" t="n"/>
      <c r="Q14" s="220" t="n"/>
      <c r="R14" s="220" t="n"/>
      <c r="S14" s="53" t="n"/>
    </row>
    <row r="15" ht="13.75" customHeight="1" s="403">
      <c r="A15" s="131" t="n"/>
      <c r="B15" s="391" t="n">
        <v>2022</v>
      </c>
      <c r="C15" s="557" t="n">
        <v>7001.81</v>
      </c>
      <c r="D15" s="557" t="n">
        <v>35942.62</v>
      </c>
      <c r="E15" s="557" t="n">
        <v>29109.93</v>
      </c>
      <c r="F15" s="482">
        <f>D15/C15</f>
        <v/>
      </c>
      <c r="G15" s="482" t="n"/>
      <c r="H15" s="557" t="n">
        <v>20003.71</v>
      </c>
      <c r="I15" s="557" t="n">
        <v>167197.67</v>
      </c>
      <c r="J15" s="557" t="n">
        <v>124269.84</v>
      </c>
      <c r="K15" s="388" t="n"/>
      <c r="L15" s="482">
        <f>I15/H15</f>
        <v/>
      </c>
      <c r="M15" s="557">
        <f>SUM(E15,J15)</f>
        <v/>
      </c>
      <c r="N15" s="220" t="n"/>
      <c r="O15" s="220" t="n"/>
      <c r="P15" s="220" t="n"/>
      <c r="Q15" s="220" t="n"/>
      <c r="R15" s="220" t="n"/>
      <c r="S15" s="53" t="n"/>
    </row>
    <row r="16" ht="13.75" customHeight="1" s="403">
      <c r="A16" s="131" t="n"/>
      <c r="B16" s="388" t="n">
        <v>2023</v>
      </c>
      <c r="C16" s="482" t="n">
        <v>8050.45</v>
      </c>
      <c r="D16" s="482" t="n">
        <v>43579.77</v>
      </c>
      <c r="E16" s="482" t="n">
        <v>34646.86</v>
      </c>
      <c r="F16" s="482">
        <f>D16/C16</f>
        <v/>
      </c>
      <c r="G16" s="482" t="n"/>
      <c r="H16" s="482" t="n">
        <v>21003.9</v>
      </c>
      <c r="I16" s="482" t="n">
        <v>166812.97</v>
      </c>
      <c r="J16" s="482" t="n">
        <v>123990.93</v>
      </c>
      <c r="K16" s="388" t="n"/>
      <c r="L16" s="482">
        <f>I16/H16</f>
        <v/>
      </c>
      <c r="M16" s="482">
        <f>SUM(E16,J16)</f>
        <v/>
      </c>
      <c r="N16" s="220" t="n"/>
      <c r="O16" s="220" t="n"/>
      <c r="P16" s="220" t="n"/>
      <c r="Q16" s="220" t="n"/>
      <c r="R16" s="220" t="n"/>
      <c r="S16" s="53" t="n"/>
    </row>
    <row r="17" ht="13.75" customHeight="1" s="403">
      <c r="A17" s="131" t="n"/>
      <c r="B17" s="388" t="n">
        <v>2024</v>
      </c>
      <c r="C17" s="482" t="n">
        <v>8396.610000000001</v>
      </c>
      <c r="D17" s="482" t="n">
        <v>32914.71</v>
      </c>
      <c r="E17" s="482" t="n">
        <v>26986.94</v>
      </c>
      <c r="F17" s="417">
        <f>D17/C17</f>
        <v/>
      </c>
      <c r="G17" s="482" t="n"/>
      <c r="H17" s="482" t="n">
        <v>22054.1</v>
      </c>
      <c r="I17" s="482" t="n">
        <v>149918.86</v>
      </c>
      <c r="J17" s="482" t="n">
        <v>111814.95</v>
      </c>
      <c r="K17" s="388" t="n"/>
      <c r="L17" s="417">
        <f>I17/H17</f>
        <v/>
      </c>
      <c r="M17" s="482">
        <f>SUM(E17,J17)</f>
        <v/>
      </c>
      <c r="N17" s="220" t="n"/>
      <c r="O17" s="220" t="n"/>
      <c r="P17" s="220" t="n"/>
      <c r="Q17" s="220" t="n"/>
      <c r="R17" s="220" t="n"/>
      <c r="S17" s="53" t="n"/>
    </row>
    <row r="18" ht="13.75" customHeight="1" s="403">
      <c r="A18" s="131" t="n"/>
      <c r="B18" s="278" t="inlineStr">
        <is>
          <t>Total</t>
        </is>
      </c>
      <c r="C18" s="558" t="n"/>
      <c r="D18" s="535">
        <f>SUM(D2:D16)</f>
        <v/>
      </c>
      <c r="E18" s="535">
        <f>SUM(E2:E17)</f>
        <v/>
      </c>
      <c r="F18" s="535" t="n"/>
      <c r="G18" s="482" t="n"/>
      <c r="H18" s="482" t="n"/>
      <c r="I18" s="535">
        <f>SUM(I2:I16)</f>
        <v/>
      </c>
      <c r="J18" s="535">
        <f>SUM(J2:J16)</f>
        <v/>
      </c>
      <c r="K18" s="220" t="n"/>
      <c r="L18" s="482" t="n"/>
      <c r="M18" s="482" t="n"/>
      <c r="N18" s="220" t="n"/>
      <c r="O18" s="220" t="n"/>
      <c r="P18" s="220" t="n"/>
      <c r="Q18" s="220" t="n"/>
      <c r="R18" s="220" t="n"/>
      <c r="S18" s="53" t="n"/>
    </row>
    <row r="19" ht="13.75" customHeight="1" s="403">
      <c r="A19" s="190" t="n"/>
      <c r="B19" s="210" t="n"/>
      <c r="C19" s="210" t="n"/>
      <c r="D19" s="210" t="n"/>
      <c r="E19" s="210" t="n"/>
      <c r="F19" s="210" t="n"/>
      <c r="G19" s="210" t="n"/>
      <c r="H19" s="210" t="n"/>
      <c r="I19" s="536">
        <f>D18+I18</f>
        <v/>
      </c>
      <c r="J19" s="536">
        <f>E18+J18</f>
        <v/>
      </c>
      <c r="K19" s="210" t="n"/>
      <c r="L19" s="210" t="n"/>
      <c r="M19" s="210" t="n"/>
      <c r="N19" s="210" t="n"/>
      <c r="O19" s="210" t="n"/>
      <c r="P19" s="210" t="n"/>
      <c r="Q19" s="210" t="n"/>
      <c r="R19" s="210" t="n"/>
      <c r="S19" s="194" t="n"/>
    </row>
  </sheetData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E11"/>
  <sheetViews>
    <sheetView showGridLines="0" defaultGridColor="1" workbookViewId="0">
      <pane xSplit="1" ySplit="2" topLeftCell="B3" activePane="bottomRight" state="frozen"/>
      <selection activeCell="A1" sqref="A1"/>
    </sheetView>
  </sheetViews>
  <sheetFormatPr baseColWidth="8" defaultColWidth="16.3333" defaultRowHeight="13.45" customHeight="1" outlineLevelRow="0"/>
  <cols>
    <col width="16.3516" customWidth="1" style="394" min="1" max="5"/>
    <col width="16.3516" customWidth="1" style="394" min="6" max="16384"/>
  </cols>
  <sheetData>
    <row r="1" ht="15.55" customHeight="1" s="403">
      <c r="A1" s="559" t="inlineStr">
        <is>
          <t>Tabela 1</t>
        </is>
      </c>
    </row>
    <row r="2" ht="13.2" customHeight="1" s="403">
      <c r="A2" s="396" t="n"/>
      <c r="B2" s="396" t="n"/>
      <c r="C2" s="396" t="n"/>
      <c r="D2" s="396" t="n"/>
      <c r="E2" s="396" t="n"/>
    </row>
    <row r="3" ht="13.2" customHeight="1" s="403">
      <c r="A3" s="397" t="n"/>
      <c r="B3" s="398" t="n"/>
      <c r="C3" s="399" t="n"/>
      <c r="D3" s="399" t="n"/>
      <c r="E3" s="399" t="n"/>
    </row>
    <row r="4" ht="13" customHeight="1" s="403">
      <c r="A4" s="400" t="n"/>
      <c r="B4" s="401" t="n"/>
      <c r="C4" s="402" t="n"/>
      <c r="D4" s="402" t="n"/>
      <c r="E4" s="402" t="n"/>
    </row>
    <row r="5" ht="13" customHeight="1" s="403">
      <c r="A5" s="400" t="n"/>
      <c r="B5" s="401" t="n"/>
      <c r="C5" s="402" t="n"/>
      <c r="D5" s="402" t="n"/>
      <c r="E5" s="402" t="n"/>
    </row>
    <row r="6" ht="13" customHeight="1" s="403">
      <c r="A6" s="400" t="n"/>
      <c r="B6" s="401" t="n"/>
      <c r="C6" s="402" t="n"/>
      <c r="D6" s="402" t="n"/>
      <c r="E6" s="402" t="n"/>
    </row>
    <row r="7" ht="13" customHeight="1" s="403">
      <c r="A7" s="400" t="n"/>
      <c r="B7" s="401" t="n"/>
      <c r="C7" s="402" t="n"/>
      <c r="D7" s="402" t="n"/>
      <c r="E7" s="402" t="n"/>
    </row>
    <row r="8" ht="13" customHeight="1" s="403">
      <c r="A8" s="400" t="n"/>
      <c r="B8" s="401" t="n"/>
      <c r="C8" s="402" t="n"/>
      <c r="D8" s="402" t="n"/>
      <c r="E8" s="402" t="n"/>
    </row>
    <row r="9" ht="13" customHeight="1" s="403">
      <c r="A9" s="400" t="n"/>
      <c r="B9" s="401" t="n"/>
      <c r="C9" s="402" t="n"/>
      <c r="D9" s="402" t="n"/>
      <c r="E9" s="402" t="n"/>
    </row>
    <row r="10" ht="13" customHeight="1" s="403">
      <c r="A10" s="400" t="n"/>
      <c r="B10" s="401" t="n"/>
      <c r="C10" s="402" t="n"/>
      <c r="D10" s="402" t="n"/>
      <c r="E10" s="402" t="n"/>
    </row>
    <row r="11" ht="13" customHeight="1" s="403">
      <c r="A11" s="400" t="n"/>
      <c r="B11" s="401" t="n"/>
      <c r="C11" s="402" t="n"/>
      <c r="D11" s="402" t="n"/>
      <c r="E11" s="402" t="n"/>
    </row>
  </sheetData>
  <mergeCells count="1">
    <mergeCell ref="A1:E1"/>
  </mergeCells>
  <pageMargins left="1" right="1" top="1" bottom="1" header="0.25" footer="0.2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s="394" t="inlineStr">
        <is>
          <t>Amazon Marketplace - 4/6</t>
        </is>
      </c>
      <c r="B1" s="394" t="inlineStr">
        <is>
          <t>53,52</t>
        </is>
      </c>
    </row>
    <row r="2">
      <c r="A2" s="394" t="inlineStr">
        <is>
          <t>Amazon Marketplace - 4/6</t>
        </is>
      </c>
      <c r="B2" s="394" t="inlineStr">
        <is>
          <t>53,52</t>
        </is>
      </c>
    </row>
    <row r="3">
      <c r="A3" s="394" t="inlineStr">
        <is>
          <t>Ifood *Ifd*Ms Alimen</t>
        </is>
      </c>
      <c r="B3" s="394" t="inlineStr">
        <is>
          <t>124,90</t>
        </is>
      </c>
    </row>
    <row r="4">
      <c r="A4" s="394" t="inlineStr">
        <is>
          <t>Amazon Marketplace - 7/8</t>
        </is>
      </c>
      <c r="B4" s="394" t="inlineStr">
        <is>
          <t>51,87</t>
        </is>
      </c>
    </row>
    <row r="5">
      <c r="A5" s="394" t="inlineStr">
        <is>
          <t>Saga Turim - 3/6</t>
        </is>
      </c>
      <c r="B5" s="394" t="inlineStr">
        <is>
          <t>300,00</t>
        </is>
      </c>
    </row>
    <row r="6">
      <c r="A6" s="394" t="inlineStr">
        <is>
          <t>Otica Diniz - 2/2</t>
        </is>
      </c>
      <c r="B6" s="394" t="inlineStr">
        <is>
          <t>185,00</t>
        </is>
      </c>
    </row>
    <row r="7">
      <c r="A7" s="394" t="inlineStr">
        <is>
          <t>Emporio Cohama</t>
        </is>
      </c>
      <c r="B7" s="394" t="inlineStr">
        <is>
          <t>56,52</t>
        </is>
      </c>
    </row>
    <row r="8">
      <c r="A8" s="394" t="inlineStr">
        <is>
          <t>Desfrut Praia</t>
        </is>
      </c>
      <c r="B8" s="394" t="inlineStr">
        <is>
          <t>37,40</t>
        </is>
      </c>
    </row>
    <row r="9">
      <c r="A9" s="394" t="inlineStr">
        <is>
          <t>Posto Paloma Turu</t>
        </is>
      </c>
      <c r="B9" s="394" t="inlineStr">
        <is>
          <t>150,00</t>
        </is>
      </c>
    </row>
    <row r="10">
      <c r="A10" s="394" t="inlineStr">
        <is>
          <t>Mp *Growthsupplements</t>
        </is>
      </c>
      <c r="B10" s="394" t="inlineStr">
        <is>
          <t>137,86</t>
        </is>
      </c>
    </row>
    <row r="11">
      <c r="A11" s="394" t="inlineStr">
        <is>
          <t>Terrazoo Cohama</t>
        </is>
      </c>
      <c r="B11" s="394" t="inlineStr">
        <is>
          <t>104,99</t>
        </is>
      </c>
    </row>
    <row r="12">
      <c r="A12" s="394" t="inlineStr">
        <is>
          <t>Logbank*Dayvisson de L</t>
        </is>
      </c>
      <c r="B12" s="394" t="inlineStr">
        <is>
          <t>100,00</t>
        </is>
      </c>
    </row>
    <row r="13">
      <c r="A13" s="394" t="inlineStr">
        <is>
          <t>Pagamento em 08 ABR</t>
        </is>
      </c>
      <c r="B13" s="394" t="inlineStr">
        <is>
          <t>2.745,67</t>
        </is>
      </c>
    </row>
    <row r="14">
      <c r="A14" s="394" t="inlineStr">
        <is>
          <t>Posto Paloma Turu</t>
        </is>
      </c>
      <c r="B14" s="394" t="inlineStr">
        <is>
          <t>150,00</t>
        </is>
      </c>
    </row>
    <row r="15">
      <c r="A15" s="394" t="inlineStr">
        <is>
          <t>Uber* Trip</t>
        </is>
      </c>
      <c r="B15" s="394" t="inlineStr">
        <is>
          <t>22,93</t>
        </is>
      </c>
    </row>
    <row r="16">
      <c r="A16" s="394" t="inlineStr">
        <is>
          <t>Uber* Trip</t>
        </is>
      </c>
      <c r="B16" s="394" t="inlineStr">
        <is>
          <t>19,98</t>
        </is>
      </c>
    </row>
    <row r="17">
      <c r="A17" s="394" t="inlineStr">
        <is>
          <t>Sao Luis Shopping</t>
        </is>
      </c>
      <c r="B17" s="394" t="inlineStr">
        <is>
          <t>76,80</t>
        </is>
      </c>
    </row>
    <row r="18">
      <c r="A18" s="394" t="inlineStr">
        <is>
          <t>Sao Luiz</t>
        </is>
      </c>
      <c r="B18" s="394" t="inlineStr">
        <is>
          <t>19,50</t>
        </is>
      </c>
    </row>
    <row r="19">
      <c r="A19" s="394" t="inlineStr">
        <is>
          <t>Netflix Entretenimento</t>
        </is>
      </c>
      <c r="B19" s="394" t="inlineStr">
        <is>
          <t>55,90</t>
        </is>
      </c>
    </row>
    <row r="20">
      <c r="A20" s="394" t="inlineStr">
        <is>
          <t>Pague Menos</t>
        </is>
      </c>
      <c r="B20" s="394" t="inlineStr">
        <is>
          <t>28,00</t>
        </is>
      </c>
    </row>
    <row r="21">
      <c r="A21" s="394" t="inlineStr">
        <is>
          <t>Apple.Com/Bill</t>
        </is>
      </c>
      <c r="B21" s="394" t="inlineStr">
        <is>
          <t>4,90</t>
        </is>
      </c>
    </row>
    <row r="22">
      <c r="A22" s="394" t="inlineStr">
        <is>
          <t>Responde Ai - 1/10</t>
        </is>
      </c>
      <c r="B22" s="394" t="inlineStr">
        <is>
          <t>29,88</t>
        </is>
      </c>
    </row>
    <row r="23">
      <c r="A23" s="394" t="inlineStr">
        <is>
          <t>Shopping da Ilha</t>
        </is>
      </c>
      <c r="B23" s="394" t="inlineStr">
        <is>
          <t>35,90</t>
        </is>
      </c>
    </row>
    <row r="24">
      <c r="A24" s="394" t="inlineStr">
        <is>
          <t>Terrazoo Cohama</t>
        </is>
      </c>
      <c r="B24" s="394" t="inlineStr">
        <is>
          <t>104,99</t>
        </is>
      </c>
    </row>
    <row r="25">
      <c r="A25" s="394" t="inlineStr">
        <is>
          <t>Posto Paloma Turu</t>
        </is>
      </c>
      <c r="B25" s="394" t="inlineStr">
        <is>
          <t>150,00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90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2" customWidth="1" style="394" min="1" max="1"/>
    <col width="35.3516" customWidth="1" style="394" min="2" max="2"/>
    <col width="13" customWidth="1" style="394" min="3" max="3"/>
    <col width="8.351559999999999" customWidth="1" style="394" min="4" max="5"/>
    <col width="14.3516" customWidth="1" style="394" min="6" max="6"/>
    <col width="14.5" customWidth="1" style="394" min="7" max="7"/>
    <col width="15.3516" customWidth="1" style="394" min="8" max="10"/>
    <col width="16.3516" customWidth="1" style="394" min="11" max="11"/>
    <col width="16.5" customWidth="1" style="394" min="12" max="14"/>
    <col width="2.5" customWidth="1" style="394" min="15" max="15"/>
    <col width="15.5" customWidth="1" style="394" min="16" max="16"/>
    <col width="18.8516" customWidth="1" style="394" min="17" max="17"/>
    <col width="12" customWidth="1" style="394" min="18" max="18"/>
    <col width="8.5" customWidth="1" style="394" min="19" max="19"/>
    <col width="13" customWidth="1" style="394" min="20" max="20"/>
    <col width="10.1719" customWidth="1" style="394" min="21" max="21"/>
    <col width="15.5" customWidth="1" style="394" min="22" max="22"/>
    <col width="11.3516" customWidth="1" style="394" min="23" max="23"/>
    <col width="8.851559999999999" customWidth="1" style="394" min="24" max="16384"/>
  </cols>
  <sheetData>
    <row r="1" ht="22.5" customHeight="1" s="403">
      <c r="A1" s="35" t="n"/>
      <c r="B1" s="36" t="inlineStr">
        <is>
          <t>CRÉDITOS</t>
        </is>
      </c>
      <c r="C1" s="37" t="inlineStr">
        <is>
          <t>CONTROLE FINANCEIRO</t>
        </is>
      </c>
      <c r="D1" s="422" t="n"/>
      <c r="E1" s="422" t="n"/>
      <c r="F1" s="422" t="n"/>
      <c r="G1" s="422" t="n"/>
      <c r="H1" s="422" t="n"/>
      <c r="I1" s="422" t="n"/>
      <c r="J1" s="422" t="n"/>
      <c r="K1" s="422" t="n"/>
      <c r="L1" s="422" t="n"/>
      <c r="M1" s="422" t="n"/>
      <c r="N1" s="423" t="n"/>
      <c r="O1" s="40" t="n"/>
      <c r="P1" s="41" t="n"/>
      <c r="Q1" s="42" t="n"/>
      <c r="R1" s="43" t="n"/>
      <c r="S1" s="43" t="n"/>
      <c r="T1" s="43" t="n"/>
      <c r="U1" s="43" t="n"/>
      <c r="V1" s="43" t="n"/>
      <c r="W1" s="44" t="n"/>
    </row>
    <row r="2" ht="21" customHeight="1" s="403">
      <c r="A2" s="45" t="n"/>
      <c r="B2" s="424" t="n"/>
      <c r="C2" s="47" t="inlineStr">
        <is>
          <t>JANEIRO</t>
        </is>
      </c>
      <c r="D2" s="47" t="inlineStr">
        <is>
          <t>FEVEREIRO</t>
        </is>
      </c>
      <c r="E2" s="47" t="inlineStr">
        <is>
          <t>MARÇO</t>
        </is>
      </c>
      <c r="F2" s="47" t="inlineStr">
        <is>
          <t>ABRIL</t>
        </is>
      </c>
      <c r="G2" s="47" t="inlineStr">
        <is>
          <t>MAIO</t>
        </is>
      </c>
      <c r="H2" s="47" t="inlineStr">
        <is>
          <t>JUNHO</t>
        </is>
      </c>
      <c r="I2" s="47" t="inlineStr">
        <is>
          <t>JULHO</t>
        </is>
      </c>
      <c r="J2" s="47" t="inlineStr">
        <is>
          <t>AGOSTO</t>
        </is>
      </c>
      <c r="K2" s="47" t="inlineStr">
        <is>
          <t>SETEMBRO</t>
        </is>
      </c>
      <c r="L2" s="47" t="inlineStr">
        <is>
          <t>OUTUBRO</t>
        </is>
      </c>
      <c r="M2" s="47" t="inlineStr">
        <is>
          <t>NOVEMBRO</t>
        </is>
      </c>
      <c r="N2" s="48" t="inlineStr">
        <is>
          <t>DEZEMBRO</t>
        </is>
      </c>
      <c r="O2" s="49" t="n"/>
      <c r="P2" s="50" t="n"/>
      <c r="Q2" s="51" t="n"/>
      <c r="R2" s="220" t="n"/>
      <c r="S2" s="220" t="n"/>
      <c r="T2" s="220" t="n"/>
      <c r="U2" s="220" t="n"/>
      <c r="V2" s="220" t="n"/>
      <c r="W2" s="53" t="n"/>
    </row>
    <row r="3" ht="17.25" customHeight="1" s="403">
      <c r="A3" s="45" t="n"/>
      <c r="B3" s="54" t="inlineStr">
        <is>
          <t>SALÁRIO 1</t>
        </is>
      </c>
      <c r="C3" s="425" t="n">
        <v>0</v>
      </c>
      <c r="D3" s="425" t="n">
        <v>0</v>
      </c>
      <c r="E3" s="425" t="n"/>
      <c r="F3" s="426" t="n">
        <v>0</v>
      </c>
      <c r="G3" s="425" t="n">
        <v>12564.17</v>
      </c>
      <c r="H3" s="425" t="n">
        <v>15822.14</v>
      </c>
      <c r="I3" s="425" t="n">
        <v>15822.14</v>
      </c>
      <c r="J3" s="425" t="n">
        <v>15822.14</v>
      </c>
      <c r="K3" s="425" t="n">
        <v>15822.14</v>
      </c>
      <c r="L3" s="425" t="n">
        <v>15822.14</v>
      </c>
      <c r="M3" s="425" t="n">
        <v>15822.14</v>
      </c>
      <c r="N3" s="427" t="n">
        <v>15822.14</v>
      </c>
      <c r="O3" s="428" t="n">
        <v>18000</v>
      </c>
      <c r="P3" s="50" t="n"/>
      <c r="Q3" s="51" t="n"/>
      <c r="R3" s="429" t="n"/>
      <c r="S3" s="220" t="n"/>
      <c r="T3" s="430" t="n"/>
      <c r="U3" s="220" t="n"/>
      <c r="V3" s="220" t="n"/>
      <c r="W3" s="53" t="n"/>
    </row>
    <row r="4" ht="17.25" customHeight="1" s="403">
      <c r="A4" s="45" t="n"/>
      <c r="B4" s="61" t="inlineStr">
        <is>
          <t xml:space="preserve">VALE ALIMENTAÇÃO </t>
        </is>
      </c>
      <c r="C4" s="431" t="n">
        <v>0</v>
      </c>
      <c r="D4" s="431" t="n">
        <v>0</v>
      </c>
      <c r="E4" s="431" t="n"/>
      <c r="F4" s="431" t="n">
        <v>0</v>
      </c>
      <c r="G4" s="431">
        <f>955+955+540</f>
        <v/>
      </c>
      <c r="H4" s="431">
        <f>955+955+540</f>
        <v/>
      </c>
      <c r="I4" s="431">
        <f>955+955+540</f>
        <v/>
      </c>
      <c r="J4" s="431">
        <f>955+955+540</f>
        <v/>
      </c>
      <c r="K4" s="431">
        <f>955+955+540</f>
        <v/>
      </c>
      <c r="L4" s="431">
        <f>955+955+540</f>
        <v/>
      </c>
      <c r="M4" s="431">
        <f>955+955+540</f>
        <v/>
      </c>
      <c r="N4" s="432">
        <f>955+955+540</f>
        <v/>
      </c>
      <c r="O4" s="428" t="n"/>
      <c r="P4" s="50" t="n"/>
      <c r="Q4" s="51" t="n"/>
      <c r="R4" s="429" t="n"/>
      <c r="S4" s="220" t="n"/>
      <c r="T4" s="430" t="n"/>
      <c r="U4" s="220" t="n"/>
      <c r="V4" s="220" t="n"/>
      <c r="W4" s="53" t="n"/>
    </row>
    <row r="5" ht="17.25" customHeight="1" s="403">
      <c r="A5" s="45" t="n"/>
      <c r="B5" s="61" t="inlineStr">
        <is>
          <t>SALÁRIO 2</t>
        </is>
      </c>
      <c r="C5" s="431" t="n">
        <v>0</v>
      </c>
      <c r="D5" s="431" t="n">
        <v>0</v>
      </c>
      <c r="E5" s="431" t="n"/>
      <c r="F5" s="431" t="n">
        <v>0</v>
      </c>
      <c r="G5" s="431" t="n">
        <v>1745</v>
      </c>
      <c r="H5" s="431" t="n">
        <v>6412.37</v>
      </c>
      <c r="I5" s="431" t="n">
        <v>6412.37</v>
      </c>
      <c r="J5" s="431" t="n">
        <v>6412.37</v>
      </c>
      <c r="K5" s="431" t="n">
        <v>6412.37</v>
      </c>
      <c r="L5" s="431" t="n">
        <v>6412.37</v>
      </c>
      <c r="M5" s="431" t="n">
        <v>6412.37</v>
      </c>
      <c r="N5" s="432" t="n">
        <v>6412.37</v>
      </c>
      <c r="O5" s="428" t="n"/>
      <c r="P5" s="50" t="n"/>
      <c r="Q5" s="51" t="n"/>
      <c r="R5" s="430" t="n"/>
      <c r="S5" s="220" t="n"/>
      <c r="T5" s="430" t="n"/>
      <c r="U5" s="430" t="n"/>
      <c r="V5" s="220" t="n"/>
      <c r="W5" s="53" t="n"/>
    </row>
    <row r="6" ht="17.25" customHeight="1" s="403">
      <c r="A6" s="45" t="n"/>
      <c r="B6" s="61" t="inlineStr">
        <is>
          <t xml:space="preserve">DÉCIMO TERCEIRO SALARIO </t>
        </is>
      </c>
      <c r="C6" s="433" t="n"/>
      <c r="D6" s="433" t="n"/>
      <c r="E6" s="431" t="n">
        <v>0</v>
      </c>
      <c r="F6" s="433" t="n"/>
      <c r="G6" s="433" t="n"/>
      <c r="H6" s="431" t="n"/>
      <c r="I6" s="434" t="n">
        <v>0</v>
      </c>
      <c r="J6" s="431" t="n"/>
      <c r="K6" s="435" t="n"/>
      <c r="L6" s="431" t="n"/>
      <c r="M6" s="435" t="n">
        <v>0</v>
      </c>
      <c r="N6" s="436">
        <f>SUM(N3,N5)</f>
        <v/>
      </c>
      <c r="O6" s="437" t="n"/>
      <c r="P6" s="50" t="n"/>
      <c r="Q6" s="51" t="n"/>
      <c r="R6" s="220" t="n"/>
      <c r="S6" s="220" t="n"/>
      <c r="T6" s="220" t="n"/>
      <c r="U6" s="220" t="n"/>
      <c r="V6" s="220" t="n"/>
      <c r="W6" s="53" t="n"/>
    </row>
    <row r="7" ht="17.25" customHeight="1" s="403">
      <c r="A7" s="45" t="n"/>
      <c r="B7" s="61" t="inlineStr">
        <is>
          <t>FÉRIAS</t>
        </is>
      </c>
      <c r="C7" s="431" t="n">
        <v>0</v>
      </c>
      <c r="D7" s="433" t="n"/>
      <c r="E7" s="433" t="n"/>
      <c r="F7" s="433" t="n"/>
      <c r="G7" s="433" t="n"/>
      <c r="H7" s="69" t="n"/>
      <c r="I7" s="435" t="n">
        <v>0</v>
      </c>
      <c r="J7" s="431" t="n">
        <v>0</v>
      </c>
      <c r="K7" s="435" t="n">
        <v>0</v>
      </c>
      <c r="L7" s="431" t="n">
        <v>0</v>
      </c>
      <c r="M7" s="431" t="n">
        <v>0</v>
      </c>
      <c r="N7" s="436" t="n">
        <v>0</v>
      </c>
      <c r="O7" s="49" t="n"/>
      <c r="P7" s="50" t="n"/>
      <c r="Q7" s="51" t="n"/>
      <c r="R7" s="429" t="n"/>
      <c r="S7" s="220" t="n"/>
      <c r="T7" s="430" t="n"/>
      <c r="U7" s="220" t="n"/>
      <c r="V7" s="220" t="n"/>
      <c r="W7" s="53" t="n"/>
    </row>
    <row r="8" ht="17.25" customHeight="1" s="403">
      <c r="A8" s="45" t="n"/>
      <c r="B8" s="70" t="inlineStr">
        <is>
          <t xml:space="preserve">OUTROS </t>
        </is>
      </c>
      <c r="C8" s="438" t="n"/>
      <c r="D8" s="439" t="n">
        <v>0</v>
      </c>
      <c r="E8" s="438" t="n"/>
      <c r="F8" s="440" t="n">
        <v>0</v>
      </c>
      <c r="G8" s="441" t="n"/>
      <c r="H8" s="441" t="n"/>
      <c r="I8" s="440" t="n"/>
      <c r="J8" s="441" t="n"/>
      <c r="K8" s="440" t="n"/>
      <c r="L8" s="439" t="n">
        <v>0</v>
      </c>
      <c r="M8" s="439" t="n">
        <v>0</v>
      </c>
      <c r="N8" s="442" t="n">
        <v>0</v>
      </c>
      <c r="O8" s="49" t="n"/>
      <c r="P8" s="50" t="n"/>
      <c r="Q8" s="51" t="n"/>
      <c r="R8" s="429" t="n"/>
      <c r="S8" s="220" t="n"/>
      <c r="T8" s="430" t="n"/>
      <c r="U8" s="220" t="n"/>
      <c r="V8" s="220" t="n"/>
      <c r="W8" s="53" t="n"/>
    </row>
    <row r="9" ht="26.25" customHeight="1" s="403">
      <c r="A9" s="45" t="n"/>
      <c r="B9" s="76" t="inlineStr">
        <is>
          <t>SALDO TOTAL</t>
        </is>
      </c>
      <c r="C9" s="443">
        <f>SUM(C3:C8)</f>
        <v/>
      </c>
      <c r="D9" s="443">
        <f>SUM(D3,D5:D8)</f>
        <v/>
      </c>
      <c r="E9" s="443">
        <f>SUM(E3,E5:E8)</f>
        <v/>
      </c>
      <c r="F9" s="443">
        <f>SUM(F3,F5:F8)</f>
        <v/>
      </c>
      <c r="G9" s="443">
        <f>SUM(G3,G5:G8)</f>
        <v/>
      </c>
      <c r="H9" s="443">
        <f>SUM(H3,H5:H8)</f>
        <v/>
      </c>
      <c r="I9" s="443">
        <f>SUM(I3,I5:I8)</f>
        <v/>
      </c>
      <c r="J9" s="443">
        <f>SUM(J3,J5:J8)</f>
        <v/>
      </c>
      <c r="K9" s="443">
        <f>SUM(K3,K5:K8)</f>
        <v/>
      </c>
      <c r="L9" s="443">
        <f>SUM(L3,L5:L8)</f>
        <v/>
      </c>
      <c r="M9" s="443">
        <f>SUM(M3,M5:M8)</f>
        <v/>
      </c>
      <c r="N9" s="444">
        <f>SUM(N3,N5:N8)</f>
        <v/>
      </c>
      <c r="O9" s="445" t="n"/>
      <c r="P9" s="446" t="n"/>
      <c r="Q9" s="51" t="n"/>
      <c r="R9" s="429" t="n"/>
      <c r="S9" s="220" t="n"/>
      <c r="T9" s="430" t="n"/>
      <c r="U9" s="220" t="n"/>
      <c r="V9" s="220" t="n"/>
      <c r="W9" s="53" t="n"/>
    </row>
    <row r="10" ht="20.25" customHeight="1" s="403">
      <c r="A10" s="45" t="n"/>
      <c r="B10" s="81" t="inlineStr">
        <is>
          <t>DÉBITOS / DESPESAS</t>
        </is>
      </c>
      <c r="C10" s="82" t="n"/>
      <c r="D10" s="83" t="n"/>
      <c r="E10" s="83" t="n"/>
      <c r="F10" s="83" t="n"/>
      <c r="G10" s="83" t="n"/>
      <c r="H10" s="83" t="n"/>
      <c r="I10" s="83" t="n"/>
      <c r="J10" s="83" t="n"/>
      <c r="K10" s="83" t="n"/>
      <c r="L10" s="83" t="n"/>
      <c r="M10" s="83" t="n"/>
      <c r="N10" s="84" t="n"/>
      <c r="O10" s="90" t="n"/>
      <c r="P10" s="86" t="n"/>
      <c r="Q10" s="51" t="n"/>
      <c r="R10" s="429" t="n"/>
      <c r="S10" s="220" t="n"/>
      <c r="T10" s="87" t="n"/>
      <c r="U10" s="220" t="n"/>
      <c r="V10" s="220" t="n"/>
      <c r="W10" s="53" t="n"/>
    </row>
    <row r="11" ht="17.25" customHeight="1" s="403">
      <c r="A11" s="45" t="n"/>
      <c r="B11" s="54" t="inlineStr">
        <is>
          <t>DIZIMO</t>
        </is>
      </c>
      <c r="C11" s="447" t="n">
        <v>0</v>
      </c>
      <c r="D11" s="447" t="n">
        <v>0</v>
      </c>
      <c r="E11" s="447" t="n">
        <v>0</v>
      </c>
      <c r="F11" s="447" t="n">
        <v>0</v>
      </c>
      <c r="G11" s="447">
        <f>1200</f>
        <v/>
      </c>
      <c r="H11" s="447">
        <f>1250+560</f>
        <v/>
      </c>
      <c r="I11" s="447">
        <f>1250+560</f>
        <v/>
      </c>
      <c r="J11" s="447">
        <f>1250+560</f>
        <v/>
      </c>
      <c r="K11" s="447">
        <f>1250+560</f>
        <v/>
      </c>
      <c r="L11" s="447">
        <f>1250+560</f>
        <v/>
      </c>
      <c r="M11" s="447">
        <f>1250+560</f>
        <v/>
      </c>
      <c r="N11" s="448" t="n">
        <v>1810</v>
      </c>
      <c r="O11" s="90" t="n">
        <v>0</v>
      </c>
      <c r="P11" s="449" t="n"/>
      <c r="Q11" s="51" t="n"/>
      <c r="R11" s="429" t="n"/>
      <c r="S11" s="450" t="n"/>
      <c r="T11" s="220" t="n"/>
      <c r="U11" s="220" t="n"/>
      <c r="V11" s="220" t="n"/>
      <c r="W11" s="53" t="n"/>
    </row>
    <row r="12" ht="18" customHeight="1" s="403">
      <c r="A12" s="45" t="n"/>
      <c r="B12" s="61" t="inlineStr">
        <is>
          <t>DIARISTA</t>
        </is>
      </c>
      <c r="C12" s="431" t="n">
        <v>0</v>
      </c>
      <c r="D12" s="431" t="n">
        <v>0</v>
      </c>
      <c r="E12" s="431" t="n">
        <v>0</v>
      </c>
      <c r="F12" s="431" t="n">
        <v>0</v>
      </c>
      <c r="G12" s="431">
        <f>345+345</f>
        <v/>
      </c>
      <c r="H12" s="431">
        <f>345+345+500</f>
        <v/>
      </c>
      <c r="I12" s="431">
        <f>345+345+500</f>
        <v/>
      </c>
      <c r="J12" s="431">
        <f>345+345+500</f>
        <v/>
      </c>
      <c r="K12" s="431">
        <f>345+345+500</f>
        <v/>
      </c>
      <c r="L12" s="431">
        <f>345+345+500</f>
        <v/>
      </c>
      <c r="M12" s="431">
        <f>345+345+500</f>
        <v/>
      </c>
      <c r="N12" s="432">
        <f>345+345+500</f>
        <v/>
      </c>
      <c r="O12" s="49" t="n"/>
      <c r="P12" s="451" t="n"/>
      <c r="Q12" s="51" t="n"/>
      <c r="R12" s="452" t="n"/>
      <c r="S12" s="450" t="n"/>
      <c r="T12" s="220" t="n"/>
      <c r="U12" s="220" t="n"/>
      <c r="V12" s="220" t="n"/>
      <c r="W12" s="53" t="n"/>
    </row>
    <row r="13" ht="18" customHeight="1" s="403">
      <c r="A13" s="45" t="n"/>
      <c r="B13" s="61" t="inlineStr">
        <is>
          <t>CASA - CAIXA ECONOMICA</t>
        </is>
      </c>
      <c r="C13" s="431" t="n">
        <v>0</v>
      </c>
      <c r="D13" s="431" t="n">
        <v>0</v>
      </c>
      <c r="E13" s="431" t="n">
        <v>0</v>
      </c>
      <c r="F13" s="431" t="n">
        <v>0</v>
      </c>
      <c r="G13" s="431" t="n">
        <v>800</v>
      </c>
      <c r="H13" s="431" t="n">
        <v>800</v>
      </c>
      <c r="I13" s="431" t="n">
        <v>800</v>
      </c>
      <c r="J13" s="431" t="n">
        <v>800</v>
      </c>
      <c r="K13" s="431" t="n">
        <v>800</v>
      </c>
      <c r="L13" s="431" t="n">
        <v>800</v>
      </c>
      <c r="M13" s="431" t="n">
        <v>800</v>
      </c>
      <c r="N13" s="432" t="n">
        <v>800</v>
      </c>
      <c r="O13" s="49" t="n"/>
      <c r="P13" s="451" t="n"/>
      <c r="Q13" s="51" t="n"/>
      <c r="R13" s="452" t="n"/>
      <c r="S13" s="450" t="n"/>
      <c r="T13" s="220" t="n"/>
      <c r="U13" s="220" t="n"/>
      <c r="V13" s="220" t="n"/>
      <c r="W13" s="453" t="n"/>
    </row>
    <row r="14" ht="18" customHeight="1" s="403">
      <c r="A14" s="45" t="n"/>
      <c r="B14" s="61" t="inlineStr">
        <is>
          <t>CONDOMINIO</t>
        </is>
      </c>
      <c r="C14" s="431" t="n">
        <v>0</v>
      </c>
      <c r="D14" s="431" t="n">
        <v>0</v>
      </c>
      <c r="E14" s="431" t="n">
        <v>0</v>
      </c>
      <c r="F14" s="431" t="n">
        <v>750</v>
      </c>
      <c r="G14" s="431" t="n">
        <v>750</v>
      </c>
      <c r="H14" s="431" t="n">
        <v>750</v>
      </c>
      <c r="I14" s="431" t="n">
        <v>750</v>
      </c>
      <c r="J14" s="431" t="n">
        <v>750</v>
      </c>
      <c r="K14" s="431" t="n">
        <v>750</v>
      </c>
      <c r="L14" s="431" t="n">
        <v>750</v>
      </c>
      <c r="M14" s="431" t="n">
        <v>750</v>
      </c>
      <c r="N14" s="432" t="n">
        <v>750</v>
      </c>
      <c r="O14" s="49" t="n"/>
      <c r="P14" s="451" t="n"/>
      <c r="Q14" s="51" t="n"/>
      <c r="R14" s="452" t="n"/>
      <c r="S14" s="452" t="n"/>
      <c r="T14" s="220" t="n"/>
      <c r="U14" s="220" t="n"/>
      <c r="V14" s="220" t="n"/>
      <c r="W14" s="53" t="n"/>
    </row>
    <row r="15" ht="18" customHeight="1" s="403">
      <c r="A15" s="45" t="n"/>
      <c r="B15" s="61" t="inlineStr">
        <is>
          <t xml:space="preserve">POS GRADUAÇÃO </t>
        </is>
      </c>
      <c r="C15" s="431" t="n"/>
      <c r="D15" s="431" t="n"/>
      <c r="E15" s="431" t="n"/>
      <c r="F15" s="431" t="n">
        <v>0</v>
      </c>
      <c r="G15" s="431" t="n">
        <v>578</v>
      </c>
      <c r="H15" s="431" t="n">
        <v>578</v>
      </c>
      <c r="I15" s="431" t="n">
        <v>578</v>
      </c>
      <c r="J15" s="431" t="n">
        <v>578</v>
      </c>
      <c r="K15" s="431" t="n">
        <v>578</v>
      </c>
      <c r="L15" s="431" t="n">
        <v>578</v>
      </c>
      <c r="M15" s="431" t="n">
        <v>578</v>
      </c>
      <c r="N15" s="432" t="n">
        <v>578</v>
      </c>
      <c r="O15" s="49" t="n"/>
      <c r="P15" s="451" t="n"/>
      <c r="Q15" s="51" t="n"/>
      <c r="R15" s="452" t="n"/>
      <c r="S15" s="450" t="n"/>
      <c r="T15" s="220" t="n"/>
      <c r="U15" s="220" t="n"/>
      <c r="V15" s="220" t="n"/>
      <c r="W15" s="53" t="n"/>
    </row>
    <row r="16" ht="18" customHeight="1" s="403">
      <c r="A16" s="45" t="n"/>
      <c r="B16" s="96" t="inlineStr">
        <is>
          <t>CARTÃO MASTERCARD SANTANDER FREE</t>
        </is>
      </c>
      <c r="C16" s="454">
        <f>'FAT MASTER SANTANDER'!B18</f>
        <v/>
      </c>
      <c r="D16" s="454">
        <f>'FAT MASTER SANTANDER'!C18</f>
        <v/>
      </c>
      <c r="E16" s="454">
        <f>'FAT MASTER SANTANDER'!D18</f>
        <v/>
      </c>
      <c r="F16" s="454">
        <f>'FAT MASTER SANTANDER'!E18</f>
        <v/>
      </c>
      <c r="G16" s="454">
        <f>'FAT MASTER SANTANDER'!F18</f>
        <v/>
      </c>
      <c r="H16" s="454">
        <f>'FAT MASTER SANTANDER'!G18</f>
        <v/>
      </c>
      <c r="I16" s="454">
        <f>'FAT MASTER SANTANDER'!H18</f>
        <v/>
      </c>
      <c r="J16" s="454">
        <f>'FAT MASTER SANTANDER'!I18</f>
        <v/>
      </c>
      <c r="K16" s="454">
        <f>'FAT MASTER SANTANDER'!J18</f>
        <v/>
      </c>
      <c r="L16" s="454">
        <f>'FAT MASTER SANTANDER'!K18</f>
        <v/>
      </c>
      <c r="M16" s="454">
        <f>'FAT MASTER SANTANDER'!L18</f>
        <v/>
      </c>
      <c r="N16" s="455">
        <f>'FAT MASTER SANTANDER'!M18</f>
        <v/>
      </c>
      <c r="O16" s="456" t="n"/>
      <c r="P16" s="457" t="n"/>
      <c r="Q16" s="51" t="n"/>
      <c r="R16" s="452" t="n"/>
      <c r="S16" s="450" t="n"/>
      <c r="T16" s="220" t="n"/>
      <c r="U16" s="220" t="n"/>
      <c r="V16" s="220" t="n"/>
      <c r="W16" s="53" t="n"/>
    </row>
    <row r="17" ht="18" customHeight="1" s="403">
      <c r="A17" s="45" t="n"/>
      <c r="B17" s="96" t="inlineStr">
        <is>
          <t>CARTÃO VISA SANTANDER PLATINUM</t>
        </is>
      </c>
      <c r="C17" s="454">
        <f>'FATURA DO VISA'!B11</f>
        <v/>
      </c>
      <c r="D17" s="454">
        <f>'FATURA DO VISA'!C11</f>
        <v/>
      </c>
      <c r="E17" s="454">
        <f>'FATURA DO VISA'!D11</f>
        <v/>
      </c>
      <c r="F17" s="454">
        <f>'FATURA DO VISA'!E11</f>
        <v/>
      </c>
      <c r="G17" s="454">
        <f>'FATURA DO VISA'!F11</f>
        <v/>
      </c>
      <c r="H17" s="454">
        <f>'FATURA DO VISA'!G11</f>
        <v/>
      </c>
      <c r="I17" s="454">
        <f>'FATURA DO VISA'!H11</f>
        <v/>
      </c>
      <c r="J17" s="454">
        <f>'FATURA DO VISA'!I11</f>
        <v/>
      </c>
      <c r="K17" s="454">
        <f>'FATURA DO VISA'!J11</f>
        <v/>
      </c>
      <c r="L17" s="454">
        <f>'FATURA DO VISA'!K11</f>
        <v/>
      </c>
      <c r="M17" s="454">
        <f>'FATURA DO VISA'!L11</f>
        <v/>
      </c>
      <c r="N17" s="455">
        <f>'FATURA DO VISA'!M11</f>
        <v/>
      </c>
      <c r="O17" s="456" t="n"/>
      <c r="P17" s="457" t="n"/>
      <c r="Q17" s="51" t="n"/>
      <c r="R17" s="429" t="n"/>
      <c r="S17" s="458" t="n"/>
      <c r="T17" s="220" t="n"/>
      <c r="U17" s="220" t="n"/>
      <c r="V17" s="220" t="n"/>
      <c r="W17" s="53" t="n"/>
    </row>
    <row r="18" ht="18" customHeight="1" s="403">
      <c r="A18" s="45" t="n"/>
      <c r="B18" s="96" t="inlineStr">
        <is>
          <t>VISA INFINITY ITAU</t>
        </is>
      </c>
      <c r="C18" s="454">
        <f>'ITAU INFINITY'!B13</f>
        <v/>
      </c>
      <c r="D18" s="454">
        <f>'ITAU INFINITY'!C13</f>
        <v/>
      </c>
      <c r="E18" s="454">
        <f>'ITAU INFINITY'!D13</f>
        <v/>
      </c>
      <c r="F18" s="454">
        <f>'ITAU INFINITY'!E13</f>
        <v/>
      </c>
      <c r="G18" s="454">
        <f>'ITAU INFINITY'!F13</f>
        <v/>
      </c>
      <c r="H18" s="454">
        <f>'ITAU INFINITY'!G13</f>
        <v/>
      </c>
      <c r="I18" s="454">
        <f>'ITAU INFINITY'!H13</f>
        <v/>
      </c>
      <c r="J18" s="454">
        <f>'ITAU INFINITY'!I13</f>
        <v/>
      </c>
      <c r="K18" s="454">
        <f>'ITAU INFINITY'!J13</f>
        <v/>
      </c>
      <c r="L18" s="454">
        <f>'ITAU INFINITY'!K13</f>
        <v/>
      </c>
      <c r="M18" s="454">
        <f>'ITAU INFINITY'!L13</f>
        <v/>
      </c>
      <c r="N18" s="455">
        <f>'ITAU INFINITY'!M13</f>
        <v/>
      </c>
      <c r="O18" s="456" t="n"/>
      <c r="P18" s="457" t="n"/>
      <c r="Q18" s="51" t="n"/>
      <c r="R18" s="429" t="n"/>
      <c r="S18" s="458" t="n"/>
      <c r="T18" s="220" t="n"/>
      <c r="U18" s="220" t="n"/>
      <c r="V18" s="220" t="n"/>
      <c r="W18" s="53" t="n"/>
    </row>
    <row r="19" ht="18" customHeight="1" s="403">
      <c r="A19" s="45" t="n"/>
      <c r="B19" s="96" t="inlineStr">
        <is>
          <t>CARTÃO BRADESCO</t>
        </is>
      </c>
      <c r="C19" s="454">
        <f>'BRADESCO'!B16</f>
        <v/>
      </c>
      <c r="D19" s="454">
        <f>'BRADESCO'!C16</f>
        <v/>
      </c>
      <c r="E19" s="454">
        <f>'BRADESCO'!D16</f>
        <v/>
      </c>
      <c r="F19" s="454">
        <f>'BRADESCO'!E16</f>
        <v/>
      </c>
      <c r="G19" s="454">
        <f>'BRADESCO'!F16</f>
        <v/>
      </c>
      <c r="H19" s="454">
        <f>'BRADESCO'!G16</f>
        <v/>
      </c>
      <c r="I19" s="454">
        <f>'BRADESCO'!H16</f>
        <v/>
      </c>
      <c r="J19" s="454">
        <f>'BRADESCO'!I16</f>
        <v/>
      </c>
      <c r="K19" s="454">
        <f>'BRADESCO'!J16</f>
        <v/>
      </c>
      <c r="L19" s="454">
        <f>'BRADESCO'!K16</f>
        <v/>
      </c>
      <c r="M19" s="454">
        <f>'BRADESCO'!L16</f>
        <v/>
      </c>
      <c r="N19" s="455">
        <f>'BRADESCO'!M16</f>
        <v/>
      </c>
      <c r="O19" s="456" t="n"/>
      <c r="P19" s="457" t="n"/>
      <c r="Q19" s="51" t="n"/>
      <c r="R19" s="429" t="n"/>
      <c r="S19" s="458" t="n"/>
      <c r="T19" s="220" t="n"/>
      <c r="U19" s="220" t="n"/>
      <c r="V19" s="220" t="n"/>
      <c r="W19" s="53" t="n"/>
    </row>
    <row r="20" ht="18" customHeight="1" s="403">
      <c r="A20" s="45" t="n"/>
      <c r="B20" s="96" t="inlineStr">
        <is>
          <t>NUBANK NENO</t>
        </is>
      </c>
      <c r="C20" s="454">
        <f>'NUBANK NENO'!B12</f>
        <v/>
      </c>
      <c r="D20" s="454">
        <f>'NUBANK NENO'!C12</f>
        <v/>
      </c>
      <c r="E20" s="454">
        <f>'NUBANK NENO'!D12</f>
        <v/>
      </c>
      <c r="F20" s="454">
        <f>'NUBANK NENO'!E12</f>
        <v/>
      </c>
      <c r="G20" s="454">
        <f>'NUBANK NENO'!F12</f>
        <v/>
      </c>
      <c r="H20" s="454">
        <f>'NUBANK NENO'!G12</f>
        <v/>
      </c>
      <c r="I20" s="454">
        <f>'NUBANK NENO'!H12</f>
        <v/>
      </c>
      <c r="J20" s="454">
        <f>'NUBANK NENO'!I12</f>
        <v/>
      </c>
      <c r="K20" s="454">
        <f>'NUBANK NENO'!J12</f>
        <v/>
      </c>
      <c r="L20" s="454">
        <f>'NUBANK NENO'!K12</f>
        <v/>
      </c>
      <c r="M20" s="454">
        <f>'NUBANK NENO'!L12</f>
        <v/>
      </c>
      <c r="N20" s="455">
        <f>'NUBANK NENO'!M12</f>
        <v/>
      </c>
      <c r="O20" s="456" t="n"/>
      <c r="P20" s="457" t="n"/>
      <c r="Q20" s="51" t="n"/>
      <c r="R20" s="429" t="n"/>
      <c r="S20" s="458" t="n"/>
      <c r="T20" s="220" t="n"/>
      <c r="U20" s="220" t="n"/>
      <c r="V20" s="220" t="n"/>
      <c r="W20" s="53" t="n"/>
    </row>
    <row r="21" ht="18" customHeight="1" s="403">
      <c r="A21" s="45" t="n"/>
      <c r="B21" s="102" t="inlineStr">
        <is>
          <t>CARTÃO SMILES</t>
        </is>
      </c>
      <c r="C21" s="459">
        <f>'SMILES VISA'!B11</f>
        <v/>
      </c>
      <c r="D21" s="459">
        <f>'SMILES VISA'!C11</f>
        <v/>
      </c>
      <c r="E21" s="459">
        <f>'SMILES VISA'!D11</f>
        <v/>
      </c>
      <c r="F21" s="459">
        <f>'SMILES VISA'!E11</f>
        <v/>
      </c>
      <c r="G21" s="459">
        <f>'SMILES VISA'!F11</f>
        <v/>
      </c>
      <c r="H21" s="459">
        <f>'SMILES VISA'!G11</f>
        <v/>
      </c>
      <c r="I21" s="459">
        <f>'SMILES VISA'!H11</f>
        <v/>
      </c>
      <c r="J21" s="459">
        <f>'SMILES VISA'!I11</f>
        <v/>
      </c>
      <c r="K21" s="459">
        <f>'SMILES VISA'!J11</f>
        <v/>
      </c>
      <c r="L21" s="459">
        <f>'SMILES VISA'!K11</f>
        <v/>
      </c>
      <c r="M21" s="459">
        <f>'SMILES VISA'!L11</f>
        <v/>
      </c>
      <c r="N21" s="460">
        <f>'SMILES VISA'!M11</f>
        <v/>
      </c>
      <c r="O21" s="456" t="n"/>
      <c r="P21" s="457" t="n"/>
      <c r="Q21" s="51" t="n"/>
      <c r="R21" s="429" t="n"/>
      <c r="S21" s="458" t="n"/>
      <c r="T21" s="220" t="n"/>
      <c r="U21" s="220" t="n"/>
      <c r="V21" s="220" t="n"/>
      <c r="W21" s="53" t="n"/>
    </row>
    <row r="22" ht="18.75" customHeight="1" s="403">
      <c r="A22" s="45" t="n"/>
      <c r="B22" s="102" t="inlineStr">
        <is>
          <t>CARTÃO NUBANK</t>
        </is>
      </c>
      <c r="C22" s="459">
        <f>'NUBANK'!B17</f>
        <v/>
      </c>
      <c r="D22" s="459">
        <f>'NUBANK'!C17</f>
        <v/>
      </c>
      <c r="E22" s="459">
        <f>'NUBANK'!D17</f>
        <v/>
      </c>
      <c r="F22" s="459">
        <f>'NUBANK'!E17</f>
        <v/>
      </c>
      <c r="G22" s="459">
        <f>'NUBANK'!F17</f>
        <v/>
      </c>
      <c r="H22" s="459">
        <f>'NUBANK'!G17</f>
        <v/>
      </c>
      <c r="I22" s="459">
        <f>'NUBANK'!H17</f>
        <v/>
      </c>
      <c r="J22" s="459">
        <f>'NUBANK'!I17</f>
        <v/>
      </c>
      <c r="K22" s="459">
        <f>'NUBANK'!J17</f>
        <v/>
      </c>
      <c r="L22" s="459">
        <f>'NUBANK'!K17</f>
        <v/>
      </c>
      <c r="M22" s="459">
        <f>'NUBANK'!L17</f>
        <v/>
      </c>
      <c r="N22" s="460">
        <f>'NUBANK'!M17</f>
        <v/>
      </c>
      <c r="O22" s="456" t="n"/>
      <c r="P22" s="457" t="n"/>
      <c r="Q22" s="51" t="n"/>
      <c r="R22" s="220" t="n"/>
      <c r="S22" s="458" t="n"/>
      <c r="T22" s="458" t="n"/>
      <c r="U22" s="220" t="n"/>
      <c r="V22" s="220" t="n"/>
      <c r="W22" s="53" t="n"/>
    </row>
    <row r="23" ht="18" customHeight="1" s="403">
      <c r="A23" s="45" t="n"/>
      <c r="B23" s="102" t="inlineStr">
        <is>
          <t>MASTER RENNER</t>
        </is>
      </c>
      <c r="C23" s="459">
        <f>'MASTER RENNER'!B15</f>
        <v/>
      </c>
      <c r="D23" s="459">
        <f>'MASTER RENNER'!C15</f>
        <v/>
      </c>
      <c r="E23" s="459">
        <f>'MASTER RENNER'!D15</f>
        <v/>
      </c>
      <c r="F23" s="459">
        <f>'MASTER RENNER'!E15</f>
        <v/>
      </c>
      <c r="G23" s="459">
        <f>'MASTER RENNER'!F15</f>
        <v/>
      </c>
      <c r="H23" s="459">
        <f>'MASTER RENNER'!G15</f>
        <v/>
      </c>
      <c r="I23" s="459">
        <f>'MASTER RENNER'!H15</f>
        <v/>
      </c>
      <c r="J23" s="459">
        <f>'MASTER RENNER'!I15</f>
        <v/>
      </c>
      <c r="K23" s="459">
        <f>'MASTER RENNER'!J15</f>
        <v/>
      </c>
      <c r="L23" s="459">
        <f>'MASTER RENNER'!K15</f>
        <v/>
      </c>
      <c r="M23" s="459">
        <f>'MASTER RENNER'!L15</f>
        <v/>
      </c>
      <c r="N23" s="460">
        <f>'MASTER RENNER'!M15</f>
        <v/>
      </c>
      <c r="O23" s="456" t="n"/>
      <c r="P23" s="457" t="n"/>
      <c r="Q23" s="51" t="n"/>
      <c r="R23" s="461" t="n"/>
      <c r="S23" s="462" t="n"/>
      <c r="T23" s="462" t="n"/>
      <c r="U23" s="220" t="n"/>
      <c r="V23" s="220" t="n"/>
      <c r="W23" s="53" t="n"/>
    </row>
    <row r="24" ht="18" customHeight="1" s="403">
      <c r="A24" s="45" t="n"/>
      <c r="B24" s="102" t="inlineStr">
        <is>
          <t>MASTER ITAU</t>
        </is>
      </c>
      <c r="C24" s="459">
        <f>'MASTER ITAU'!B12</f>
        <v/>
      </c>
      <c r="D24" s="459">
        <f>'MASTER ITAU'!C12</f>
        <v/>
      </c>
      <c r="E24" s="459">
        <f>'MASTER ITAU'!D12</f>
        <v/>
      </c>
      <c r="F24" s="459">
        <f>'MASTER ITAU'!E12</f>
        <v/>
      </c>
      <c r="G24" s="459">
        <f>'MASTER ITAU'!F12</f>
        <v/>
      </c>
      <c r="H24" s="459">
        <f>'MASTER ITAU'!G12</f>
        <v/>
      </c>
      <c r="I24" s="459">
        <f>'MASTER ITAU'!H12</f>
        <v/>
      </c>
      <c r="J24" s="459">
        <f>'MASTER ITAU'!I12</f>
        <v/>
      </c>
      <c r="K24" s="459">
        <f>'MASTER ITAU'!J12</f>
        <v/>
      </c>
      <c r="L24" s="459">
        <f>'MASTER ITAU'!K12</f>
        <v/>
      </c>
      <c r="M24" s="459">
        <f>'MASTER ITAU'!L12</f>
        <v/>
      </c>
      <c r="N24" s="460">
        <f>'MASTER ITAU'!M12</f>
        <v/>
      </c>
      <c r="O24" s="456" t="n"/>
      <c r="P24" s="457" t="n"/>
      <c r="Q24" s="51" t="n"/>
      <c r="R24" s="461" t="n"/>
      <c r="S24" s="462" t="n"/>
      <c r="T24" s="462" t="n"/>
      <c r="U24" s="220" t="n"/>
      <c r="V24" s="220" t="n"/>
      <c r="W24" s="53" t="n"/>
    </row>
    <row r="25" ht="18" customHeight="1" s="403">
      <c r="A25" s="45" t="n"/>
      <c r="B25" s="102" t="inlineStr">
        <is>
          <t>CARTOES BIEL</t>
        </is>
      </c>
      <c r="C25" s="459">
        <f>'NUBANK NENO'!B28</f>
        <v/>
      </c>
      <c r="D25" s="459">
        <f>'NUBANK NENO'!C28</f>
        <v/>
      </c>
      <c r="E25" s="459">
        <f>'NUBANK NENO'!D28</f>
        <v/>
      </c>
      <c r="F25" s="459">
        <f>'NUBANK NENO'!E28</f>
        <v/>
      </c>
      <c r="G25" s="459">
        <f>'NUBANK NENO'!F28</f>
        <v/>
      </c>
      <c r="H25" s="459">
        <f>'NUBANK NENO'!G28</f>
        <v/>
      </c>
      <c r="I25" s="459">
        <f>'NUBANK NENO'!H28</f>
        <v/>
      </c>
      <c r="J25" s="459">
        <f>'NUBANK NENO'!I28</f>
        <v/>
      </c>
      <c r="K25" s="459">
        <f>'NUBANK NENO'!J28</f>
        <v/>
      </c>
      <c r="L25" s="459">
        <f>'NUBANK NENO'!K28</f>
        <v/>
      </c>
      <c r="M25" s="459">
        <f>'NUBANK NENO'!L28</f>
        <v/>
      </c>
      <c r="N25" s="460">
        <f>'NUBANK NENO'!M28</f>
        <v/>
      </c>
      <c r="O25" s="456" t="n"/>
      <c r="P25" s="457" t="n"/>
      <c r="Q25" s="51" t="n"/>
      <c r="R25" s="461" t="n"/>
      <c r="S25" s="462" t="n"/>
      <c r="T25" s="462" t="n"/>
      <c r="U25" s="220" t="n"/>
      <c r="V25" s="220" t="n"/>
      <c r="W25" s="53" t="n"/>
    </row>
    <row r="26" ht="18" customHeight="1" s="403">
      <c r="A26" s="45" t="n"/>
      <c r="B26" s="107" t="inlineStr">
        <is>
          <t>EMPRESTIMO VALIA (NENO)</t>
        </is>
      </c>
      <c r="C26" s="463" t="n">
        <v>0</v>
      </c>
      <c r="D26" s="463" t="n">
        <v>0</v>
      </c>
      <c r="E26" s="463" t="n">
        <v>0</v>
      </c>
      <c r="F26" s="463" t="n">
        <v>0</v>
      </c>
      <c r="G26" s="463" t="n">
        <v>0</v>
      </c>
      <c r="H26" s="463" t="n">
        <v>3247.97</v>
      </c>
      <c r="I26" s="463" t="n">
        <v>3247.97</v>
      </c>
      <c r="J26" s="463" t="n">
        <v>3247.97</v>
      </c>
      <c r="K26" s="463" t="n">
        <v>3247.97</v>
      </c>
      <c r="L26" s="463" t="n">
        <v>3247.97</v>
      </c>
      <c r="M26" s="463" t="n">
        <v>3247.97</v>
      </c>
      <c r="N26" s="464" t="n">
        <v>3247.97</v>
      </c>
      <c r="O26" s="49" t="n"/>
      <c r="P26" s="465" t="n"/>
      <c r="Q26" s="51" t="n"/>
      <c r="R26" s="429" t="n"/>
      <c r="S26" s="429" t="n"/>
      <c r="T26" s="430" t="n"/>
      <c r="U26" s="220" t="n"/>
      <c r="V26" s="220" t="n"/>
      <c r="W26" s="53" t="n"/>
    </row>
    <row r="27" ht="18" customHeight="1" s="403">
      <c r="A27" s="45" t="n"/>
      <c r="B27" s="107" t="inlineStr">
        <is>
          <t>VALIA</t>
        </is>
      </c>
      <c r="C27" s="463" t="n">
        <v>0</v>
      </c>
      <c r="D27" s="463" t="n">
        <v>0</v>
      </c>
      <c r="E27" s="463" t="n">
        <v>0</v>
      </c>
      <c r="F27" s="463" t="n">
        <v>0</v>
      </c>
      <c r="G27" s="463" t="n">
        <v>0</v>
      </c>
      <c r="H27" s="463" t="n">
        <v>801.91</v>
      </c>
      <c r="I27" s="463" t="n">
        <v>801.91</v>
      </c>
      <c r="J27" s="463" t="n">
        <v>801.91</v>
      </c>
      <c r="K27" s="463" t="n">
        <v>801.91</v>
      </c>
      <c r="L27" s="463" t="n">
        <v>801.91</v>
      </c>
      <c r="M27" s="463" t="n">
        <v>801.91</v>
      </c>
      <c r="N27" s="464" t="n">
        <v>801.91</v>
      </c>
      <c r="O27" s="49" t="n"/>
      <c r="P27" s="465" t="n"/>
      <c r="Q27" s="51" t="n"/>
      <c r="R27" s="429" t="n"/>
      <c r="S27" s="429" t="n"/>
      <c r="T27" s="430" t="n"/>
      <c r="U27" s="220" t="n"/>
      <c r="V27" s="220" t="n"/>
      <c r="W27" s="53" t="n"/>
    </row>
    <row r="28" ht="18" customHeight="1" s="403">
      <c r="A28" s="45" t="n"/>
      <c r="B28" s="61" t="inlineStr">
        <is>
          <t>CELULARES</t>
        </is>
      </c>
      <c r="C28" s="431" t="n">
        <v>0</v>
      </c>
      <c r="D28" s="431" t="n">
        <v>0</v>
      </c>
      <c r="E28" s="431" t="n">
        <v>0</v>
      </c>
      <c r="F28" s="431" t="n">
        <v>0</v>
      </c>
      <c r="G28" s="431" t="n">
        <v>305.7</v>
      </c>
      <c r="H28" s="431" t="n">
        <v>305.7</v>
      </c>
      <c r="I28" s="431" t="n">
        <v>305.7</v>
      </c>
      <c r="J28" s="431" t="n">
        <v>305.7</v>
      </c>
      <c r="K28" s="431" t="n">
        <v>305.7</v>
      </c>
      <c r="L28" s="431" t="n">
        <v>305.7</v>
      </c>
      <c r="M28" s="431" t="n">
        <v>306.7</v>
      </c>
      <c r="N28" s="432" t="n">
        <v>307.7</v>
      </c>
      <c r="O28" s="466" t="n"/>
      <c r="P28" s="451" t="n"/>
      <c r="Q28" s="467" t="n"/>
      <c r="R28" s="468" t="n"/>
      <c r="S28" s="220" t="n"/>
      <c r="T28" s="430" t="n"/>
      <c r="U28" s="220" t="n"/>
      <c r="V28" s="458" t="n"/>
      <c r="W28" s="53" t="n"/>
    </row>
    <row r="29" ht="18" customHeight="1" s="403">
      <c r="A29" s="45" t="n"/>
      <c r="B29" s="61" t="inlineStr">
        <is>
          <t>INTERNET / TV SKY</t>
        </is>
      </c>
      <c r="C29" s="431" t="n">
        <v>0</v>
      </c>
      <c r="D29" s="431" t="n">
        <v>0</v>
      </c>
      <c r="E29" s="431" t="n">
        <v>0</v>
      </c>
      <c r="F29" s="431" t="n">
        <v>0</v>
      </c>
      <c r="G29" s="431">
        <f>125</f>
        <v/>
      </c>
      <c r="H29" s="431">
        <f>120+125</f>
        <v/>
      </c>
      <c r="I29" s="431">
        <f>120+125</f>
        <v/>
      </c>
      <c r="J29" s="431">
        <f>120+125</f>
        <v/>
      </c>
      <c r="K29" s="431">
        <f>120+125</f>
        <v/>
      </c>
      <c r="L29" s="431">
        <f>120+125</f>
        <v/>
      </c>
      <c r="M29" s="431">
        <f>120+125</f>
        <v/>
      </c>
      <c r="N29" s="432">
        <f>120+125</f>
        <v/>
      </c>
      <c r="O29" s="456" t="n"/>
      <c r="P29" s="451" t="n"/>
      <c r="Q29" s="51" t="n"/>
      <c r="R29" s="468" t="n"/>
      <c r="S29" s="220" t="n"/>
      <c r="T29" s="220" t="n"/>
      <c r="U29" s="220" t="n"/>
      <c r="V29" s="220" t="n"/>
      <c r="W29" s="53" t="n"/>
    </row>
    <row r="30" ht="18" customHeight="1" s="403">
      <c r="A30" s="45" t="n"/>
      <c r="B30" s="61" t="inlineStr">
        <is>
          <t>ENERGIA SL</t>
        </is>
      </c>
      <c r="C30" s="431" t="n">
        <v>0</v>
      </c>
      <c r="D30" s="431" t="n">
        <v>0</v>
      </c>
      <c r="E30" s="431" t="n">
        <v>0</v>
      </c>
      <c r="F30" s="431" t="n">
        <v>0</v>
      </c>
      <c r="G30" s="431" t="n">
        <v>500</v>
      </c>
      <c r="H30" s="431" t="n">
        <v>500</v>
      </c>
      <c r="I30" s="431" t="n">
        <v>500</v>
      </c>
      <c r="J30" s="431" t="n">
        <v>500</v>
      </c>
      <c r="K30" s="431" t="n">
        <v>500</v>
      </c>
      <c r="L30" s="431" t="n">
        <v>500</v>
      </c>
      <c r="M30" s="431" t="n">
        <v>501</v>
      </c>
      <c r="N30" s="432" t="n">
        <v>502</v>
      </c>
      <c r="O30" s="466" t="n"/>
      <c r="P30" s="451" t="n"/>
      <c r="Q30" s="51" t="n"/>
      <c r="R30" s="468" t="n"/>
      <c r="S30" s="220" t="n"/>
      <c r="T30" s="220" t="n"/>
      <c r="U30" s="220" t="n"/>
      <c r="V30" s="220" t="n"/>
      <c r="W30" s="53" t="n"/>
    </row>
    <row r="31" ht="18" customHeight="1" s="403">
      <c r="A31" s="45" t="n"/>
      <c r="B31" s="61" t="inlineStr">
        <is>
          <t>JARDINEIRO</t>
        </is>
      </c>
      <c r="C31" s="431" t="n">
        <v>0</v>
      </c>
      <c r="D31" s="431" t="n">
        <v>0</v>
      </c>
      <c r="E31" s="431" t="n">
        <v>0</v>
      </c>
      <c r="F31" s="431" t="n">
        <v>0</v>
      </c>
      <c r="G31" s="431" t="n">
        <v>0</v>
      </c>
      <c r="H31" s="431" t="n">
        <v>170</v>
      </c>
      <c r="I31" s="431" t="n">
        <v>0</v>
      </c>
      <c r="J31" s="431" t="n">
        <v>170</v>
      </c>
      <c r="K31" s="431" t="n">
        <v>0</v>
      </c>
      <c r="L31" s="431" t="n">
        <v>170</v>
      </c>
      <c r="M31" s="431" t="n">
        <v>0</v>
      </c>
      <c r="N31" s="432" t="n">
        <v>170</v>
      </c>
      <c r="O31" s="456" t="n"/>
      <c r="P31" s="451" t="n"/>
      <c r="Q31" s="114" t="n"/>
      <c r="R31" s="429" t="n"/>
      <c r="S31" s="220" t="n"/>
      <c r="T31" s="220" t="n"/>
      <c r="U31" s="220" t="n"/>
      <c r="V31" s="220" t="n"/>
      <c r="W31" s="53" t="n"/>
    </row>
    <row r="32" ht="18" customHeight="1" s="403">
      <c r="A32" s="45" t="n"/>
      <c r="B32" s="61" t="inlineStr">
        <is>
          <t xml:space="preserve">R SETE </t>
        </is>
      </c>
      <c r="C32" s="431" t="n">
        <v>0</v>
      </c>
      <c r="D32" s="431" t="n">
        <v>0</v>
      </c>
      <c r="E32" s="431" t="n">
        <v>0</v>
      </c>
      <c r="F32" s="431" t="n">
        <v>0</v>
      </c>
      <c r="G32" s="431" t="n">
        <v>0</v>
      </c>
      <c r="H32" s="431">
        <f>760/2</f>
        <v/>
      </c>
      <c r="I32" s="431">
        <f>760/2</f>
        <v/>
      </c>
      <c r="J32" s="431">
        <f>760/2</f>
        <v/>
      </c>
      <c r="K32" s="431" t="n">
        <v>231</v>
      </c>
      <c r="L32" s="431" t="n">
        <v>0</v>
      </c>
      <c r="M32" s="431" t="n">
        <v>0</v>
      </c>
      <c r="N32" s="432" t="n">
        <v>0</v>
      </c>
      <c r="O32" s="456" t="n"/>
      <c r="P32" s="451" t="n"/>
      <c r="Q32" s="429">
        <f>150+340</f>
        <v/>
      </c>
      <c r="R32" s="115" t="inlineStr">
        <is>
          <t xml:space="preserve">conjunto </t>
        </is>
      </c>
      <c r="S32" s="220" t="n"/>
      <c r="T32" s="220" t="n"/>
      <c r="U32" s="220" t="n"/>
      <c r="V32" s="220" t="n"/>
      <c r="W32" s="53" t="n"/>
    </row>
    <row r="33" ht="18" customHeight="1" s="403">
      <c r="A33" s="45" t="n"/>
      <c r="B33" s="61" t="inlineStr">
        <is>
          <t>IPVA</t>
        </is>
      </c>
      <c r="C33" s="431" t="n">
        <v>0</v>
      </c>
      <c r="D33" s="431" t="n">
        <v>0</v>
      </c>
      <c r="E33" s="431" t="n">
        <v>0</v>
      </c>
      <c r="F33" s="431" t="n">
        <v>0</v>
      </c>
      <c r="G33" s="431" t="n">
        <v>1240.88</v>
      </c>
      <c r="H33" s="431" t="n">
        <v>1240.88</v>
      </c>
      <c r="I33" s="431" t="n">
        <v>0</v>
      </c>
      <c r="J33" s="431" t="n">
        <v>0</v>
      </c>
      <c r="K33" s="431" t="n">
        <v>0</v>
      </c>
      <c r="L33" s="431" t="n">
        <v>0</v>
      </c>
      <c r="M33" s="431" t="n">
        <v>0</v>
      </c>
      <c r="N33" s="432" t="n">
        <v>0</v>
      </c>
      <c r="O33" s="456" t="n"/>
      <c r="P33" s="451" t="n"/>
      <c r="Q33" s="429" t="n">
        <v>825</v>
      </c>
      <c r="R33" s="115" t="inlineStr">
        <is>
          <t>conj 3 peças</t>
        </is>
      </c>
      <c r="S33" s="220" t="n"/>
      <c r="T33" s="220" t="n"/>
      <c r="U33" s="220" t="n"/>
      <c r="V33" s="220" t="n"/>
      <c r="W33" s="53" t="n"/>
    </row>
    <row r="34" ht="18" customHeight="1" s="403">
      <c r="A34" s="45" t="n"/>
      <c r="B34" s="61" t="inlineStr">
        <is>
          <t>IPTU 2024</t>
        </is>
      </c>
      <c r="C34" s="431" t="n">
        <v>0</v>
      </c>
      <c r="D34" s="69" t="n"/>
      <c r="E34" s="431" t="n">
        <v>0</v>
      </c>
      <c r="F34" s="431" t="n">
        <v>0</v>
      </c>
      <c r="G34" s="431" t="n">
        <v>0</v>
      </c>
      <c r="H34" s="431" t="n">
        <v>0</v>
      </c>
      <c r="I34" s="431" t="n">
        <v>0</v>
      </c>
      <c r="J34" s="431" t="n">
        <v>0</v>
      </c>
      <c r="K34" s="431" t="n">
        <v>0</v>
      </c>
      <c r="L34" s="431" t="n">
        <v>0</v>
      </c>
      <c r="M34" s="431" t="n">
        <v>0</v>
      </c>
      <c r="N34" s="432" t="n">
        <v>1637</v>
      </c>
      <c r="O34" s="456" t="n"/>
      <c r="P34" s="451" t="n"/>
      <c r="Q34" s="429" t="n">
        <v>0</v>
      </c>
      <c r="R34" s="116" t="inlineStr">
        <is>
          <t>mac preto</t>
        </is>
      </c>
      <c r="S34" s="220" t="n"/>
      <c r="T34" s="220" t="n"/>
      <c r="U34" s="220" t="n"/>
      <c r="V34" s="220" t="n"/>
      <c r="W34" s="53" t="n"/>
    </row>
    <row r="35" ht="18" customHeight="1" s="403">
      <c r="A35" s="45" t="n"/>
      <c r="B35" s="61" t="inlineStr">
        <is>
          <t>TERRENO EM MARTINS / iptu</t>
        </is>
      </c>
      <c r="C35" s="431" t="n">
        <v>0</v>
      </c>
      <c r="D35" s="431" t="n">
        <v>0</v>
      </c>
      <c r="E35" s="431" t="n">
        <v>0</v>
      </c>
      <c r="F35" s="431" t="n">
        <v>0</v>
      </c>
      <c r="G35" s="431" t="n">
        <v>528.9</v>
      </c>
      <c r="H35" s="431" t="n">
        <v>528.9</v>
      </c>
      <c r="I35" s="431" t="n">
        <v>528.9</v>
      </c>
      <c r="J35" s="431" t="n">
        <v>528.9</v>
      </c>
      <c r="K35" s="431" t="n">
        <v>528.9</v>
      </c>
      <c r="L35" s="431" t="n">
        <v>528.9</v>
      </c>
      <c r="M35" s="431" t="n">
        <v>528.9</v>
      </c>
      <c r="N35" s="432" t="n">
        <v>528.9</v>
      </c>
      <c r="O35" s="456" t="n"/>
      <c r="P35" s="469" t="n"/>
      <c r="Q35" s="429" t="n">
        <v>0</v>
      </c>
      <c r="R35" s="116" t="inlineStr">
        <is>
          <t>mac cinza</t>
        </is>
      </c>
      <c r="S35" s="220" t="n"/>
      <c r="T35" s="220" t="n"/>
      <c r="U35" s="220" t="n"/>
      <c r="V35" s="220" t="n"/>
      <c r="W35" s="53" t="n"/>
    </row>
    <row r="36" ht="18" customHeight="1" s="403">
      <c r="A36" s="45" t="n"/>
      <c r="B36" s="61" t="inlineStr">
        <is>
          <t>SALDO ANTERIOR + CH ESP</t>
        </is>
      </c>
      <c r="C36" s="431" t="n">
        <v>0</v>
      </c>
      <c r="D36" s="431" t="n">
        <v>0</v>
      </c>
      <c r="E36" s="431" t="n">
        <v>0</v>
      </c>
      <c r="F36" s="431" t="n">
        <v>0</v>
      </c>
      <c r="G36" s="431" t="n">
        <v>0</v>
      </c>
      <c r="H36" s="431" t="n">
        <v>0</v>
      </c>
      <c r="I36" s="431" t="n">
        <v>0</v>
      </c>
      <c r="J36" s="431" t="n">
        <v>0</v>
      </c>
      <c r="K36" s="431" t="n"/>
      <c r="L36" s="431" t="n"/>
      <c r="M36" s="431" t="n"/>
      <c r="N36" s="432" t="n">
        <v>0</v>
      </c>
      <c r="O36" s="456" t="n"/>
      <c r="P36" s="469" t="n"/>
      <c r="Q36" s="429" t="n">
        <v>340</v>
      </c>
      <c r="R36" s="115" t="inlineStr">
        <is>
          <t>vestido azul</t>
        </is>
      </c>
      <c r="S36" s="220" t="n"/>
      <c r="T36" s="220" t="n"/>
      <c r="U36" s="220" t="n"/>
      <c r="V36" s="220" t="n"/>
      <c r="W36" s="53" t="n"/>
    </row>
    <row r="37" ht="18" customHeight="1" s="403">
      <c r="A37" s="45" t="n"/>
      <c r="B37" s="118" t="inlineStr">
        <is>
          <t>TOTAL DÉBITOS</t>
        </is>
      </c>
      <c r="C37" s="470">
        <f>SUM(C11:C36)</f>
        <v/>
      </c>
      <c r="D37" s="470">
        <f>SUM(D11:D36)</f>
        <v/>
      </c>
      <c r="E37" s="470">
        <f>SUM(E11:E36)</f>
        <v/>
      </c>
      <c r="F37" s="470">
        <f>SUM(F11:F36)</f>
        <v/>
      </c>
      <c r="G37" s="470">
        <f>SUM(G11:G36)</f>
        <v/>
      </c>
      <c r="H37" s="470">
        <f>SUM(H11:H36)</f>
        <v/>
      </c>
      <c r="I37" s="470">
        <f>SUM(I11:I36)</f>
        <v/>
      </c>
      <c r="J37" s="470">
        <f>SUM(J11:J36)</f>
        <v/>
      </c>
      <c r="K37" s="470">
        <f>SUM(K11:K36)</f>
        <v/>
      </c>
      <c r="L37" s="470">
        <f>SUM(L11:L36)</f>
        <v/>
      </c>
      <c r="M37" s="470">
        <f>SUM(M11:M36)</f>
        <v/>
      </c>
      <c r="N37" s="471">
        <f>SUM(N11:N36)</f>
        <v/>
      </c>
      <c r="O37" s="472" t="n"/>
      <c r="P37" s="446" t="n"/>
      <c r="Q37" s="429">
        <f>SUM(Q32:Q36)</f>
        <v/>
      </c>
      <c r="R37" s="122" t="inlineStr">
        <is>
          <t>cartão</t>
        </is>
      </c>
      <c r="S37" s="430">
        <f>Q37/5</f>
        <v/>
      </c>
      <c r="T37" s="220" t="n"/>
      <c r="U37" s="220" t="n"/>
      <c r="V37" s="220" t="n"/>
      <c r="W37" s="53" t="n"/>
    </row>
    <row r="38" ht="18" customHeight="1" s="403">
      <c r="A38" s="45" t="n"/>
      <c r="B38" s="123" t="n"/>
      <c r="C38" s="473">
        <f>C9-C37</f>
        <v/>
      </c>
      <c r="D38" s="474">
        <f>D9-D37</f>
        <v/>
      </c>
      <c r="E38" s="473">
        <f>E9-E37</f>
        <v/>
      </c>
      <c r="F38" s="474">
        <f>F9-F37</f>
        <v/>
      </c>
      <c r="G38" s="474">
        <f>G9-G37</f>
        <v/>
      </c>
      <c r="H38" s="474">
        <f>H9-H37</f>
        <v/>
      </c>
      <c r="I38" s="473">
        <f>I9-I37</f>
        <v/>
      </c>
      <c r="J38" s="473">
        <f>J9-J37</f>
        <v/>
      </c>
      <c r="K38" s="473">
        <f>K9-K37</f>
        <v/>
      </c>
      <c r="L38" s="473">
        <f>L9-L37</f>
        <v/>
      </c>
      <c r="M38" s="473">
        <f>M9-M37</f>
        <v/>
      </c>
      <c r="N38" s="475">
        <f>N9-N37</f>
        <v/>
      </c>
      <c r="O38" s="476" t="n"/>
      <c r="P38" s="477" t="n"/>
      <c r="Q38" s="478" t="n"/>
      <c r="R38" s="479" t="n"/>
      <c r="S38" s="220" t="n"/>
      <c r="T38" s="458" t="n"/>
      <c r="U38" s="220" t="n"/>
      <c r="V38" s="220" t="n"/>
      <c r="W38" s="53" t="n"/>
    </row>
    <row r="39" ht="15" customHeight="1" s="403">
      <c r="A39" s="131" t="n"/>
      <c r="B39" s="132" t="n"/>
      <c r="C39" s="480" t="n"/>
      <c r="D39" s="132" t="n"/>
      <c r="E39" s="132" t="n"/>
      <c r="F39" s="132" t="n"/>
      <c r="G39" s="132" t="n"/>
      <c r="H39" s="132" t="n"/>
      <c r="I39" s="481" t="n"/>
      <c r="J39" s="132" t="n"/>
      <c r="K39" s="132" t="n"/>
      <c r="L39" s="132" t="n"/>
      <c r="M39" s="132" t="n"/>
      <c r="N39" s="132" t="n"/>
      <c r="O39" s="220" t="n"/>
      <c r="P39" s="50" t="n"/>
      <c r="Q39" s="135" t="n">
        <v>1751</v>
      </c>
      <c r="R39" s="115" t="inlineStr">
        <is>
          <t>caderno</t>
        </is>
      </c>
      <c r="S39" s="220" t="n"/>
      <c r="T39" s="220" t="n"/>
      <c r="U39" s="220" t="n"/>
      <c r="V39" s="220" t="n"/>
      <c r="W39" s="53" t="n"/>
    </row>
    <row r="40" ht="13.75" customHeight="1" s="403">
      <c r="A40" s="131" t="n"/>
      <c r="B40" s="136" t="n"/>
      <c r="C40" s="136" t="n"/>
      <c r="D40" s="136" t="n"/>
      <c r="E40" s="137" t="inlineStr">
        <is>
          <t>TOTAL CARTÕES</t>
        </is>
      </c>
      <c r="F40" s="482">
        <f>SUM('FAT MASTER SANTANDER'!B21+'FATURA DO VISA'!B15+'BRADESCO'!B19+'VISA RIACHUELO'!B10+'MAG LUIZA'!B16+'NUBANK NENO'!B15+'FAT MASTER GOLD SANTANDER'!B14+'FAT VISA FREE SANTANDER'!B13+'SMILES VISA'!B14+'NUBANK'!B20+'MASTER RENNER'!B20+'NUBANK NENO'!B31)</f>
        <v/>
      </c>
      <c r="G40" s="220" t="n"/>
      <c r="H40" s="220" t="n"/>
      <c r="I40" s="458" t="n"/>
      <c r="J40" s="220" t="n"/>
      <c r="K40" s="220" t="n"/>
      <c r="L40" s="220" t="n"/>
      <c r="M40" s="220" t="n"/>
      <c r="N40" s="458" t="n"/>
      <c r="O40" s="220" t="n"/>
      <c r="P40" s="483" t="n"/>
      <c r="Q40" s="458" t="n"/>
      <c r="R40" s="220" t="n"/>
      <c r="S40" s="220" t="n"/>
      <c r="T40" s="220" t="n"/>
      <c r="U40" s="220" t="n"/>
      <c r="V40" s="220" t="n"/>
      <c r="W40" s="53" t="n"/>
    </row>
    <row r="41" ht="15" customHeight="1" s="403">
      <c r="A41" s="140" t="n"/>
      <c r="B41" s="141" t="inlineStr">
        <is>
          <t>EMPRESTIMOS VALIA</t>
        </is>
      </c>
      <c r="C41" s="142" t="inlineStr">
        <is>
          <t>VALOR</t>
        </is>
      </c>
      <c r="D41" s="142" t="inlineStr">
        <is>
          <t>PARCELA</t>
        </is>
      </c>
      <c r="E41" s="143" t="n"/>
      <c r="F41" s="482" t="n"/>
      <c r="G41" s="388" t="n"/>
      <c r="H41" s="388" t="n"/>
      <c r="I41" s="388" t="n"/>
      <c r="J41" s="220" t="n"/>
      <c r="K41" s="458" t="n"/>
      <c r="L41" s="458" t="n"/>
      <c r="M41" s="220" t="n"/>
      <c r="N41" s="430" t="n"/>
      <c r="O41" s="220" t="n"/>
      <c r="P41" s="451" t="n"/>
      <c r="Q41" s="220" t="n"/>
      <c r="R41" s="430" t="n"/>
      <c r="S41" s="220" t="n"/>
      <c r="T41" s="220" t="n"/>
      <c r="U41" s="220" t="n"/>
      <c r="V41" s="220" t="n"/>
      <c r="W41" s="53" t="n"/>
    </row>
    <row r="42" ht="13.75" customHeight="1" s="403">
      <c r="A42" s="140" t="n"/>
      <c r="B42" s="484" t="n">
        <v>17702.04</v>
      </c>
      <c r="C42" s="409" t="n">
        <v>574.0599999999999</v>
      </c>
      <c r="D42" s="146" t="inlineStr">
        <is>
          <t>22_60</t>
        </is>
      </c>
      <c r="E42" s="147" t="n"/>
      <c r="F42" s="485" t="n"/>
      <c r="G42" s="482" t="n"/>
      <c r="H42" s="486" t="n"/>
      <c r="I42" s="150" t="n"/>
      <c r="J42" s="220" t="n"/>
      <c r="K42" s="220" t="n"/>
      <c r="L42" s="220" t="n"/>
      <c r="M42" s="220" t="n"/>
      <c r="N42" s="220" t="n"/>
      <c r="O42" s="220" t="n"/>
      <c r="P42" s="50" t="n"/>
      <c r="Q42" s="220" t="n"/>
      <c r="R42" s="220" t="n"/>
      <c r="S42" s="220" t="n"/>
      <c r="T42" s="220" t="n"/>
      <c r="U42" s="220" t="n"/>
      <c r="V42" s="220" t="n"/>
      <c r="W42" s="53" t="n"/>
    </row>
    <row r="43" ht="13.75" customHeight="1" s="403">
      <c r="A43" s="140" t="n"/>
      <c r="B43" s="484" t="n">
        <v>120812.36</v>
      </c>
      <c r="C43" s="409" t="n">
        <v>2673.91</v>
      </c>
      <c r="D43" s="146" t="inlineStr">
        <is>
          <t>11_84</t>
        </is>
      </c>
      <c r="E43" s="143" t="n"/>
      <c r="F43" s="485" t="n"/>
      <c r="G43" s="482" t="n"/>
      <c r="H43" s="486" t="n"/>
      <c r="I43" s="150" t="n"/>
      <c r="J43" s="430" t="n"/>
      <c r="K43" s="220" t="n"/>
      <c r="L43" s="220" t="n"/>
      <c r="M43" s="220" t="n"/>
      <c r="N43" s="220" t="n"/>
      <c r="O43" s="220" t="n"/>
      <c r="P43" s="50" t="n"/>
      <c r="Q43" s="220" t="n"/>
      <c r="R43" s="220" t="n"/>
      <c r="S43" s="220" t="n"/>
      <c r="T43" s="220" t="n"/>
      <c r="U43" s="220" t="n"/>
      <c r="V43" s="220" t="n"/>
      <c r="W43" s="53" t="n"/>
    </row>
    <row r="44" ht="13.75" customHeight="1" s="403">
      <c r="A44" s="140" t="n"/>
      <c r="B44" s="487" t="n">
        <v>7047.12</v>
      </c>
      <c r="C44" s="488" t="n">
        <v>153.73</v>
      </c>
      <c r="D44" s="153" t="inlineStr">
        <is>
          <t>9_84</t>
        </is>
      </c>
      <c r="E44" s="143" t="n"/>
      <c r="F44" s="482" t="n"/>
      <c r="G44" s="489" t="n"/>
      <c r="H44" s="489" t="n"/>
      <c r="I44" s="220" t="n"/>
      <c r="J44" s="220" t="n"/>
      <c r="K44" s="220" t="n"/>
      <c r="L44" s="220" t="n"/>
      <c r="M44" s="220" t="n"/>
      <c r="N44" s="220" t="n"/>
      <c r="O44" s="220" t="n"/>
      <c r="P44" s="50" t="n"/>
      <c r="Q44" s="220" t="n"/>
      <c r="R44" s="220" t="n"/>
      <c r="S44" s="220" t="n"/>
      <c r="T44" s="220" t="n"/>
      <c r="U44" s="220" t="n"/>
      <c r="V44" s="220" t="n"/>
      <c r="W44" s="53" t="n"/>
    </row>
    <row r="45" ht="13.75" customHeight="1" s="403">
      <c r="A45" s="140" t="n"/>
      <c r="B45" s="487" t="n">
        <v>22513.23</v>
      </c>
      <c r="C45" s="488" t="n">
        <v>484.34</v>
      </c>
      <c r="D45" s="153" t="inlineStr">
        <is>
          <t>7_84</t>
        </is>
      </c>
      <c r="E45" s="143" t="n"/>
      <c r="F45" s="482" t="n"/>
      <c r="G45" s="489" t="n"/>
      <c r="H45" s="489" t="n"/>
      <c r="I45" s="490" t="n"/>
      <c r="J45" s="430" t="n"/>
      <c r="K45" s="220" t="n"/>
      <c r="L45" s="220" t="n"/>
      <c r="M45" s="220" t="n"/>
      <c r="N45" s="220" t="n"/>
      <c r="O45" s="220" t="n"/>
      <c r="P45" s="50" t="n"/>
      <c r="Q45" s="220" t="n"/>
      <c r="R45" s="220" t="n"/>
      <c r="S45" s="220" t="n"/>
      <c r="T45" s="220" t="n"/>
      <c r="U45" s="220" t="n"/>
      <c r="V45" s="220" t="n"/>
      <c r="W45" s="53" t="n"/>
    </row>
    <row r="46" ht="13.75" customHeight="1" s="403">
      <c r="A46" s="140" t="n"/>
      <c r="B46" s="487" t="n">
        <v>7666.83</v>
      </c>
      <c r="C46" s="488" t="n">
        <v>163.84</v>
      </c>
      <c r="D46" s="153" t="inlineStr">
        <is>
          <t>6_84</t>
        </is>
      </c>
      <c r="E46" s="143" t="n"/>
      <c r="F46" s="482" t="n"/>
      <c r="G46" s="489" t="n"/>
      <c r="H46" s="489" t="n"/>
      <c r="I46" s="490" t="n"/>
      <c r="J46" s="220" t="n"/>
      <c r="K46" s="220" t="n"/>
      <c r="L46" s="220" t="n"/>
      <c r="M46" s="220" t="n"/>
      <c r="N46" s="220" t="n"/>
      <c r="O46" s="220" t="n"/>
      <c r="P46" s="50" t="n"/>
      <c r="Q46" s="220" t="n"/>
      <c r="R46" s="220" t="n"/>
      <c r="S46" s="220" t="n"/>
      <c r="T46" s="220" t="n"/>
      <c r="U46" s="220" t="n"/>
      <c r="V46" s="220" t="n"/>
      <c r="W46" s="53" t="n"/>
    </row>
    <row r="47" ht="13.75" customHeight="1" s="403">
      <c r="A47" s="140" t="n"/>
      <c r="B47" s="491">
        <f>SUM(B42:B46)</f>
        <v/>
      </c>
      <c r="C47" s="492">
        <f>SUM(C42:C46)</f>
        <v/>
      </c>
      <c r="D47" s="493" t="n"/>
      <c r="E47" s="143" t="n"/>
      <c r="F47" s="482" t="n"/>
      <c r="G47" s="485" t="n"/>
      <c r="H47" s="220" t="n"/>
      <c r="I47" s="485" t="n"/>
      <c r="J47" s="485" t="n"/>
      <c r="K47" s="485" t="n"/>
      <c r="L47" s="159" t="n"/>
      <c r="M47" s="220" t="n"/>
      <c r="N47" s="220" t="n"/>
      <c r="O47" s="220" t="n"/>
      <c r="P47" s="50" t="n"/>
      <c r="Q47" s="220" t="n"/>
      <c r="R47" s="220" t="n"/>
      <c r="S47" s="220" t="n"/>
      <c r="T47" s="220" t="n"/>
      <c r="U47" s="220" t="n"/>
      <c r="V47" s="220" t="n"/>
      <c r="W47" s="53" t="n"/>
    </row>
    <row r="48" ht="15.75" customHeight="1" s="403">
      <c r="A48" s="131" t="n"/>
      <c r="B48" s="160" t="n"/>
      <c r="C48" s="161" t="n"/>
      <c r="D48" s="162" t="n"/>
      <c r="E48" s="163" t="n"/>
      <c r="F48" s="494" t="n"/>
      <c r="G48" s="388" t="n"/>
      <c r="H48" s="220" t="n"/>
      <c r="I48" s="163" t="n"/>
      <c r="J48" s="494" t="n"/>
      <c r="K48" s="165" t="n"/>
      <c r="L48" s="159" t="n"/>
      <c r="M48" s="220" t="n"/>
      <c r="N48" s="220" t="n"/>
      <c r="O48" s="220" t="n"/>
      <c r="P48" s="50" t="n"/>
      <c r="Q48" s="220" t="n"/>
      <c r="R48" s="220" t="n"/>
      <c r="S48" s="220" t="n"/>
      <c r="T48" s="220" t="n"/>
      <c r="U48" s="220" t="n"/>
      <c r="V48" s="220" t="n"/>
      <c r="W48" s="53" t="n"/>
    </row>
    <row r="49" ht="15" customHeight="1" s="403">
      <c r="A49" s="45" t="n"/>
      <c r="B49" s="166" t="inlineStr">
        <is>
          <t>PROJEÇÃO</t>
        </is>
      </c>
      <c r="C49" s="167" t="n"/>
      <c r="D49" s="168" t="n"/>
      <c r="E49" s="16" t="inlineStr">
        <is>
          <t>SALÁRIO BASE</t>
        </is>
      </c>
      <c r="F49" s="409" t="n">
        <v>9000</v>
      </c>
      <c r="G49" s="143" t="n"/>
      <c r="H49" s="169" t="n"/>
      <c r="I49" s="16" t="inlineStr">
        <is>
          <t>SALARIO BASE</t>
        </is>
      </c>
      <c r="J49" s="409" t="n">
        <v>23597.89</v>
      </c>
      <c r="K49" s="495" t="n"/>
      <c r="L49" s="430" t="n"/>
      <c r="M49" s="220" t="n"/>
      <c r="N49" s="220" t="n"/>
      <c r="O49" s="220" t="n"/>
      <c r="P49" s="50" t="n"/>
      <c r="Q49" s="220" t="n"/>
      <c r="R49" s="220" t="n"/>
      <c r="S49" s="220" t="n"/>
      <c r="T49" s="220" t="n"/>
      <c r="U49" s="220" t="n"/>
      <c r="V49" s="220" t="n"/>
      <c r="W49" s="53" t="n"/>
    </row>
    <row r="50" ht="15" customHeight="1" s="403">
      <c r="A50" s="45" t="n"/>
      <c r="B50" s="171" t="inlineStr">
        <is>
          <t>SALARIO BASE</t>
        </is>
      </c>
      <c r="C50" s="172" t="inlineStr">
        <is>
          <t>PART. LUCRO</t>
        </is>
      </c>
      <c r="D50" s="173" t="n"/>
      <c r="E50" s="16" t="inlineStr">
        <is>
          <t>INSS 11%</t>
        </is>
      </c>
      <c r="F50" s="409" t="n">
        <v>908.85</v>
      </c>
      <c r="G50" s="174">
        <f>F50/F49</f>
        <v/>
      </c>
      <c r="H50" s="496">
        <f>G50*F47</f>
        <v/>
      </c>
      <c r="I50" s="16" t="inlineStr">
        <is>
          <t>INSS</t>
        </is>
      </c>
      <c r="J50" s="409" t="n">
        <v>908.85</v>
      </c>
      <c r="K50" s="176" t="n">
        <v>0.14</v>
      </c>
      <c r="L50" s="159" t="n"/>
      <c r="M50" s="220" t="n"/>
      <c r="N50" s="220" t="n"/>
      <c r="O50" s="220" t="n"/>
      <c r="P50" s="497" t="n"/>
      <c r="Q50" s="220" t="n"/>
      <c r="R50" s="220" t="n"/>
      <c r="S50" s="220" t="n"/>
      <c r="T50" s="220" t="n"/>
      <c r="U50" s="220" t="n"/>
      <c r="V50" s="220" t="n"/>
      <c r="W50" s="53" t="n"/>
    </row>
    <row r="51" ht="15" customHeight="1" s="403">
      <c r="A51" s="45" t="n"/>
      <c r="B51" s="498" t="n">
        <v>23597.89</v>
      </c>
      <c r="C51" s="499" t="n">
        <v>0</v>
      </c>
      <c r="D51" s="500" t="n"/>
      <c r="E51" s="16" t="inlineStr">
        <is>
          <t>IR</t>
        </is>
      </c>
      <c r="F51" s="409" t="n">
        <v>1221.9</v>
      </c>
      <c r="G51" s="174">
        <f>F51/F49</f>
        <v/>
      </c>
      <c r="H51" s="496">
        <f>G51*F47</f>
        <v/>
      </c>
      <c r="I51" s="16" t="inlineStr">
        <is>
          <t>IR</t>
        </is>
      </c>
      <c r="J51" s="409" t="n">
        <v>4770.75</v>
      </c>
      <c r="K51" s="176" t="n">
        <v>0.275</v>
      </c>
      <c r="L51" s="181" t="n"/>
      <c r="M51" s="220" t="n"/>
      <c r="N51" s="220" t="n"/>
      <c r="O51" s="220" t="n"/>
      <c r="P51" s="50" t="n"/>
      <c r="Q51" s="220" t="n"/>
      <c r="R51" s="430" t="n"/>
      <c r="S51" s="220" t="n"/>
      <c r="T51" s="220" t="n"/>
      <c r="U51" s="220" t="n"/>
      <c r="V51" s="220" t="n"/>
      <c r="W51" s="53" t="n"/>
    </row>
    <row r="52" ht="15" customHeight="1" s="403">
      <c r="A52" s="45" t="n"/>
      <c r="B52" s="498">
        <f>F49</f>
        <v/>
      </c>
      <c r="C52" s="499" t="n">
        <v>0</v>
      </c>
      <c r="D52" s="501" t="n"/>
      <c r="E52" s="16" t="inlineStr">
        <is>
          <t>ALIMENTAÇÃO</t>
        </is>
      </c>
      <c r="F52" s="409" t="n">
        <v>47.75</v>
      </c>
      <c r="G52" s="174">
        <f>F52/F49</f>
        <v/>
      </c>
      <c r="H52" s="496">
        <f>G52*F47</f>
        <v/>
      </c>
      <c r="I52" s="16" t="inlineStr">
        <is>
          <t>CARTÃO ALIM</t>
        </is>
      </c>
      <c r="J52" s="409" t="n">
        <v>47.75</v>
      </c>
      <c r="K52" s="502" t="n"/>
      <c r="L52" s="220" t="n"/>
      <c r="M52" s="220" t="n"/>
      <c r="N52" s="220" t="n"/>
      <c r="O52" s="220" t="n"/>
      <c r="P52" s="50" t="n"/>
      <c r="Q52" s="220" t="n"/>
      <c r="R52" s="220" t="n"/>
      <c r="S52" s="220" t="n"/>
      <c r="T52" s="220" t="n"/>
      <c r="U52" s="220" t="n"/>
      <c r="V52" s="220" t="n"/>
      <c r="W52" s="53" t="n"/>
    </row>
    <row r="53" ht="15" customHeight="1" s="403">
      <c r="A53" s="45" t="n"/>
      <c r="B53" s="498" t="n"/>
      <c r="C53" s="503" t="n"/>
      <c r="D53" s="500" t="n"/>
      <c r="E53" s="16" t="inlineStr">
        <is>
          <t>VALIA</t>
        </is>
      </c>
      <c r="F53" s="409" t="n">
        <v>389.69</v>
      </c>
      <c r="G53" s="174">
        <f>F53/F49</f>
        <v/>
      </c>
      <c r="H53" s="496">
        <f>G53*F47</f>
        <v/>
      </c>
      <c r="I53" s="16" t="inlineStr">
        <is>
          <t>VALE MAIS</t>
        </is>
      </c>
      <c r="J53" s="409" t="n">
        <v>1703.5</v>
      </c>
      <c r="K53" s="176" t="n">
        <v>0.09</v>
      </c>
      <c r="L53" s="220" t="n"/>
      <c r="M53" s="220" t="n"/>
      <c r="N53" s="220" t="n"/>
      <c r="O53" s="220" t="n"/>
      <c r="P53" s="50" t="n"/>
      <c r="Q53" s="220" t="n"/>
      <c r="R53" s="220" t="n"/>
      <c r="S53" s="220" t="n"/>
      <c r="T53" s="220" t="n"/>
      <c r="U53" s="220" t="n"/>
      <c r="V53" s="220" t="n"/>
      <c r="W53" s="53" t="n"/>
    </row>
    <row r="54" ht="15.75" customHeight="1" s="403">
      <c r="A54" s="45" t="n"/>
      <c r="B54" s="70" t="inlineStr">
        <is>
          <t>TOTAL</t>
        </is>
      </c>
      <c r="C54" s="504">
        <f>SUM(C51:C52)</f>
        <v/>
      </c>
      <c r="D54" s="505" t="n"/>
      <c r="E54" s="16" t="inlineStr">
        <is>
          <t xml:space="preserve">REFEIÇÃO </t>
        </is>
      </c>
      <c r="F54" s="409" t="n">
        <v>19.44</v>
      </c>
      <c r="G54" s="174">
        <f>F54/F53</f>
        <v/>
      </c>
      <c r="H54" s="496">
        <f>G54*F51</f>
        <v/>
      </c>
      <c r="I54" s="16" t="inlineStr">
        <is>
          <t>gympass</t>
        </is>
      </c>
      <c r="J54" s="409" t="n">
        <v>269.9</v>
      </c>
      <c r="K54" s="502" t="n"/>
      <c r="L54" s="220" t="n"/>
      <c r="M54" s="220" t="n"/>
      <c r="N54" s="220" t="n"/>
      <c r="O54" s="220" t="n"/>
      <c r="P54" s="50" t="n"/>
      <c r="Q54" s="220" t="n"/>
      <c r="R54" s="220" t="n"/>
      <c r="S54" s="220" t="n"/>
      <c r="T54" s="220" t="n"/>
      <c r="U54" s="220" t="n"/>
      <c r="V54" s="220" t="n"/>
      <c r="W54" s="53" t="n"/>
    </row>
    <row r="55" ht="14.25" customHeight="1" s="403">
      <c r="A55" s="131" t="n"/>
      <c r="B55" s="132" t="n"/>
      <c r="C55" s="480" t="n"/>
      <c r="D55" s="496" t="n"/>
      <c r="E55" s="16" t="inlineStr">
        <is>
          <t>MAS</t>
        </is>
      </c>
      <c r="F55" s="409" t="n">
        <v>0</v>
      </c>
      <c r="G55" s="174" t="n"/>
      <c r="H55" s="496">
        <f>G55*F52</f>
        <v/>
      </c>
      <c r="I55" s="16" t="inlineStr">
        <is>
          <t>AERCA</t>
        </is>
      </c>
      <c r="J55" s="409" t="n">
        <v>75</v>
      </c>
      <c r="K55" s="143" t="n"/>
      <c r="L55" s="220" t="n"/>
      <c r="M55" s="220" t="n"/>
      <c r="N55" s="220" t="n"/>
      <c r="O55" s="220" t="n"/>
      <c r="P55" s="50" t="n"/>
      <c r="Q55" s="220" t="n"/>
      <c r="R55" s="220" t="n"/>
      <c r="S55" s="220" t="n"/>
      <c r="T55" s="220" t="n"/>
      <c r="U55" s="220" t="n"/>
      <c r="V55" s="220" t="n"/>
      <c r="W55" s="53" t="n"/>
    </row>
    <row r="56" ht="13.75" customHeight="1" s="403">
      <c r="A56" s="131" t="n"/>
      <c r="B56" s="506" t="n"/>
      <c r="C56" s="430" t="n"/>
      <c r="D56" s="496" t="n"/>
      <c r="E56" s="12" t="n"/>
      <c r="F56" s="409">
        <f>F49-F50-F51-F52-F53-F54-F55</f>
        <v/>
      </c>
      <c r="G56" s="174" t="n"/>
      <c r="H56" s="496">
        <f>F47-H50-H51-H52-H53</f>
        <v/>
      </c>
      <c r="I56" s="12" t="n"/>
      <c r="J56" s="409">
        <f>J49-J50-J51-J52-J53-J54-J55</f>
        <v/>
      </c>
      <c r="K56" s="495" t="n"/>
      <c r="L56" s="220" t="n"/>
      <c r="M56" s="220" t="n"/>
      <c r="N56" s="220" t="n"/>
      <c r="O56" s="220" t="n"/>
      <c r="P56" s="50" t="n"/>
      <c r="Q56" s="220" t="n"/>
      <c r="R56" s="220" t="n"/>
      <c r="S56" s="220" t="n"/>
      <c r="T56" s="220" t="n"/>
      <c r="U56" s="220" t="n"/>
      <c r="V56" s="220" t="n"/>
      <c r="W56" s="53" t="n"/>
    </row>
    <row r="57" ht="15" customHeight="1" s="403">
      <c r="A57" s="131" t="n"/>
      <c r="B57" s="87" t="n"/>
      <c r="C57" s="458" t="n"/>
      <c r="D57" s="458" t="n"/>
      <c r="E57" s="188" t="n"/>
      <c r="F57" s="188" t="n"/>
      <c r="G57" s="388" t="n"/>
      <c r="H57" s="220" t="n"/>
      <c r="I57" s="188" t="n"/>
      <c r="J57" s="188" t="n"/>
      <c r="K57" s="388" t="n"/>
      <c r="L57" s="220" t="n"/>
      <c r="M57" s="220" t="n"/>
      <c r="N57" s="220" t="n"/>
      <c r="O57" s="220" t="n"/>
      <c r="P57" s="50" t="n"/>
      <c r="Q57" s="220" t="n"/>
      <c r="R57" s="220" t="n"/>
      <c r="S57" s="220" t="n"/>
      <c r="T57" s="220" t="n"/>
      <c r="U57" s="220" t="n"/>
      <c r="V57" s="220" t="n"/>
      <c r="W57" s="53" t="n"/>
    </row>
    <row r="58" ht="15" customHeight="1" s="403">
      <c r="A58" s="131" t="n"/>
      <c r="B58" s="506" t="n"/>
      <c r="C58" s="462" t="n"/>
      <c r="D58" s="430" t="n"/>
      <c r="E58" s="388" t="n"/>
      <c r="F58" s="485" t="n"/>
      <c r="G58" s="388" t="n"/>
      <c r="H58" s="220" t="n"/>
      <c r="I58" s="388" t="n"/>
      <c r="J58" s="388" t="n"/>
      <c r="K58" s="388" t="n"/>
      <c r="L58" s="220" t="n"/>
      <c r="M58" s="220" t="n"/>
      <c r="N58" s="220" t="n"/>
      <c r="O58" s="220" t="n"/>
      <c r="P58" s="50" t="n"/>
      <c r="Q58" s="220" t="n"/>
      <c r="R58" s="220" t="n"/>
      <c r="S58" s="220" t="n"/>
      <c r="T58" s="220" t="n"/>
      <c r="U58" s="220" t="n"/>
      <c r="V58" s="220" t="n"/>
      <c r="W58" s="53" t="n"/>
    </row>
    <row r="59" ht="13.75" customHeight="1" s="403">
      <c r="A59" s="131" t="n"/>
      <c r="B59" s="430" t="n"/>
      <c r="C59" s="458" t="n"/>
      <c r="D59" s="220" t="n"/>
      <c r="E59" s="388" t="n"/>
      <c r="F59" s="485">
        <f>F49/30</f>
        <v/>
      </c>
      <c r="G59" s="485">
        <f>F59*10</f>
        <v/>
      </c>
      <c r="H59" s="220" t="n"/>
      <c r="I59" s="388" t="n"/>
      <c r="J59" s="485">
        <f>J49/30</f>
        <v/>
      </c>
      <c r="K59" s="485">
        <f>J59*10</f>
        <v/>
      </c>
      <c r="L59" s="220" t="n"/>
      <c r="M59" s="430" t="n"/>
      <c r="N59" s="220" t="n"/>
      <c r="O59" s="220" t="n"/>
      <c r="P59" s="50" t="n"/>
      <c r="Q59" s="220" t="n"/>
      <c r="R59" s="220" t="n"/>
      <c r="S59" s="220" t="n"/>
      <c r="T59" s="220" t="n"/>
      <c r="U59" s="220" t="n"/>
      <c r="V59" s="220" t="n"/>
      <c r="W59" s="53" t="n"/>
    </row>
    <row r="60" ht="13.75" customHeight="1" s="403">
      <c r="A60" s="131" t="n"/>
      <c r="B60" s="430" t="n"/>
      <c r="C60" s="506" t="n"/>
      <c r="D60" s="220" t="n"/>
      <c r="E60" s="388" t="n"/>
      <c r="F60" s="485">
        <f>F59*20</f>
        <v/>
      </c>
      <c r="G60" s="388" t="n"/>
      <c r="H60" s="220" t="n"/>
      <c r="I60" s="388" t="n"/>
      <c r="J60" s="485">
        <f>J59*20</f>
        <v/>
      </c>
      <c r="K60" s="388" t="n"/>
      <c r="L60" s="220" t="n"/>
      <c r="M60" s="430" t="n"/>
      <c r="N60" s="220" t="n"/>
      <c r="O60" s="220" t="n"/>
      <c r="P60" s="50" t="n"/>
      <c r="Q60" s="220" t="n"/>
      <c r="R60" s="220" t="n"/>
      <c r="S60" s="220" t="n"/>
      <c r="T60" s="220" t="n"/>
      <c r="U60" s="220" t="n"/>
      <c r="V60" s="220" t="n"/>
      <c r="W60" s="53" t="n"/>
    </row>
    <row r="61" ht="13.75" customHeight="1" s="403">
      <c r="A61" s="131" t="n"/>
      <c r="B61" s="430" t="n"/>
      <c r="C61" s="450" t="n"/>
      <c r="D61" s="220" t="n"/>
      <c r="E61" s="388" t="n"/>
      <c r="F61" s="485">
        <f>F60-F50-F51-F52-F53</f>
        <v/>
      </c>
      <c r="G61" s="388" t="n"/>
      <c r="H61" s="220" t="n"/>
      <c r="I61" s="388" t="n"/>
      <c r="J61" s="485" t="n"/>
      <c r="K61" s="388" t="n"/>
      <c r="L61" s="220" t="n"/>
      <c r="M61" s="220" t="n"/>
      <c r="N61" s="220" t="n"/>
      <c r="O61" s="220" t="n"/>
      <c r="P61" s="50" t="n"/>
      <c r="Q61" s="220" t="n"/>
      <c r="R61" s="220" t="n"/>
      <c r="S61" s="220" t="n"/>
      <c r="T61" s="220" t="n"/>
      <c r="U61" s="220" t="n"/>
      <c r="V61" s="220" t="n"/>
      <c r="W61" s="53" t="n"/>
    </row>
    <row r="62" ht="13.75" customHeight="1" s="403">
      <c r="A62" s="131" t="n"/>
      <c r="B62" s="220" t="n"/>
      <c r="C62" s="458" t="n"/>
      <c r="D62" s="430" t="n"/>
      <c r="E62" s="388" t="n"/>
      <c r="F62" s="388" t="n"/>
      <c r="G62" s="388" t="n"/>
      <c r="H62" s="220" t="n"/>
      <c r="I62" s="388" t="n"/>
      <c r="J62" s="485">
        <f>J60-J50-J51-J52-J53-J54</f>
        <v/>
      </c>
      <c r="K62" s="388" t="n"/>
      <c r="L62" s="220" t="n"/>
      <c r="M62" s="220" t="n"/>
      <c r="N62" s="220" t="n"/>
      <c r="O62" s="220" t="n"/>
      <c r="P62" s="50" t="n"/>
      <c r="Q62" s="220" t="n"/>
      <c r="R62" s="220" t="n"/>
      <c r="S62" s="220" t="n"/>
      <c r="T62" s="220" t="n"/>
      <c r="U62" s="220" t="n"/>
      <c r="V62" s="220" t="n"/>
      <c r="W62" s="53" t="n"/>
    </row>
    <row r="63" ht="13.75" customHeight="1" s="403">
      <c r="A63" s="131" t="n"/>
      <c r="B63" s="220" t="n"/>
      <c r="C63" s="507" t="n"/>
      <c r="D63" s="430" t="n"/>
      <c r="E63" s="388" t="n"/>
      <c r="F63" s="388" t="n"/>
      <c r="G63" s="388" t="n"/>
      <c r="H63" s="220" t="n"/>
      <c r="I63" s="388" t="n"/>
      <c r="J63" s="485" t="n"/>
      <c r="K63" s="388" t="n"/>
      <c r="L63" s="220" t="n"/>
      <c r="M63" s="220" t="n"/>
      <c r="N63" s="220" t="n"/>
      <c r="O63" s="220" t="n"/>
      <c r="P63" s="50" t="n"/>
      <c r="Q63" s="220" t="n"/>
      <c r="R63" s="220" t="n"/>
      <c r="S63" s="220" t="n"/>
      <c r="T63" s="220" t="n"/>
      <c r="U63" s="220" t="n"/>
      <c r="V63" s="220" t="n"/>
      <c r="W63" s="53" t="n"/>
    </row>
    <row r="64" ht="13.75" customHeight="1" s="403">
      <c r="A64" s="131" t="n"/>
      <c r="B64" s="220" t="n"/>
      <c r="C64" s="220" t="n"/>
      <c r="D64" s="430" t="n"/>
      <c r="E64" s="388" t="n"/>
      <c r="F64" s="388" t="n"/>
      <c r="G64" s="485" t="n"/>
      <c r="H64" s="220" t="n"/>
      <c r="I64" s="388" t="n"/>
      <c r="J64" s="388" t="n"/>
      <c r="K64" s="388" t="n"/>
      <c r="L64" s="220" t="n"/>
      <c r="M64" s="220" t="n"/>
      <c r="N64" s="220" t="n"/>
      <c r="O64" s="220" t="n"/>
      <c r="P64" s="50" t="n"/>
      <c r="Q64" s="220" t="n"/>
      <c r="R64" s="220" t="n"/>
      <c r="S64" s="220" t="n"/>
      <c r="T64" s="220" t="n"/>
      <c r="U64" s="220" t="n"/>
      <c r="V64" s="220" t="n"/>
      <c r="W64" s="53" t="n"/>
    </row>
    <row r="65" ht="13.65" customHeight="1" s="403">
      <c r="A65" s="131" t="n"/>
      <c r="B65" s="220" t="n"/>
      <c r="C65" s="220" t="n"/>
      <c r="D65" s="220" t="n"/>
      <c r="E65" s="220" t="n"/>
      <c r="F65" s="220" t="n"/>
      <c r="G65" s="220" t="n"/>
      <c r="H65" s="220" t="n"/>
      <c r="I65" s="220" t="n"/>
      <c r="J65" s="220" t="n"/>
      <c r="K65" s="220" t="n"/>
      <c r="L65" s="220" t="n"/>
      <c r="M65" s="220" t="n"/>
      <c r="N65" s="220" t="n"/>
      <c r="O65" s="220" t="n"/>
      <c r="P65" s="50" t="n"/>
      <c r="Q65" s="220" t="n"/>
      <c r="R65" s="220" t="n"/>
      <c r="S65" s="220" t="n"/>
      <c r="T65" s="220" t="n"/>
      <c r="U65" s="220" t="n"/>
      <c r="V65" s="220" t="n"/>
      <c r="W65" s="53" t="n"/>
    </row>
    <row r="66" ht="13.65" customHeight="1" s="403">
      <c r="A66" s="131" t="n"/>
      <c r="B66" s="220" t="n"/>
      <c r="C66" s="220" t="n"/>
      <c r="D66" s="220" t="n"/>
      <c r="E66" s="220" t="n"/>
      <c r="F66" s="220" t="n"/>
      <c r="G66" s="220" t="n"/>
      <c r="H66" s="220" t="n"/>
      <c r="I66" s="220" t="n"/>
      <c r="J66" s="220" t="n"/>
      <c r="K66" s="220" t="n"/>
      <c r="L66" s="220" t="n"/>
      <c r="M66" s="220" t="n"/>
      <c r="N66" s="220" t="n"/>
      <c r="O66" s="220" t="n"/>
      <c r="P66" s="50" t="n"/>
      <c r="Q66" s="220" t="n"/>
      <c r="R66" s="220" t="n"/>
      <c r="S66" s="220" t="n"/>
      <c r="T66" s="220" t="n"/>
      <c r="U66" s="220" t="n"/>
      <c r="V66" s="220" t="n"/>
      <c r="W66" s="53" t="n"/>
    </row>
    <row r="67" ht="13.65" customHeight="1" s="403">
      <c r="A67" s="131" t="n"/>
      <c r="B67" s="220" t="n"/>
      <c r="C67" s="220" t="n"/>
      <c r="D67" s="220" t="n"/>
      <c r="E67" s="220" t="n"/>
      <c r="F67" s="220" t="n"/>
      <c r="G67" s="220" t="n"/>
      <c r="H67" s="220" t="n"/>
      <c r="I67" s="220" t="n"/>
      <c r="J67" s="220" t="n"/>
      <c r="K67" s="220" t="n"/>
      <c r="L67" s="220" t="n"/>
      <c r="M67" s="220" t="n"/>
      <c r="N67" s="220" t="n"/>
      <c r="O67" s="220" t="n"/>
      <c r="P67" s="50" t="n"/>
      <c r="Q67" s="220" t="n"/>
      <c r="R67" s="220" t="n"/>
      <c r="S67" s="220" t="n"/>
      <c r="T67" s="220" t="n"/>
      <c r="U67" s="220" t="n"/>
      <c r="V67" s="220" t="n"/>
      <c r="W67" s="53" t="n"/>
    </row>
    <row r="68" ht="13.65" customHeight="1" s="403">
      <c r="A68" s="131" t="n"/>
      <c r="B68" s="220" t="n"/>
      <c r="C68" s="220" t="n"/>
      <c r="D68" s="220" t="n"/>
      <c r="E68" s="220" t="n"/>
      <c r="F68" s="220" t="n"/>
      <c r="G68" s="220" t="n"/>
      <c r="H68" s="220" t="n"/>
      <c r="I68" s="220" t="n"/>
      <c r="J68" s="220" t="n"/>
      <c r="K68" s="220" t="n"/>
      <c r="L68" s="220" t="n"/>
      <c r="M68" s="220" t="n"/>
      <c r="N68" s="220" t="n"/>
      <c r="O68" s="220" t="n"/>
      <c r="P68" s="50" t="n"/>
      <c r="Q68" s="220" t="n"/>
      <c r="R68" s="220" t="n"/>
      <c r="S68" s="220" t="n"/>
      <c r="T68" s="220" t="n"/>
      <c r="U68" s="220" t="n"/>
      <c r="V68" s="220" t="n"/>
      <c r="W68" s="53" t="n"/>
    </row>
    <row r="69" ht="13.65" customHeight="1" s="403">
      <c r="A69" s="131" t="n"/>
      <c r="B69" s="220" t="n"/>
      <c r="C69" s="220" t="n"/>
      <c r="D69" s="220" t="n"/>
      <c r="E69" s="220" t="n"/>
      <c r="F69" s="220" t="n"/>
      <c r="G69" s="220" t="n"/>
      <c r="H69" s="220" t="n"/>
      <c r="I69" s="220" t="n"/>
      <c r="J69" s="220" t="n"/>
      <c r="K69" s="220" t="n"/>
      <c r="L69" s="220" t="n"/>
      <c r="M69" s="220" t="n"/>
      <c r="N69" s="220" t="n"/>
      <c r="O69" s="220" t="n"/>
      <c r="P69" s="50" t="n"/>
      <c r="Q69" s="220" t="n"/>
      <c r="R69" s="220" t="n"/>
      <c r="S69" s="220" t="n"/>
      <c r="T69" s="220" t="n"/>
      <c r="U69" s="220" t="n"/>
      <c r="V69" s="220" t="n"/>
      <c r="W69" s="53" t="n"/>
    </row>
    <row r="70" ht="13.65" customHeight="1" s="403">
      <c r="A70" s="131" t="n"/>
      <c r="B70" s="220" t="n"/>
      <c r="C70" s="220" t="n"/>
      <c r="D70" s="220" t="n"/>
      <c r="E70" s="220" t="n"/>
      <c r="F70" s="220" t="n"/>
      <c r="G70" s="220" t="n"/>
      <c r="H70" s="220" t="n"/>
      <c r="I70" s="220" t="n"/>
      <c r="J70" s="220" t="n"/>
      <c r="K70" s="220" t="n"/>
      <c r="L70" s="220" t="n"/>
      <c r="M70" s="220" t="n"/>
      <c r="N70" s="220" t="n"/>
      <c r="O70" s="220" t="n"/>
      <c r="P70" s="50" t="n"/>
      <c r="Q70" s="220" t="n"/>
      <c r="R70" s="220" t="n"/>
      <c r="S70" s="220" t="n"/>
      <c r="T70" s="220" t="n"/>
      <c r="U70" s="220" t="n"/>
      <c r="V70" s="220" t="n"/>
      <c r="W70" s="53" t="n"/>
    </row>
    <row r="71" ht="13.65" customHeight="1" s="403">
      <c r="A71" s="131" t="n"/>
      <c r="B71" s="220" t="n"/>
      <c r="C71" s="220" t="n"/>
      <c r="D71" s="220" t="n"/>
      <c r="E71" s="220" t="n"/>
      <c r="F71" s="220" t="n"/>
      <c r="G71" s="220" t="n"/>
      <c r="H71" s="220" t="n"/>
      <c r="I71" s="220" t="n"/>
      <c r="J71" s="220" t="n"/>
      <c r="K71" s="220" t="n"/>
      <c r="L71" s="220" t="n"/>
      <c r="M71" s="220" t="n"/>
      <c r="N71" s="220" t="n"/>
      <c r="O71" s="220" t="n"/>
      <c r="P71" s="50" t="n"/>
      <c r="Q71" s="220" t="n"/>
      <c r="R71" s="220" t="n"/>
      <c r="S71" s="220" t="n"/>
      <c r="T71" s="220" t="n"/>
      <c r="U71" s="220" t="n"/>
      <c r="V71" s="220" t="n"/>
      <c r="W71" s="53" t="n"/>
    </row>
    <row r="72" ht="13.65" customHeight="1" s="403">
      <c r="A72" s="131" t="n"/>
      <c r="B72" s="220" t="n"/>
      <c r="C72" s="220" t="n"/>
      <c r="D72" s="220" t="n"/>
      <c r="E72" s="220" t="n"/>
      <c r="F72" s="220" t="n"/>
      <c r="G72" s="220" t="n"/>
      <c r="H72" s="220" t="n"/>
      <c r="I72" s="220" t="n"/>
      <c r="J72" s="220" t="n"/>
      <c r="K72" s="220" t="n"/>
      <c r="L72" s="220" t="n"/>
      <c r="M72" s="220" t="n"/>
      <c r="N72" s="220" t="n"/>
      <c r="O72" s="220" t="n"/>
      <c r="P72" s="50" t="n"/>
      <c r="Q72" s="220" t="n"/>
      <c r="R72" s="220" t="n"/>
      <c r="S72" s="220" t="n"/>
      <c r="T72" s="220" t="n"/>
      <c r="U72" s="220" t="n"/>
      <c r="V72" s="220" t="n"/>
      <c r="W72" s="53" t="n"/>
    </row>
    <row r="73" ht="13.65" customHeight="1" s="403">
      <c r="A73" s="131" t="n"/>
      <c r="B73" s="220" t="n"/>
      <c r="C73" s="220" t="n"/>
      <c r="D73" s="220" t="n"/>
      <c r="E73" s="220" t="n"/>
      <c r="F73" s="220" t="n"/>
      <c r="G73" s="220" t="n"/>
      <c r="H73" s="220" t="n"/>
      <c r="I73" s="220" t="n"/>
      <c r="J73" s="220" t="n"/>
      <c r="K73" s="220" t="n"/>
      <c r="L73" s="220" t="n"/>
      <c r="M73" s="220" t="n"/>
      <c r="N73" s="220" t="n"/>
      <c r="O73" s="220" t="n"/>
      <c r="P73" s="50" t="n"/>
      <c r="Q73" s="220" t="n"/>
      <c r="R73" s="220" t="n"/>
      <c r="S73" s="220" t="n"/>
      <c r="T73" s="220" t="n"/>
      <c r="U73" s="220" t="n"/>
      <c r="V73" s="220" t="n"/>
      <c r="W73" s="53" t="n"/>
    </row>
    <row r="74" ht="13.65" customHeight="1" s="403">
      <c r="A74" s="131" t="n"/>
      <c r="B74" s="220" t="n"/>
      <c r="C74" s="220" t="n"/>
      <c r="D74" s="220" t="n"/>
      <c r="E74" s="220" t="n"/>
      <c r="F74" s="220" t="n"/>
      <c r="G74" s="220" t="n"/>
      <c r="H74" s="220" t="n"/>
      <c r="I74" s="220" t="n"/>
      <c r="J74" s="220" t="n"/>
      <c r="K74" s="220" t="n"/>
      <c r="L74" s="220" t="n"/>
      <c r="M74" s="220" t="n"/>
      <c r="N74" s="220" t="n"/>
      <c r="O74" s="220" t="n"/>
      <c r="P74" s="50" t="n"/>
      <c r="Q74" s="220" t="n"/>
      <c r="R74" s="220" t="n"/>
      <c r="S74" s="220" t="n"/>
      <c r="T74" s="220" t="n"/>
      <c r="U74" s="220" t="n"/>
      <c r="V74" s="220" t="n"/>
      <c r="W74" s="53" t="n"/>
    </row>
    <row r="75" ht="13.65" customHeight="1" s="403">
      <c r="A75" s="131" t="n"/>
      <c r="B75" s="220" t="n"/>
      <c r="C75" s="220" t="n"/>
      <c r="D75" s="220" t="n"/>
      <c r="E75" s="220" t="n"/>
      <c r="F75" s="220" t="n"/>
      <c r="G75" s="220" t="n"/>
      <c r="H75" s="220" t="n"/>
      <c r="I75" s="220" t="n"/>
      <c r="J75" s="220" t="n"/>
      <c r="K75" s="220" t="n"/>
      <c r="L75" s="220" t="n"/>
      <c r="M75" s="220" t="n"/>
      <c r="N75" s="220" t="n"/>
      <c r="O75" s="220" t="n"/>
      <c r="P75" s="50" t="n"/>
      <c r="Q75" s="220" t="n"/>
      <c r="R75" s="220" t="n"/>
      <c r="S75" s="220" t="n"/>
      <c r="T75" s="220" t="n"/>
      <c r="U75" s="220" t="n"/>
      <c r="V75" s="220" t="n"/>
      <c r="W75" s="53" t="n"/>
    </row>
    <row r="76" ht="13.65" customHeight="1" s="403">
      <c r="A76" s="131" t="n"/>
      <c r="B76" s="220" t="n"/>
      <c r="C76" s="220" t="n"/>
      <c r="D76" s="220" t="n"/>
      <c r="E76" s="220" t="n"/>
      <c r="F76" s="220" t="n"/>
      <c r="G76" s="220" t="n"/>
      <c r="H76" s="220" t="n"/>
      <c r="I76" s="220" t="n"/>
      <c r="J76" s="220" t="n"/>
      <c r="K76" s="220" t="n"/>
      <c r="L76" s="220" t="n"/>
      <c r="M76" s="220" t="n"/>
      <c r="N76" s="220" t="n"/>
      <c r="O76" s="220" t="n"/>
      <c r="P76" s="50" t="n"/>
      <c r="Q76" s="220" t="n"/>
      <c r="R76" s="220" t="n"/>
      <c r="S76" s="220" t="n"/>
      <c r="T76" s="220" t="n"/>
      <c r="U76" s="220" t="n"/>
      <c r="V76" s="220" t="n"/>
      <c r="W76" s="53" t="n"/>
    </row>
    <row r="77" ht="13.65" customHeight="1" s="403">
      <c r="A77" s="131" t="n"/>
      <c r="B77" s="220" t="n"/>
      <c r="C77" s="220" t="n"/>
      <c r="D77" s="220" t="n"/>
      <c r="E77" s="220" t="n"/>
      <c r="F77" s="220" t="n"/>
      <c r="G77" s="220" t="n"/>
      <c r="H77" s="220" t="n"/>
      <c r="I77" s="220" t="n"/>
      <c r="J77" s="220" t="n"/>
      <c r="K77" s="220" t="n"/>
      <c r="L77" s="220" t="n"/>
      <c r="M77" s="220" t="n"/>
      <c r="N77" s="220" t="n"/>
      <c r="O77" s="220" t="n"/>
      <c r="P77" s="50" t="n"/>
      <c r="Q77" s="220" t="n"/>
      <c r="R77" s="220" t="n"/>
      <c r="S77" s="220" t="n"/>
      <c r="T77" s="220" t="n"/>
      <c r="U77" s="220" t="n"/>
      <c r="V77" s="220" t="n"/>
      <c r="W77" s="53" t="n"/>
    </row>
    <row r="78" ht="13.65" customHeight="1" s="403">
      <c r="A78" s="131" t="n"/>
      <c r="B78" s="220" t="n"/>
      <c r="C78" s="220" t="n"/>
      <c r="D78" s="220" t="n"/>
      <c r="E78" s="220" t="n"/>
      <c r="F78" s="220" t="n"/>
      <c r="G78" s="220" t="n"/>
      <c r="H78" s="220" t="n"/>
      <c r="I78" s="220" t="n"/>
      <c r="J78" s="220" t="n"/>
      <c r="K78" s="220" t="n"/>
      <c r="L78" s="220" t="n"/>
      <c r="M78" s="220" t="n"/>
      <c r="N78" s="220" t="n"/>
      <c r="O78" s="220" t="n"/>
      <c r="P78" s="50" t="n"/>
      <c r="Q78" s="220" t="n"/>
      <c r="R78" s="220" t="n"/>
      <c r="S78" s="220" t="n"/>
      <c r="T78" s="220" t="n"/>
      <c r="U78" s="220" t="n"/>
      <c r="V78" s="220" t="n"/>
      <c r="W78" s="53" t="n"/>
    </row>
    <row r="79" ht="13.65" customHeight="1" s="403">
      <c r="A79" s="131" t="n"/>
      <c r="B79" s="220" t="n"/>
      <c r="C79" s="220" t="n"/>
      <c r="D79" s="220" t="n"/>
      <c r="E79" s="220" t="n"/>
      <c r="F79" s="220" t="n"/>
      <c r="G79" s="220" t="n"/>
      <c r="H79" s="220" t="n"/>
      <c r="I79" s="220" t="n"/>
      <c r="J79" s="220" t="n"/>
      <c r="K79" s="220" t="n"/>
      <c r="L79" s="220" t="n"/>
      <c r="M79" s="220" t="n"/>
      <c r="N79" s="220" t="n"/>
      <c r="O79" s="220" t="n"/>
      <c r="P79" s="50" t="n"/>
      <c r="Q79" s="220" t="n"/>
      <c r="R79" s="220" t="n"/>
      <c r="S79" s="220" t="n"/>
      <c r="T79" s="220" t="n"/>
      <c r="U79" s="220" t="n"/>
      <c r="V79" s="220" t="n"/>
      <c r="W79" s="53" t="n"/>
    </row>
    <row r="80" ht="13.65" customHeight="1" s="403">
      <c r="A80" s="131" t="n"/>
      <c r="B80" s="220" t="n"/>
      <c r="C80" s="220" t="n"/>
      <c r="D80" s="220" t="n"/>
      <c r="E80" s="220" t="n"/>
      <c r="F80" s="220" t="n"/>
      <c r="G80" s="220" t="n"/>
      <c r="H80" s="220" t="n"/>
      <c r="I80" s="220" t="n"/>
      <c r="J80" s="220" t="n"/>
      <c r="K80" s="220" t="n"/>
      <c r="L80" s="220" t="n"/>
      <c r="M80" s="220" t="n"/>
      <c r="N80" s="220" t="n"/>
      <c r="O80" s="220" t="n"/>
      <c r="P80" s="50" t="n"/>
      <c r="Q80" s="220" t="n"/>
      <c r="R80" s="220" t="n"/>
      <c r="S80" s="220" t="n"/>
      <c r="T80" s="220" t="n"/>
      <c r="U80" s="220" t="n"/>
      <c r="V80" s="220" t="n"/>
      <c r="W80" s="53" t="n"/>
    </row>
    <row r="81" ht="13.65" customHeight="1" s="403">
      <c r="A81" s="131" t="n"/>
      <c r="B81" s="220" t="n"/>
      <c r="C81" s="220" t="n"/>
      <c r="D81" s="220" t="n"/>
      <c r="E81" s="220" t="n"/>
      <c r="F81" s="220" t="n"/>
      <c r="G81" s="220" t="n"/>
      <c r="H81" s="220" t="n"/>
      <c r="I81" s="220" t="n"/>
      <c r="J81" s="220" t="n"/>
      <c r="K81" s="220" t="n"/>
      <c r="L81" s="220" t="n"/>
      <c r="M81" s="220" t="n"/>
      <c r="N81" s="220" t="n"/>
      <c r="O81" s="220" t="n"/>
      <c r="P81" s="50" t="n"/>
      <c r="Q81" s="220" t="n"/>
      <c r="R81" s="220" t="n"/>
      <c r="S81" s="220" t="n"/>
      <c r="T81" s="220" t="n"/>
      <c r="U81" s="220" t="n"/>
      <c r="V81" s="220" t="n"/>
      <c r="W81" s="53" t="n"/>
    </row>
    <row r="82" ht="13.65" customHeight="1" s="403">
      <c r="A82" s="131" t="n"/>
      <c r="B82" s="220" t="n"/>
      <c r="C82" s="220" t="n"/>
      <c r="D82" s="220" t="n"/>
      <c r="E82" s="220" t="n"/>
      <c r="F82" s="220" t="n"/>
      <c r="G82" s="220" t="n"/>
      <c r="H82" s="220" t="n"/>
      <c r="I82" s="220" t="n"/>
      <c r="J82" s="220" t="n"/>
      <c r="K82" s="220" t="n"/>
      <c r="L82" s="220" t="n"/>
      <c r="M82" s="220" t="n"/>
      <c r="N82" s="220" t="n"/>
      <c r="O82" s="220" t="n"/>
      <c r="P82" s="50" t="n"/>
      <c r="Q82" s="220" t="n"/>
      <c r="R82" s="220" t="n"/>
      <c r="S82" s="220" t="n"/>
      <c r="T82" s="220" t="n"/>
      <c r="U82" s="220" t="n"/>
      <c r="V82" s="220" t="n"/>
      <c r="W82" s="53" t="n"/>
    </row>
    <row r="83" ht="13.65" customHeight="1" s="403">
      <c r="A83" s="131" t="n"/>
      <c r="B83" s="220" t="n"/>
      <c r="C83" s="220" t="n"/>
      <c r="D83" s="220" t="n"/>
      <c r="E83" s="220" t="n"/>
      <c r="F83" s="220" t="n"/>
      <c r="G83" s="220" t="n"/>
      <c r="H83" s="220" t="n"/>
      <c r="I83" s="220" t="n"/>
      <c r="J83" s="220" t="n"/>
      <c r="K83" s="220" t="n"/>
      <c r="L83" s="220" t="n"/>
      <c r="M83" s="220" t="n"/>
      <c r="N83" s="220" t="n"/>
      <c r="O83" s="220" t="n"/>
      <c r="P83" s="50" t="n"/>
      <c r="Q83" s="220" t="n"/>
      <c r="R83" s="220" t="n"/>
      <c r="S83" s="220" t="n"/>
      <c r="T83" s="220" t="n"/>
      <c r="U83" s="220" t="n"/>
      <c r="V83" s="220" t="n"/>
      <c r="W83" s="53" t="n"/>
    </row>
    <row r="84" ht="13.65" customHeight="1" s="403">
      <c r="A84" s="131" t="n"/>
      <c r="B84" s="220" t="n"/>
      <c r="C84" s="220" t="n"/>
      <c r="D84" s="220" t="n"/>
      <c r="E84" s="220" t="n"/>
      <c r="F84" s="220" t="n"/>
      <c r="G84" s="220" t="n"/>
      <c r="H84" s="220" t="n"/>
      <c r="I84" s="220" t="n"/>
      <c r="J84" s="220" t="n"/>
      <c r="K84" s="220" t="n"/>
      <c r="L84" s="220" t="n"/>
      <c r="M84" s="220" t="n"/>
      <c r="N84" s="220" t="n"/>
      <c r="O84" s="220" t="n"/>
      <c r="P84" s="50" t="n"/>
      <c r="Q84" s="220" t="n"/>
      <c r="R84" s="220" t="n"/>
      <c r="S84" s="220" t="n"/>
      <c r="T84" s="220" t="n"/>
      <c r="U84" s="220" t="n"/>
      <c r="V84" s="220" t="n"/>
      <c r="W84" s="53" t="n"/>
    </row>
    <row r="85" ht="13.65" customHeight="1" s="403">
      <c r="A85" s="131" t="n"/>
      <c r="B85" s="220" t="n"/>
      <c r="C85" s="220" t="n"/>
      <c r="D85" s="220" t="n"/>
      <c r="E85" s="220" t="n"/>
      <c r="F85" s="220" t="n"/>
      <c r="G85" s="220" t="n"/>
      <c r="H85" s="220" t="n"/>
      <c r="I85" s="220" t="n"/>
      <c r="J85" s="220" t="n"/>
      <c r="K85" s="220" t="n"/>
      <c r="L85" s="220" t="n"/>
      <c r="M85" s="220" t="n"/>
      <c r="N85" s="220" t="n"/>
      <c r="O85" s="220" t="n"/>
      <c r="P85" s="50" t="n"/>
      <c r="Q85" s="220" t="n"/>
      <c r="R85" s="220" t="n"/>
      <c r="S85" s="220" t="n"/>
      <c r="T85" s="220" t="n"/>
      <c r="U85" s="220" t="n"/>
      <c r="V85" s="220" t="n"/>
      <c r="W85" s="53" t="n"/>
    </row>
    <row r="86" ht="13.65" customHeight="1" s="403">
      <c r="A86" s="131" t="n"/>
      <c r="B86" s="220" t="n"/>
      <c r="C86" s="220" t="n"/>
      <c r="D86" s="220" t="n"/>
      <c r="E86" s="220" t="n"/>
      <c r="F86" s="220" t="n"/>
      <c r="G86" s="220" t="n"/>
      <c r="H86" s="220" t="n"/>
      <c r="I86" s="220" t="n"/>
      <c r="J86" s="220" t="n"/>
      <c r="K86" s="220" t="n"/>
      <c r="L86" s="220" t="n"/>
      <c r="M86" s="220" t="n"/>
      <c r="N86" s="220" t="n"/>
      <c r="O86" s="220" t="n"/>
      <c r="P86" s="50" t="n"/>
      <c r="Q86" s="220" t="n"/>
      <c r="R86" s="220" t="n"/>
      <c r="S86" s="220" t="n"/>
      <c r="T86" s="220" t="n"/>
      <c r="U86" s="220" t="n"/>
      <c r="V86" s="220" t="n"/>
      <c r="W86" s="53" t="n"/>
    </row>
    <row r="87" ht="13.65" customHeight="1" s="403">
      <c r="A87" s="131" t="n"/>
      <c r="B87" s="87" t="n"/>
      <c r="C87" s="87" t="n"/>
      <c r="D87" s="87" t="n"/>
      <c r="E87" s="220" t="n"/>
      <c r="F87" s="220" t="n"/>
      <c r="G87" s="220" t="n"/>
      <c r="H87" s="220" t="n"/>
      <c r="I87" s="220" t="n"/>
      <c r="J87" s="220" t="n"/>
      <c r="K87" s="220" t="n"/>
      <c r="L87" s="220" t="n"/>
      <c r="M87" s="220" t="n"/>
      <c r="N87" s="220" t="n"/>
      <c r="O87" s="220" t="n"/>
      <c r="P87" s="50" t="n"/>
      <c r="Q87" s="220" t="n"/>
      <c r="R87" s="220" t="n"/>
      <c r="S87" s="220" t="n"/>
      <c r="T87" s="220" t="n"/>
      <c r="U87" s="220" t="n"/>
      <c r="V87" s="220" t="n"/>
      <c r="W87" s="53" t="n"/>
    </row>
    <row r="88" ht="13.65" customHeight="1" s="403">
      <c r="A88" s="131" t="n"/>
      <c r="B88" s="87" t="n"/>
      <c r="C88" s="87" t="n"/>
      <c r="D88" s="87" t="n"/>
      <c r="E88" s="220" t="n"/>
      <c r="F88" s="220" t="n"/>
      <c r="G88" s="220" t="n"/>
      <c r="H88" s="220" t="n"/>
      <c r="I88" s="220" t="n"/>
      <c r="J88" s="220" t="n"/>
      <c r="K88" s="220" t="n"/>
      <c r="L88" s="220" t="n"/>
      <c r="M88" s="220" t="n"/>
      <c r="N88" s="220" t="n"/>
      <c r="O88" s="220" t="n"/>
      <c r="P88" s="50" t="n"/>
      <c r="Q88" s="220" t="n"/>
      <c r="R88" s="220" t="n"/>
      <c r="S88" s="220" t="n"/>
      <c r="T88" s="220" t="n"/>
      <c r="U88" s="220" t="n"/>
      <c r="V88" s="220" t="n"/>
      <c r="W88" s="53" t="n"/>
    </row>
    <row r="89" ht="13.65" customHeight="1" s="403">
      <c r="A89" s="131" t="n"/>
      <c r="B89" s="87" t="n"/>
      <c r="C89" s="87" t="n"/>
      <c r="D89" s="87" t="n"/>
      <c r="E89" s="220" t="n"/>
      <c r="F89" s="220" t="n"/>
      <c r="G89" s="220" t="n"/>
      <c r="H89" s="220" t="n"/>
      <c r="I89" s="220" t="n"/>
      <c r="J89" s="220" t="n"/>
      <c r="K89" s="220" t="n"/>
      <c r="L89" s="220" t="n"/>
      <c r="M89" s="220" t="n"/>
      <c r="N89" s="220" t="n"/>
      <c r="O89" s="220" t="n"/>
      <c r="P89" s="50" t="n"/>
      <c r="Q89" s="220" t="n"/>
      <c r="R89" s="220" t="n"/>
      <c r="S89" s="220" t="n"/>
      <c r="T89" s="220" t="n"/>
      <c r="U89" s="220" t="n"/>
      <c r="V89" s="220" t="n"/>
      <c r="W89" s="53" t="n"/>
    </row>
    <row r="90" ht="13.65" customHeight="1" s="403">
      <c r="A90" s="190" t="n"/>
      <c r="B90" s="191" t="n"/>
      <c r="C90" s="191" t="n"/>
      <c r="D90" s="191" t="n"/>
      <c r="E90" s="210" t="n"/>
      <c r="F90" s="210" t="n"/>
      <c r="G90" s="210" t="n"/>
      <c r="H90" s="210" t="n"/>
      <c r="I90" s="210" t="n"/>
      <c r="J90" s="210" t="n"/>
      <c r="K90" s="210" t="n"/>
      <c r="L90" s="210" t="n"/>
      <c r="M90" s="210" t="n"/>
      <c r="N90" s="210" t="n"/>
      <c r="O90" s="210" t="n"/>
      <c r="P90" s="193" t="n"/>
      <c r="Q90" s="210" t="n"/>
      <c r="R90" s="210" t="n"/>
      <c r="S90" s="210" t="n"/>
      <c r="T90" s="210" t="n"/>
      <c r="U90" s="210" t="n"/>
      <c r="V90" s="210" t="n"/>
      <c r="W90" s="194" t="n"/>
    </row>
  </sheetData>
  <mergeCells count="2">
    <mergeCell ref="B1:B2"/>
    <mergeCell ref="C1:N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3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23" customWidth="1" style="394" min="1" max="1"/>
    <col width="11.8516" customWidth="1" style="394" min="2" max="2"/>
    <col width="12.1719" customWidth="1" style="394" min="3" max="3"/>
    <col width="11.5" customWidth="1" style="394" min="4" max="13"/>
    <col width="8.851559999999999" customWidth="1" style="394" min="14" max="16384"/>
  </cols>
  <sheetData>
    <row r="1" ht="22.5" customHeight="1" s="403">
      <c r="A1" s="508" t="inlineStr">
        <is>
          <t>CARTÃO MASTERCARD - SANTANDER VENC. 08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509" t="n"/>
    </row>
    <row r="2" ht="16.5" customHeight="1" s="403">
      <c r="A2" s="16" t="inlineStr">
        <is>
          <t>DESCRIÇÃO</t>
        </is>
      </c>
      <c r="B2" s="142" t="inlineStr">
        <is>
          <t>janeiro</t>
        </is>
      </c>
      <c r="C2" s="142" t="inlineStr">
        <is>
          <t>fevereiro</t>
        </is>
      </c>
      <c r="D2" s="142" t="inlineStr">
        <is>
          <t>março</t>
        </is>
      </c>
      <c r="E2" s="142" t="inlineStr">
        <is>
          <t>abril</t>
        </is>
      </c>
      <c r="F2" s="142" t="inlineStr">
        <is>
          <t>maio</t>
        </is>
      </c>
      <c r="G2" s="142" t="inlineStr">
        <is>
          <t>junho</t>
        </is>
      </c>
      <c r="H2" s="142" t="inlineStr">
        <is>
          <t>julho</t>
        </is>
      </c>
      <c r="I2" s="142" t="inlineStr">
        <is>
          <t>agosto</t>
        </is>
      </c>
      <c r="J2" s="142" t="inlineStr">
        <is>
          <t>setembro</t>
        </is>
      </c>
      <c r="K2" s="142" t="inlineStr">
        <is>
          <t>outubro</t>
        </is>
      </c>
      <c r="L2" s="142" t="inlineStr">
        <is>
          <t>novembro</t>
        </is>
      </c>
      <c r="M2" s="142" t="inlineStr">
        <is>
          <t>dezembro</t>
        </is>
      </c>
    </row>
    <row r="3" ht="16.5" customHeight="1" s="403">
      <c r="A3" s="16" t="inlineStr">
        <is>
          <t>apple fast 12/12</t>
        </is>
      </c>
      <c r="B3" s="510" t="n"/>
      <c r="C3" s="510" t="n"/>
      <c r="D3" s="510" t="n"/>
      <c r="E3" s="510" t="n"/>
      <c r="F3" s="510" t="n">
        <v>610</v>
      </c>
      <c r="G3" s="510" t="n"/>
      <c r="H3" s="510" t="n"/>
      <c r="I3" s="510" t="n"/>
      <c r="J3" s="510" t="n"/>
      <c r="K3" s="510" t="n"/>
      <c r="L3" s="510" t="n"/>
      <c r="M3" s="510" t="n"/>
    </row>
    <row r="4" ht="16.5" customHeight="1" s="403">
      <c r="A4" s="16" t="inlineStr">
        <is>
          <t>appx brazini 11/12</t>
        </is>
      </c>
      <c r="B4" s="409" t="n"/>
      <c r="C4" s="409" t="n"/>
      <c r="D4" s="409" t="n"/>
      <c r="E4" s="409" t="n"/>
      <c r="F4" s="409" t="n">
        <v>13.04</v>
      </c>
      <c r="G4" s="409" t="n">
        <v>13.04</v>
      </c>
      <c r="H4" s="409" t="n"/>
      <c r="I4" s="409" t="n"/>
      <c r="J4" s="409" t="n"/>
      <c r="K4" s="409" t="n"/>
      <c r="L4" s="409" t="n"/>
      <c r="M4" s="409" t="n"/>
    </row>
    <row r="5" ht="16.5" customHeight="1" s="403">
      <c r="A5" s="16" t="inlineStr">
        <is>
          <t>s a prazeres 4/4</t>
        </is>
      </c>
      <c r="B5" s="409" t="n"/>
      <c r="C5" s="409" t="n"/>
      <c r="D5" s="409" t="n"/>
      <c r="E5" s="409" t="n"/>
      <c r="F5" s="409" t="n">
        <v>92.48999999999999</v>
      </c>
      <c r="G5" s="409" t="n"/>
      <c r="H5" s="409" t="n"/>
      <c r="I5" s="409" t="n"/>
      <c r="J5" s="409" t="n"/>
      <c r="K5" s="409" t="n"/>
      <c r="L5" s="409" t="n"/>
      <c r="M5" s="409" t="n"/>
    </row>
    <row r="6" ht="16.5" customHeight="1" s="403">
      <c r="A6" s="16" t="inlineStr">
        <is>
          <t>potiguar 4/10</t>
        </is>
      </c>
      <c r="B6" s="409" t="n"/>
      <c r="C6" s="409" t="n"/>
      <c r="D6" s="409" t="n"/>
      <c r="E6" s="409" t="n"/>
      <c r="F6" s="409" t="n">
        <v>250</v>
      </c>
      <c r="G6" s="409" t="n">
        <v>250</v>
      </c>
      <c r="H6" s="409" t="n">
        <v>250</v>
      </c>
      <c r="I6" s="409" t="n">
        <v>250</v>
      </c>
      <c r="J6" s="409" t="n">
        <v>250</v>
      </c>
      <c r="K6" s="409" t="n">
        <v>250</v>
      </c>
      <c r="L6" s="409" t="n">
        <v>250</v>
      </c>
      <c r="M6" s="409" t="n"/>
    </row>
    <row r="7" ht="16.5" customHeight="1" s="403">
      <c r="A7" s="16" t="inlineStr">
        <is>
          <t>potiguar 3/10</t>
        </is>
      </c>
      <c r="B7" s="409" t="n"/>
      <c r="C7" s="409" t="n"/>
      <c r="D7" s="409" t="n"/>
      <c r="E7" s="409" t="n"/>
      <c r="F7" s="409" t="n">
        <v>22.89</v>
      </c>
      <c r="G7" s="409" t="n">
        <v>22.89</v>
      </c>
      <c r="H7" s="409" t="n">
        <v>22.89</v>
      </c>
      <c r="I7" s="409" t="n">
        <v>22.89</v>
      </c>
      <c r="J7" s="409" t="n">
        <v>22.89</v>
      </c>
      <c r="K7" s="409" t="n">
        <v>22.89</v>
      </c>
      <c r="L7" s="409" t="n">
        <v>22.89</v>
      </c>
      <c r="M7" s="409" t="n">
        <v>22.89</v>
      </c>
    </row>
    <row r="8" ht="16.5" customHeight="1" s="403">
      <c r="A8" s="16" t="inlineStr">
        <is>
          <t>aramis 3/3</t>
        </is>
      </c>
      <c r="B8" s="409" t="n"/>
      <c r="C8" s="409" t="n"/>
      <c r="D8" s="409" t="n"/>
      <c r="E8" s="409" t="n"/>
      <c r="F8" s="409" t="n">
        <v>216.66</v>
      </c>
      <c r="G8" s="409" t="n"/>
      <c r="H8" s="409" t="n"/>
      <c r="I8" s="409" t="n"/>
      <c r="J8" s="409" t="n"/>
      <c r="K8" s="409" t="n"/>
      <c r="L8" s="409" t="n"/>
      <c r="M8" s="409" t="n"/>
    </row>
    <row r="9" ht="16.5" customHeight="1" s="403">
      <c r="A9" s="16" t="inlineStr">
        <is>
          <t xml:space="preserve">potiguar 3/10 </t>
        </is>
      </c>
      <c r="B9" s="409" t="n"/>
      <c r="C9" s="409" t="n"/>
      <c r="D9" s="409" t="n"/>
      <c r="E9" s="409" t="n"/>
      <c r="F9" s="409" t="n">
        <v>24.5</v>
      </c>
      <c r="G9" s="409" t="n">
        <v>24.5</v>
      </c>
      <c r="H9" s="409" t="n">
        <v>24.5</v>
      </c>
      <c r="I9" s="409" t="n">
        <v>24.5</v>
      </c>
      <c r="J9" s="409" t="n">
        <v>24.5</v>
      </c>
      <c r="K9" s="409" t="n">
        <v>24.5</v>
      </c>
      <c r="L9" s="409" t="n">
        <v>24.5</v>
      </c>
      <c r="M9" s="409" t="n">
        <v>24.5</v>
      </c>
    </row>
    <row r="10" ht="16.5" customHeight="1" s="403">
      <c r="A10" s="16" t="inlineStr">
        <is>
          <t>aplle fast 2/12</t>
        </is>
      </c>
      <c r="B10" s="409" t="n">
        <v>1320</v>
      </c>
      <c r="C10" s="409" t="n">
        <v>1320</v>
      </c>
      <c r="D10" s="409" t="n">
        <v>1320</v>
      </c>
      <c r="E10" s="409" t="n"/>
      <c r="F10" s="409" t="n">
        <v>1320</v>
      </c>
      <c r="G10" s="409" t="n">
        <v>1320</v>
      </c>
      <c r="H10" s="409" t="n">
        <v>1320</v>
      </c>
      <c r="I10" s="409" t="n">
        <v>1320</v>
      </c>
      <c r="J10" s="409" t="n">
        <v>1320</v>
      </c>
      <c r="K10" s="409" t="n">
        <v>1320</v>
      </c>
      <c r="L10" s="409" t="n">
        <v>1320</v>
      </c>
      <c r="M10" s="409" t="n">
        <v>1320</v>
      </c>
    </row>
    <row r="11" ht="16.5" customHeight="1" s="403">
      <c r="A11" s="16" t="inlineStr">
        <is>
          <t>nagem 2/10</t>
        </is>
      </c>
      <c r="B11" s="409" t="n">
        <v>95.90000000000001</v>
      </c>
      <c r="C11" s="409" t="n"/>
      <c r="D11" s="409" t="n"/>
      <c r="E11" s="409" t="n"/>
      <c r="F11" s="409" t="n">
        <v>95.90000000000001</v>
      </c>
      <c r="G11" s="409" t="n">
        <v>95.90000000000001</v>
      </c>
      <c r="H11" s="409" t="n">
        <v>95.90000000000001</v>
      </c>
      <c r="I11" s="409" t="n">
        <v>95.90000000000001</v>
      </c>
      <c r="J11" s="409" t="n">
        <v>95.90000000000001</v>
      </c>
      <c r="K11" s="409" t="n">
        <v>95.90000000000001</v>
      </c>
      <c r="L11" s="409" t="n">
        <v>95.90000000000001</v>
      </c>
      <c r="M11" s="409" t="n">
        <v>95.90000000000001</v>
      </c>
    </row>
    <row r="12" ht="16.5" customHeight="1" s="403">
      <c r="A12" s="16" t="inlineStr">
        <is>
          <t>pague menos 2/3</t>
        </is>
      </c>
      <c r="B12" s="409" t="n"/>
      <c r="C12" s="409" t="n"/>
      <c r="D12" s="409" t="n"/>
      <c r="E12" s="409" t="n"/>
      <c r="F12" s="409" t="n">
        <v>100.03</v>
      </c>
      <c r="G12" s="409" t="n">
        <v>100.03</v>
      </c>
      <c r="H12" s="409" t="n"/>
      <c r="I12" s="409" t="n"/>
      <c r="J12" s="409" t="n"/>
      <c r="K12" s="409" t="n"/>
      <c r="L12" s="409" t="n"/>
      <c r="M12" s="409" t="n"/>
    </row>
    <row r="13" ht="16.5" customHeight="1" s="403">
      <c r="A13" s="16" t="inlineStr">
        <is>
          <t>pet 2/2</t>
        </is>
      </c>
      <c r="B13" s="409" t="n"/>
      <c r="C13" s="409" t="n"/>
      <c r="D13" s="409" t="n"/>
      <c r="E13" s="409" t="n"/>
      <c r="F13" s="409" t="n">
        <v>148.72</v>
      </c>
      <c r="G13" s="409" t="n"/>
      <c r="H13" s="409" t="n"/>
      <c r="I13" s="409" t="n"/>
      <c r="J13" s="409" t="n"/>
      <c r="K13" s="409" t="n"/>
      <c r="L13" s="409" t="n"/>
      <c r="M13" s="409" t="n"/>
    </row>
    <row r="14" ht="16.5" customHeight="1" s="403">
      <c r="A14" s="16" t="inlineStr">
        <is>
          <t>drogaria globo 2/4</t>
        </is>
      </c>
      <c r="B14" s="409" t="n"/>
      <c r="C14" s="409" t="n"/>
      <c r="D14" s="409" t="n"/>
      <c r="E14" s="409" t="n"/>
      <c r="F14" s="409" t="n">
        <v>88.78</v>
      </c>
      <c r="G14" s="409" t="n">
        <v>88.78</v>
      </c>
      <c r="H14" s="409" t="n">
        <v>88.78</v>
      </c>
      <c r="I14" s="409" t="n"/>
      <c r="J14" s="409" t="n"/>
      <c r="K14" s="409" t="n"/>
      <c r="L14" s="409" t="n"/>
      <c r="M14" s="409" t="n"/>
    </row>
    <row r="15" ht="16.5" customHeight="1" s="403">
      <c r="A15" s="16" t="inlineStr">
        <is>
          <t>parcelamento 5/12</t>
        </is>
      </c>
      <c r="B15" s="409" t="n"/>
      <c r="C15" s="409" t="n"/>
      <c r="D15" s="409" t="n"/>
      <c r="E15" s="409" t="n"/>
      <c r="F15" s="409" t="n">
        <v>699.35</v>
      </c>
      <c r="G15" s="409" t="n">
        <v>699.35</v>
      </c>
      <c r="H15" s="409" t="n">
        <v>699.35</v>
      </c>
      <c r="I15" s="409" t="n">
        <v>699.35</v>
      </c>
      <c r="J15" s="409" t="n">
        <v>699.35</v>
      </c>
      <c r="K15" s="409" t="n">
        <v>699.35</v>
      </c>
      <c r="L15" s="409" t="n">
        <v>699.35</v>
      </c>
      <c r="M15" s="409" t="n">
        <v>699.35</v>
      </c>
    </row>
    <row r="16" ht="16.5" customHeight="1" s="403">
      <c r="A16" s="16" t="inlineStr">
        <is>
          <t>seguro carro 2/11</t>
        </is>
      </c>
      <c r="B16" s="409" t="n">
        <v>518.11</v>
      </c>
      <c r="C16" s="409" t="n">
        <v>518.11</v>
      </c>
      <c r="D16" s="409" t="n"/>
      <c r="E16" s="409" t="n"/>
      <c r="F16" s="409" t="n">
        <v>518.11</v>
      </c>
      <c r="G16" s="409" t="n">
        <v>518.11</v>
      </c>
      <c r="H16" s="409" t="n">
        <v>518.11</v>
      </c>
      <c r="I16" s="409" t="n">
        <v>518.11</v>
      </c>
      <c r="J16" s="409" t="n">
        <v>518.11</v>
      </c>
      <c r="K16" s="409" t="n">
        <v>518.11</v>
      </c>
      <c r="L16" s="409" t="n">
        <v>518.11</v>
      </c>
      <c r="M16" s="409" t="n">
        <v>518.11</v>
      </c>
    </row>
    <row r="17" ht="16.5" customHeight="1" s="403">
      <c r="A17" s="12" t="n"/>
      <c r="B17" s="409" t="n"/>
      <c r="C17" s="409" t="n"/>
      <c r="D17" s="409" t="n"/>
      <c r="E17" s="409" t="n">
        <v>0</v>
      </c>
      <c r="F17" s="409">
        <f>2335.68</f>
        <v/>
      </c>
      <c r="G17" s="409" t="n"/>
      <c r="H17" s="409" t="n"/>
      <c r="I17" s="409" t="n"/>
      <c r="J17" s="409" t="n"/>
      <c r="K17" s="409" t="n"/>
      <c r="L17" s="409" t="n"/>
      <c r="M17" s="409" t="n"/>
    </row>
    <row r="18" ht="16.5" customHeight="1" s="403">
      <c r="A18" s="12" t="n"/>
      <c r="B18" s="414" t="n">
        <v>0</v>
      </c>
      <c r="C18" s="414" t="n">
        <v>0</v>
      </c>
      <c r="D18" s="414" t="n">
        <v>0</v>
      </c>
      <c r="E18" s="414" t="n">
        <v>0</v>
      </c>
      <c r="F18" s="414">
        <f>SUM(F3:F17)</f>
        <v/>
      </c>
      <c r="G18" s="414">
        <f>SUM(G3:G17)</f>
        <v/>
      </c>
      <c r="H18" s="414">
        <f>SUM(H3:H17)</f>
        <v/>
      </c>
      <c r="I18" s="414">
        <f>SUM(I3:I17)</f>
        <v/>
      </c>
      <c r="J18" s="414">
        <f>SUM(J3:J17)</f>
        <v/>
      </c>
      <c r="K18" s="414">
        <f>SUM(K3:K17)</f>
        <v/>
      </c>
      <c r="L18" s="414">
        <f>SUM(L3:L17)</f>
        <v/>
      </c>
      <c r="M18" s="414">
        <f>SUM(M3:M17)</f>
        <v/>
      </c>
    </row>
    <row r="19" ht="13.75" customHeight="1" s="403">
      <c r="A19" s="12" t="n"/>
      <c r="B19" s="198" t="n"/>
      <c r="C19" s="188" t="n"/>
      <c r="D19" s="188" t="n"/>
      <c r="E19" s="199" t="n"/>
      <c r="F19" s="188" t="n"/>
      <c r="G19" s="162" t="n"/>
      <c r="H19" s="162" t="n"/>
      <c r="I19" s="162" t="n"/>
      <c r="J19" s="511" t="n"/>
      <c r="K19" s="188" t="n"/>
      <c r="L19" s="188" t="n"/>
      <c r="M19" s="201" t="n"/>
    </row>
    <row r="20" ht="13.75" customHeight="1" s="403">
      <c r="A20" s="202" t="n"/>
      <c r="B20" s="512" t="n">
        <v>62600</v>
      </c>
      <c r="C20" s="388" t="n"/>
      <c r="D20" s="482" t="n"/>
      <c r="E20" s="388" t="n"/>
      <c r="F20" s="388" t="n"/>
      <c r="G20" s="388" t="n"/>
      <c r="H20" s="388" t="n"/>
      <c r="I20" s="388" t="n"/>
      <c r="J20" s="388" t="n"/>
      <c r="K20" s="220" t="n"/>
      <c r="L20" s="388" t="n"/>
      <c r="M20" s="204" t="n"/>
    </row>
    <row r="21" ht="13.75" customHeight="1" s="403">
      <c r="A21" s="205" t="inlineStr">
        <is>
          <t>LIMITE</t>
        </is>
      </c>
      <c r="B21" s="417">
        <f>SUM(B18:M18)</f>
        <v/>
      </c>
      <c r="C21" s="485" t="n"/>
      <c r="D21" s="137" t="inlineStr">
        <is>
          <t>1444.88</t>
        </is>
      </c>
      <c r="E21" s="482" t="n"/>
      <c r="F21" s="482" t="n"/>
      <c r="G21" s="388" t="n"/>
      <c r="H21" s="482" t="n"/>
      <c r="I21" s="388" t="n"/>
      <c r="J21" s="388" t="n"/>
      <c r="K21" s="482" t="n"/>
      <c r="L21" s="388" t="n"/>
      <c r="M21" s="513" t="n"/>
    </row>
    <row r="22" ht="15" customHeight="1" s="403">
      <c r="A22" s="205" t="inlineStr">
        <is>
          <t>DEBITO</t>
        </is>
      </c>
      <c r="B22" s="514">
        <f>B20-B21</f>
        <v/>
      </c>
      <c r="C22" s="51" t="n"/>
      <c r="D22" s="485" t="n"/>
      <c r="E22" s="388" t="n"/>
      <c r="F22" s="388" t="n"/>
      <c r="G22" s="388" t="n"/>
      <c r="H22" s="388" t="n"/>
      <c r="I22" s="388" t="n"/>
      <c r="J22" s="388" t="n"/>
      <c r="K22" s="388" t="n"/>
      <c r="L22" s="485" t="n"/>
      <c r="M22" s="204" t="n"/>
    </row>
    <row r="23" ht="15" customHeight="1" s="403">
      <c r="A23" s="205" t="inlineStr">
        <is>
          <t>SALDO</t>
        </is>
      </c>
      <c r="B23" s="220" t="n"/>
      <c r="C23" s="51" t="n"/>
      <c r="D23" s="430" t="n"/>
      <c r="E23" s="220" t="n"/>
      <c r="F23" s="220" t="n"/>
      <c r="G23" s="220" t="n"/>
      <c r="H23" s="220" t="n"/>
      <c r="I23" s="220" t="n"/>
      <c r="J23" s="220" t="n"/>
      <c r="K23" s="220" t="n"/>
      <c r="L23" s="220" t="n"/>
      <c r="M23" s="53" t="n"/>
    </row>
    <row r="24" ht="15" customHeight="1" s="403">
      <c r="A24" s="208" t="n"/>
      <c r="B24" s="51" t="n"/>
      <c r="C24" s="51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  <c r="M24" s="53" t="n"/>
    </row>
    <row r="25" ht="15" customHeight="1" s="403">
      <c r="A25" s="208" t="n"/>
      <c r="B25" s="51" t="n"/>
      <c r="C25" s="51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  <c r="M25" s="53" t="n"/>
    </row>
    <row r="26" ht="15" customHeight="1" s="403">
      <c r="A26" s="208" t="n"/>
      <c r="B26" s="51" t="n"/>
      <c r="C26" s="51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53" t="n"/>
    </row>
    <row r="27" ht="15" customHeight="1" s="403">
      <c r="A27" s="208" t="n"/>
      <c r="B27" s="51" t="n"/>
      <c r="C27" s="51" t="n"/>
      <c r="D27" s="220" t="n"/>
      <c r="E27" s="220" t="n"/>
      <c r="F27" s="220" t="n"/>
      <c r="G27" s="220" t="n"/>
      <c r="H27" s="220" t="n"/>
      <c r="I27" s="220" t="n"/>
      <c r="J27" s="220" t="n"/>
      <c r="K27" s="220" t="n"/>
      <c r="L27" s="220" t="n"/>
      <c r="M27" s="53" t="n"/>
    </row>
    <row r="28" ht="15" customHeight="1" s="403">
      <c r="A28" s="208" t="n"/>
      <c r="B28" s="51" t="n"/>
      <c r="C28" s="51" t="n"/>
      <c r="D28" s="220" t="n"/>
      <c r="E28" s="220" t="n"/>
      <c r="F28" s="220" t="n"/>
      <c r="G28" s="220" t="n"/>
      <c r="H28" s="220" t="n"/>
      <c r="I28" s="220" t="n"/>
      <c r="J28" s="220" t="n"/>
      <c r="K28" s="220" t="n"/>
      <c r="L28" s="220" t="n"/>
      <c r="M28" s="53" t="n"/>
    </row>
    <row r="29" ht="15" customHeight="1" s="403">
      <c r="A29" s="208" t="n"/>
      <c r="B29" s="220" t="n"/>
      <c r="C29" s="220" t="n"/>
      <c r="D29" s="220" t="n"/>
      <c r="E29" s="220" t="n"/>
      <c r="F29" s="220" t="n"/>
      <c r="G29" s="220" t="n"/>
      <c r="H29" s="220" t="n"/>
      <c r="I29" s="220" t="n"/>
      <c r="J29" s="220" t="n"/>
      <c r="K29" s="220" t="n"/>
      <c r="L29" s="220" t="n"/>
      <c r="M29" s="53" t="n"/>
    </row>
    <row r="30" ht="13.65" customHeight="1" s="403">
      <c r="A30" s="131" t="n"/>
      <c r="B30" s="220" t="n"/>
      <c r="C30" s="220" t="n"/>
      <c r="D30" s="220" t="n"/>
      <c r="E30" s="220" t="n"/>
      <c r="F30" s="220" t="n"/>
      <c r="G30" s="220" t="n"/>
      <c r="H30" s="220" t="n"/>
      <c r="I30" s="220" t="n"/>
      <c r="J30" s="220" t="n"/>
      <c r="K30" s="220" t="n"/>
      <c r="L30" s="220" t="n"/>
      <c r="M30" s="53" t="n"/>
    </row>
    <row r="31" ht="13.65" customHeight="1" s="403">
      <c r="A31" s="131" t="n"/>
      <c r="B31" s="220" t="n"/>
      <c r="C31" s="220" t="n"/>
      <c r="D31" s="220" t="n"/>
      <c r="E31" s="220" t="n"/>
      <c r="F31" s="220" t="n"/>
      <c r="G31" s="220" t="n"/>
      <c r="H31" s="220" t="n"/>
      <c r="I31" s="220" t="n"/>
      <c r="J31" s="220" t="n"/>
      <c r="K31" s="220" t="n"/>
      <c r="L31" s="220" t="n"/>
      <c r="M31" s="53" t="n"/>
    </row>
    <row r="32" ht="13.65" customHeight="1" s="403">
      <c r="A32" s="131" t="n"/>
      <c r="B32" s="220" t="n"/>
      <c r="C32" s="220" t="n"/>
      <c r="D32" s="220" t="n"/>
      <c r="E32" s="220" t="n"/>
      <c r="F32" s="220" t="n"/>
      <c r="G32" s="220" t="n"/>
      <c r="H32" s="220" t="n"/>
      <c r="I32" s="220" t="n"/>
      <c r="J32" s="220" t="n"/>
      <c r="K32" s="220" t="n"/>
      <c r="L32" s="220" t="n"/>
      <c r="M32" s="53" t="n"/>
    </row>
    <row r="33" ht="13.65" customHeight="1" s="403">
      <c r="A33" s="131" t="n"/>
      <c r="B33" s="220" t="n"/>
      <c r="C33" s="220" t="n"/>
      <c r="D33" s="220" t="n"/>
      <c r="E33" s="220" t="n"/>
      <c r="F33" s="220" t="n"/>
      <c r="G33" s="220" t="n"/>
      <c r="H33" s="220" t="n"/>
      <c r="I33" s="220" t="n"/>
      <c r="J33" s="220" t="n"/>
      <c r="K33" s="220" t="n"/>
      <c r="L33" s="220" t="n"/>
      <c r="M33" s="53" t="n"/>
    </row>
    <row r="34" ht="13.65" customHeight="1" s="403">
      <c r="A34" s="131" t="n"/>
      <c r="B34" s="220" t="n"/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53" t="n"/>
    </row>
    <row r="35" ht="13.65" customHeight="1" s="403">
      <c r="A35" s="131" t="n"/>
      <c r="B35" s="220" t="n"/>
      <c r="C35" s="220" t="n"/>
      <c r="D35" s="220" t="n"/>
      <c r="E35" s="220" t="n"/>
      <c r="F35" s="220" t="n"/>
      <c r="G35" s="220" t="n"/>
      <c r="H35" s="220" t="n"/>
      <c r="I35" s="220" t="n"/>
      <c r="J35" s="220" t="n"/>
      <c r="K35" s="220" t="n"/>
      <c r="L35" s="220" t="n"/>
      <c r="M35" s="53" t="n"/>
    </row>
    <row r="36" ht="13.65" customHeight="1" s="403">
      <c r="A36" s="131" t="n"/>
      <c r="B36" s="220" t="n"/>
      <c r="C36" s="220" t="n"/>
      <c r="D36" s="220" t="n"/>
      <c r="E36" s="220" t="n"/>
      <c r="F36" s="220" t="n"/>
      <c r="G36" s="220" t="n"/>
      <c r="H36" s="220" t="n"/>
      <c r="I36" s="220" t="n"/>
      <c r="J36" s="220" t="n"/>
      <c r="K36" s="220" t="n"/>
      <c r="L36" s="220" t="n"/>
      <c r="M36" s="53" t="n"/>
    </row>
    <row r="37" ht="13.65" customHeight="1" s="403">
      <c r="A37" s="131" t="n"/>
      <c r="B37" s="220" t="n"/>
      <c r="C37" s="220" t="n"/>
      <c r="D37" s="220" t="n"/>
      <c r="E37" s="220" t="n"/>
      <c r="F37" s="220" t="n"/>
      <c r="G37" s="220" t="n"/>
      <c r="H37" s="220" t="n"/>
      <c r="I37" s="220" t="n"/>
      <c r="J37" s="220" t="n"/>
      <c r="K37" s="220" t="n"/>
      <c r="L37" s="220" t="n"/>
      <c r="M37" s="53" t="n"/>
    </row>
    <row r="38" ht="13.65" customHeight="1" s="403">
      <c r="A38" s="131" t="n"/>
      <c r="B38" s="220" t="n"/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53" t="n"/>
    </row>
    <row r="39" ht="13.65" customHeight="1" s="403">
      <c r="A39" s="131" t="n"/>
      <c r="B39" s="220" t="n"/>
      <c r="C39" s="220" t="n"/>
      <c r="D39" s="220" t="n"/>
      <c r="E39" s="220" t="n"/>
      <c r="F39" s="220" t="n"/>
      <c r="G39" s="220" t="n"/>
      <c r="H39" s="220" t="n"/>
      <c r="I39" s="220" t="n"/>
      <c r="J39" s="220" t="n"/>
      <c r="K39" s="220" t="n"/>
      <c r="L39" s="220" t="n"/>
      <c r="M39" s="53" t="n"/>
    </row>
    <row r="40" ht="13.65" customHeight="1" s="403">
      <c r="A40" s="131" t="n"/>
      <c r="B40" s="220" t="n"/>
      <c r="C40" s="220" t="n"/>
      <c r="D40" s="220" t="n"/>
      <c r="E40" s="220" t="n"/>
      <c r="F40" s="220" t="n"/>
      <c r="G40" s="220" t="n"/>
      <c r="H40" s="220" t="n"/>
      <c r="I40" s="220" t="n"/>
      <c r="J40" s="220" t="n"/>
      <c r="K40" s="220" t="n"/>
      <c r="L40" s="220" t="n"/>
      <c r="M40" s="53" t="n"/>
    </row>
    <row r="41" ht="13.65" customHeight="1" s="403">
      <c r="A41" s="131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53" t="n"/>
    </row>
    <row r="42" ht="13.65" customHeight="1" s="403">
      <c r="A42" s="131" t="n"/>
      <c r="B42" s="220" t="n"/>
      <c r="C42" s="220" t="n"/>
      <c r="D42" s="220" t="n"/>
      <c r="E42" s="220" t="n"/>
      <c r="F42" s="220" t="n"/>
      <c r="G42" s="220" t="n"/>
      <c r="H42" s="220" t="n"/>
      <c r="I42" s="220" t="n"/>
      <c r="J42" s="220" t="n"/>
      <c r="K42" s="220" t="n"/>
      <c r="L42" s="220" t="n"/>
      <c r="M42" s="53" t="n"/>
    </row>
    <row r="43" ht="13.65" customHeight="1" s="403">
      <c r="A43" s="190" t="n"/>
      <c r="B43" s="209" t="inlineStr">
        <is>
          <t>IPVA / Rita / Edna</t>
        </is>
      </c>
      <c r="C43" s="210" t="n"/>
      <c r="D43" s="210" t="n"/>
      <c r="E43" s="210">
        <f>300+100</f>
        <v/>
      </c>
      <c r="F43" s="210" t="n"/>
      <c r="G43" s="210" t="n"/>
      <c r="H43" s="210" t="n"/>
      <c r="I43" s="210" t="n"/>
      <c r="J43" s="210" t="n"/>
      <c r="K43" s="210" t="n"/>
      <c r="L43" s="210" t="n"/>
      <c r="M43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4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34.5" customWidth="1" style="394" min="1" max="1"/>
    <col width="11" customWidth="1" style="394" min="2" max="5"/>
    <col width="10.5" customWidth="1" style="394" min="6" max="13"/>
    <col width="8.851559999999999" customWidth="1" style="394" min="14" max="16384"/>
  </cols>
  <sheetData>
    <row r="1" ht="19.5" customHeight="1" s="403">
      <c r="A1" s="405" t="inlineStr">
        <is>
          <t>CARTÃO VISA PLATINUM - SANTANDER - VENCIMENTO 08 0279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3.75" customHeight="1" s="403">
      <c r="A2" s="12" t="n"/>
      <c r="B2" s="212" t="inlineStr">
        <is>
          <t>JAN</t>
        </is>
      </c>
      <c r="C2" s="212" t="inlineStr">
        <is>
          <t>FEV</t>
        </is>
      </c>
      <c r="D2" s="212" t="inlineStr">
        <is>
          <t>MAR</t>
        </is>
      </c>
      <c r="E2" s="212" t="inlineStr">
        <is>
          <t>ABR</t>
        </is>
      </c>
      <c r="F2" s="212" t="inlineStr">
        <is>
          <t>MAI</t>
        </is>
      </c>
      <c r="G2" s="212" t="inlineStr">
        <is>
          <t>JUN</t>
        </is>
      </c>
      <c r="H2" s="212" t="inlineStr">
        <is>
          <t>JUL</t>
        </is>
      </c>
      <c r="I2" s="212" t="inlineStr">
        <is>
          <t>AGO</t>
        </is>
      </c>
      <c r="J2" s="212" t="inlineStr">
        <is>
          <t>SET</t>
        </is>
      </c>
      <c r="K2" s="212" t="inlineStr">
        <is>
          <t>OUT</t>
        </is>
      </c>
      <c r="L2" s="212" t="inlineStr">
        <is>
          <t>NOV</t>
        </is>
      </c>
      <c r="M2" s="212" t="inlineStr">
        <is>
          <t>DEZ</t>
        </is>
      </c>
    </row>
    <row r="3" ht="13.75" customHeight="1" s="403">
      <c r="A3" s="16" t="inlineStr">
        <is>
          <t>parcelamento  4/10</t>
        </is>
      </c>
      <c r="B3" s="409" t="n"/>
      <c r="C3" s="409" t="n"/>
      <c r="D3" s="409" t="n"/>
      <c r="E3" s="409" t="n"/>
      <c r="F3" s="409" t="n">
        <v>73.61</v>
      </c>
      <c r="G3" s="409" t="n">
        <v>73.61</v>
      </c>
      <c r="H3" s="409" t="n">
        <v>73.61</v>
      </c>
      <c r="I3" s="409" t="n">
        <v>73.61</v>
      </c>
      <c r="J3" s="409" t="n">
        <v>73.61</v>
      </c>
      <c r="K3" s="409" t="n">
        <v>73.61</v>
      </c>
      <c r="L3" s="409" t="n">
        <v>73.61</v>
      </c>
      <c r="M3" s="409" t="n"/>
    </row>
    <row r="4" ht="13.75" customHeight="1" s="403">
      <c r="A4" s="16" t="inlineStr">
        <is>
          <t>parcelamento 3/10</t>
        </is>
      </c>
      <c r="B4" s="409" t="n"/>
      <c r="C4" s="409" t="n"/>
      <c r="D4" s="409" t="n"/>
      <c r="E4" s="409" t="n"/>
      <c r="F4" s="409" t="n">
        <v>371.74</v>
      </c>
      <c r="G4" s="409" t="n">
        <v>371.74</v>
      </c>
      <c r="H4" s="409" t="n">
        <v>371.74</v>
      </c>
      <c r="I4" s="409" t="n">
        <v>371.74</v>
      </c>
      <c r="J4" s="409" t="n">
        <v>371.74</v>
      </c>
      <c r="K4" s="409" t="n">
        <v>371.74</v>
      </c>
      <c r="L4" s="409" t="n">
        <v>371.74</v>
      </c>
      <c r="M4" s="409" t="n">
        <v>371.74</v>
      </c>
    </row>
    <row r="5" ht="13.75" customHeight="1" s="403">
      <c r="A5" s="213" t="inlineStr">
        <is>
          <t>otica diniz 2/10</t>
        </is>
      </c>
      <c r="B5" s="409" t="n">
        <v>455</v>
      </c>
      <c r="C5" s="409" t="n"/>
      <c r="D5" s="409" t="n"/>
      <c r="E5" s="409" t="n"/>
      <c r="F5" s="409" t="n">
        <v>455</v>
      </c>
      <c r="G5" s="409" t="n">
        <v>455</v>
      </c>
      <c r="H5" s="409" t="n">
        <v>455</v>
      </c>
      <c r="I5" s="409" t="n">
        <v>455</v>
      </c>
      <c r="J5" s="409" t="n">
        <v>455</v>
      </c>
      <c r="K5" s="409" t="n">
        <v>455</v>
      </c>
      <c r="L5" s="409" t="n">
        <v>455</v>
      </c>
      <c r="M5" s="409" t="n">
        <v>455</v>
      </c>
    </row>
    <row r="6" ht="13.75" customHeight="1" s="403">
      <c r="A6" s="214" t="n"/>
      <c r="B6" s="409" t="n"/>
      <c r="C6" s="409" t="n"/>
      <c r="D6" s="409" t="n"/>
      <c r="E6" s="409" t="n"/>
      <c r="F6" s="409" t="n"/>
      <c r="G6" s="409" t="n"/>
      <c r="H6" s="409" t="n"/>
      <c r="I6" s="409" t="n"/>
      <c r="J6" s="409" t="n"/>
      <c r="K6" s="409" t="n"/>
      <c r="L6" s="409" t="n"/>
      <c r="M6" s="409" t="n"/>
    </row>
    <row r="7" ht="13.75" customHeight="1" s="403">
      <c r="A7" s="12" t="n"/>
      <c r="B7" s="409" t="n"/>
      <c r="C7" s="409" t="n"/>
      <c r="D7" s="409" t="n"/>
      <c r="E7" s="409" t="n"/>
      <c r="F7" s="409" t="n"/>
      <c r="G7" s="409" t="n"/>
      <c r="H7" s="409" t="n"/>
      <c r="I7" s="409" t="n"/>
      <c r="J7" s="409" t="n"/>
      <c r="K7" s="409" t="n"/>
      <c r="L7" s="409" t="n"/>
      <c r="M7" s="409" t="n"/>
    </row>
    <row r="8" ht="13.75" customHeight="1" s="403">
      <c r="A8" s="12" t="n"/>
      <c r="B8" s="409" t="n"/>
      <c r="C8" s="409" t="n"/>
      <c r="D8" s="409" t="n"/>
      <c r="E8" s="409" t="n"/>
      <c r="F8" s="409" t="n"/>
      <c r="G8" s="409" t="n"/>
      <c r="H8" s="409" t="n"/>
      <c r="I8" s="409" t="n"/>
      <c r="J8" s="409" t="n"/>
      <c r="K8" s="409" t="n"/>
      <c r="L8" s="409" t="n"/>
      <c r="M8" s="409" t="n"/>
    </row>
    <row r="9" ht="13.75" customHeight="1" s="403">
      <c r="A9" s="12" t="n"/>
      <c r="B9" s="409" t="n"/>
      <c r="C9" s="409" t="n"/>
      <c r="D9" s="409" t="n"/>
      <c r="E9" s="409" t="n"/>
      <c r="F9" s="409" t="n"/>
      <c r="G9" s="409" t="n"/>
      <c r="H9" s="409" t="n"/>
      <c r="I9" s="409" t="n"/>
      <c r="J9" s="409" t="n"/>
      <c r="K9" s="409" t="n"/>
      <c r="L9" s="409" t="n"/>
      <c r="M9" s="409" t="n"/>
    </row>
    <row r="10" ht="13.75" customHeight="1" s="403">
      <c r="A10" s="12" t="n"/>
      <c r="B10" s="409" t="n"/>
      <c r="C10" s="409" t="n"/>
      <c r="D10" s="409" t="n">
        <v>0</v>
      </c>
      <c r="E10" s="409" t="n"/>
      <c r="F10" s="409" t="n"/>
      <c r="G10" s="409" t="n"/>
      <c r="H10" s="409" t="n"/>
      <c r="I10" s="409" t="n"/>
      <c r="J10" s="409" t="n"/>
      <c r="K10" s="409" t="n"/>
      <c r="L10" s="409" t="n"/>
      <c r="M10" s="409" t="n"/>
    </row>
    <row r="11" ht="13.75" customHeight="1" s="403">
      <c r="A11" s="215" t="n"/>
      <c r="B11" s="414" t="n">
        <v>0</v>
      </c>
      <c r="C11" s="414" t="n">
        <v>0</v>
      </c>
      <c r="D11" s="414" t="n">
        <v>0</v>
      </c>
      <c r="E11" s="414" t="n">
        <v>0</v>
      </c>
      <c r="F11" s="414" t="n">
        <v>946.6799999999999</v>
      </c>
      <c r="G11" s="414">
        <f>SUM(G3:G10)</f>
        <v/>
      </c>
      <c r="H11" s="414">
        <f>SUM(H3:H10)</f>
        <v/>
      </c>
      <c r="I11" s="414">
        <f>SUM(I3:I10)</f>
        <v/>
      </c>
      <c r="J11" s="414">
        <f>SUM(J3:J10)</f>
        <v/>
      </c>
      <c r="K11" s="414">
        <f>SUM(K3:K10)</f>
        <v/>
      </c>
      <c r="L11" s="414">
        <f>SUM(L3:L10)</f>
        <v/>
      </c>
      <c r="M11" s="414">
        <f>SUM(M3:M10)</f>
        <v/>
      </c>
    </row>
    <row r="12" ht="13.75" customHeight="1" s="403">
      <c r="A12" s="202" t="n"/>
      <c r="B12" s="511" t="n"/>
      <c r="C12" s="511" t="n">
        <v>0</v>
      </c>
      <c r="D12" s="511" t="n"/>
      <c r="E12" s="511" t="n"/>
      <c r="F12" s="511" t="n"/>
      <c r="G12" s="511" t="n"/>
      <c r="H12" s="511" t="n"/>
      <c r="I12" s="511" t="n"/>
      <c r="J12" s="511" t="n"/>
      <c r="K12" s="511" t="n"/>
      <c r="L12" s="511" t="n"/>
      <c r="M12" s="515" t="n"/>
    </row>
    <row r="13" ht="13.75" customHeight="1" s="403">
      <c r="A13" s="217" t="n"/>
      <c r="B13" s="388" t="n"/>
      <c r="C13" s="388" t="n"/>
      <c r="D13" s="485" t="n"/>
      <c r="E13" s="388" t="n"/>
      <c r="F13" s="388" t="n"/>
      <c r="G13" s="388" t="n"/>
      <c r="H13" s="388" t="n"/>
      <c r="I13" s="388" t="n"/>
      <c r="J13" s="482" t="n"/>
      <c r="K13" s="482" t="n"/>
      <c r="L13" s="388" t="n"/>
      <c r="M13" s="204" t="n"/>
    </row>
    <row r="14" ht="13.75" customHeight="1" s="403">
      <c r="A14" s="205" t="inlineStr">
        <is>
          <t>LIMITE</t>
        </is>
      </c>
      <c r="B14" s="516" t="n">
        <v>7860</v>
      </c>
      <c r="C14" s="388" t="n"/>
      <c r="D14" s="482" t="n"/>
      <c r="E14" s="388" t="n"/>
      <c r="F14" s="388" t="n"/>
      <c r="G14" s="388" t="n"/>
      <c r="H14" s="388" t="n"/>
      <c r="I14" s="482" t="n">
        <v>0</v>
      </c>
      <c r="J14" s="485" t="n"/>
      <c r="K14" s="137" t="inlineStr">
        <is>
          <t>minimo</t>
        </is>
      </c>
      <c r="L14" s="482" t="n"/>
      <c r="M14" s="204" t="n"/>
    </row>
    <row r="15" ht="13.75" customHeight="1" s="403">
      <c r="A15" s="205" t="inlineStr">
        <is>
          <t xml:space="preserve">DEBITO </t>
        </is>
      </c>
      <c r="B15" s="417">
        <f>SUM(B11:M11)</f>
        <v/>
      </c>
      <c r="C15" s="388" t="n"/>
      <c r="D15" s="485" t="n"/>
      <c r="E15" s="388" t="n"/>
      <c r="F15" s="388" t="n"/>
      <c r="G15" s="388" t="n"/>
      <c r="H15" s="388" t="n"/>
      <c r="I15" s="388" t="n"/>
      <c r="J15" s="388" t="n"/>
      <c r="K15" s="482" t="n"/>
      <c r="L15" s="485" t="n"/>
      <c r="M15" s="204" t="n"/>
    </row>
    <row r="16" ht="13.75" customHeight="1" s="403">
      <c r="A16" s="205" t="inlineStr">
        <is>
          <t>SALDO</t>
        </is>
      </c>
      <c r="B16" s="517" t="n">
        <v>2651.74</v>
      </c>
      <c r="C16" s="482" t="n"/>
      <c r="D16" s="485" t="n"/>
      <c r="E16" s="388" t="n"/>
      <c r="F16" s="388" t="n"/>
      <c r="G16" s="388" t="n"/>
      <c r="H16" s="388" t="n"/>
      <c r="I16" s="388" t="n"/>
      <c r="J16" s="485" t="n"/>
      <c r="K16" s="388" t="n"/>
      <c r="L16" s="388" t="n"/>
      <c r="M16" s="204" t="n"/>
    </row>
    <row r="17" ht="13.65" customHeight="1" s="403">
      <c r="A17" s="131" t="n"/>
      <c r="B17" s="220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53" t="n"/>
    </row>
    <row r="18" ht="13.65" customHeight="1" s="403">
      <c r="A18" s="131" t="n"/>
      <c r="B18" s="220" t="n"/>
      <c r="C18" s="220" t="n"/>
      <c r="D18" s="220" t="n"/>
      <c r="E18" s="220" t="n"/>
      <c r="F18" s="220" t="n"/>
      <c r="G18" s="220" t="n"/>
      <c r="H18" s="220" t="n"/>
      <c r="I18" s="220" t="n"/>
      <c r="J18" s="220" t="n"/>
      <c r="K18" s="220" t="n"/>
      <c r="L18" s="220" t="n"/>
      <c r="M18" s="53" t="n"/>
    </row>
    <row r="19" ht="13.65" customHeight="1" s="403">
      <c r="A19" s="131" t="n"/>
      <c r="B19" s="220" t="n"/>
      <c r="C19" s="220" t="n"/>
      <c r="D19" s="220" t="n"/>
      <c r="E19" s="220" t="n"/>
      <c r="F19" s="220" t="n"/>
      <c r="G19" s="220" t="n"/>
      <c r="H19" s="220" t="n"/>
      <c r="I19" s="220" t="n"/>
      <c r="J19" s="220" t="n"/>
      <c r="K19" s="220" t="n"/>
      <c r="L19" s="220" t="n"/>
      <c r="M19" s="53" t="n"/>
    </row>
    <row r="20" ht="13.65" customHeight="1" s="403">
      <c r="A20" s="131" t="n"/>
      <c r="B20" s="220" t="n"/>
      <c r="C20" s="220" t="n"/>
      <c r="D20" s="220" t="n"/>
      <c r="E20" s="220" t="n"/>
      <c r="F20" s="220" t="n"/>
      <c r="G20" s="220" t="n"/>
      <c r="H20" s="220" t="n"/>
      <c r="I20" s="220" t="n"/>
      <c r="J20" s="220" t="n"/>
      <c r="K20" s="220" t="n"/>
      <c r="L20" s="220" t="n"/>
      <c r="M20" s="53" t="n"/>
    </row>
    <row r="21" ht="13.65" customHeight="1" s="403">
      <c r="A21" s="131" t="n"/>
      <c r="B21" s="220" t="n"/>
      <c r="C21" s="220" t="n"/>
      <c r="D21" s="220" t="n"/>
      <c r="E21" s="220" t="n"/>
      <c r="F21" s="220" t="n"/>
      <c r="G21" s="220" t="n"/>
      <c r="H21" s="220" t="n"/>
      <c r="I21" s="220" t="n"/>
      <c r="J21" s="220" t="n"/>
      <c r="K21" s="220" t="n"/>
      <c r="L21" s="220" t="n"/>
      <c r="M21" s="53" t="n"/>
    </row>
    <row r="22" ht="13.65" customHeight="1" s="403">
      <c r="A22" s="131" t="n"/>
      <c r="B22" s="220" t="n"/>
      <c r="C22" s="220" t="n"/>
      <c r="D22" s="220" t="n"/>
      <c r="E22" s="220" t="n"/>
      <c r="F22" s="220" t="n"/>
      <c r="G22" s="220" t="n"/>
      <c r="H22" s="220" t="n"/>
      <c r="I22" s="220" t="n"/>
      <c r="J22" s="220" t="n"/>
      <c r="K22" s="220" t="n"/>
      <c r="L22" s="220" t="n"/>
      <c r="M22" s="53" t="n"/>
    </row>
    <row r="23" ht="13.65" customHeight="1" s="403">
      <c r="A23" s="131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  <c r="M23" s="53" t="n"/>
    </row>
    <row r="24" ht="13.65" customHeight="1" s="403">
      <c r="A24" s="131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  <c r="M24" s="53" t="n"/>
    </row>
    <row r="25" ht="13.65" customHeight="1" s="403">
      <c r="A25" s="131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  <c r="M25" s="53" t="n"/>
    </row>
    <row r="26" ht="13.65" customHeight="1" s="403">
      <c r="A26" s="131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53" t="n"/>
    </row>
    <row r="27" ht="13.65" customHeight="1" s="403">
      <c r="A27" s="131" t="n"/>
      <c r="B27" s="220" t="n"/>
      <c r="C27" s="220" t="n"/>
      <c r="D27" s="220" t="n"/>
      <c r="E27" s="220" t="n"/>
      <c r="F27" s="220" t="n"/>
      <c r="G27" s="220" t="n"/>
      <c r="H27" s="220" t="n"/>
      <c r="I27" s="220" t="n"/>
      <c r="J27" s="220" t="n"/>
      <c r="K27" s="220" t="n"/>
      <c r="L27" s="220" t="n"/>
      <c r="M27" s="53" t="n"/>
    </row>
    <row r="28" ht="13.65" customHeight="1" s="403">
      <c r="A28" s="131" t="n"/>
      <c r="B28" s="220" t="n"/>
      <c r="C28" s="220" t="n"/>
      <c r="D28" s="220" t="n"/>
      <c r="E28" s="220" t="n"/>
      <c r="F28" s="220" t="n"/>
      <c r="G28" s="220" t="n"/>
      <c r="H28" s="220" t="n"/>
      <c r="I28" s="220" t="n"/>
      <c r="J28" s="220" t="n"/>
      <c r="K28" s="220" t="n"/>
      <c r="L28" s="220" t="n"/>
      <c r="M28" s="53" t="n"/>
    </row>
    <row r="29" ht="13.65" customHeight="1" s="403">
      <c r="A29" s="131" t="n"/>
      <c r="B29" s="220" t="n"/>
      <c r="C29" s="220" t="n"/>
      <c r="D29" s="220" t="n"/>
      <c r="E29" s="220" t="n"/>
      <c r="F29" s="220" t="n"/>
      <c r="G29" s="220" t="n"/>
      <c r="H29" s="220" t="n"/>
      <c r="I29" s="220" t="n"/>
      <c r="J29" s="220" t="n"/>
      <c r="K29" s="220" t="n"/>
      <c r="L29" s="220" t="n"/>
      <c r="M29" s="53" t="n"/>
    </row>
    <row r="30" ht="13.65" customHeight="1" s="403">
      <c r="A30" s="131" t="n"/>
      <c r="B30" s="220" t="n"/>
      <c r="C30" s="220" t="n"/>
      <c r="D30" s="220" t="n"/>
      <c r="E30" s="220" t="n"/>
      <c r="F30" s="220" t="n"/>
      <c r="G30" s="220" t="n"/>
      <c r="H30" s="220" t="n"/>
      <c r="I30" s="220" t="n"/>
      <c r="J30" s="220" t="n"/>
      <c r="K30" s="220" t="n"/>
      <c r="L30" s="220" t="n"/>
      <c r="M30" s="53" t="n"/>
    </row>
    <row r="31" ht="13.65" customHeight="1" s="403">
      <c r="A31" s="131" t="n"/>
      <c r="B31" s="220" t="n"/>
      <c r="C31" s="220" t="n"/>
      <c r="D31" s="220" t="n"/>
      <c r="E31" s="220" t="n"/>
      <c r="F31" s="220" t="n"/>
      <c r="G31" s="220" t="n"/>
      <c r="H31" s="220" t="n"/>
      <c r="I31" s="220" t="n"/>
      <c r="J31" s="220" t="n"/>
      <c r="K31" s="220" t="n"/>
      <c r="L31" s="220" t="n"/>
      <c r="M31" s="53" t="n"/>
    </row>
    <row r="32" ht="13.65" customHeight="1" s="403">
      <c r="A32" s="131" t="n"/>
      <c r="B32" s="220" t="n"/>
      <c r="C32" s="220" t="n"/>
      <c r="D32" s="220" t="n"/>
      <c r="E32" s="220" t="n"/>
      <c r="F32" s="220" t="n"/>
      <c r="G32" s="220" t="n"/>
      <c r="H32" s="220" t="n"/>
      <c r="I32" s="220" t="n"/>
      <c r="J32" s="220" t="n"/>
      <c r="K32" s="220" t="n"/>
      <c r="L32" s="220" t="n"/>
      <c r="M32" s="53" t="n"/>
    </row>
    <row r="33" ht="13.65" customHeight="1" s="403">
      <c r="A33" s="131" t="n"/>
      <c r="B33" s="220" t="n"/>
      <c r="C33" s="220" t="n"/>
      <c r="D33" s="220" t="n"/>
      <c r="E33" s="220" t="n"/>
      <c r="F33" s="220" t="n"/>
      <c r="G33" s="220" t="n"/>
      <c r="H33" s="220" t="n"/>
      <c r="I33" s="220" t="n"/>
      <c r="J33" s="220" t="n"/>
      <c r="K33" s="220" t="n"/>
      <c r="L33" s="220" t="n"/>
      <c r="M33" s="53" t="n"/>
    </row>
    <row r="34" ht="13.65" customHeight="1" s="403">
      <c r="A34" s="131" t="n"/>
      <c r="B34" s="220" t="n"/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53" t="n"/>
    </row>
    <row r="35" ht="13.65" customHeight="1" s="403">
      <c r="A35" s="131" t="n"/>
      <c r="B35" s="220" t="n"/>
      <c r="C35" s="220" t="n"/>
      <c r="D35" s="220" t="n"/>
      <c r="E35" s="220" t="n"/>
      <c r="F35" s="220" t="n"/>
      <c r="G35" s="220" t="n"/>
      <c r="H35" s="220" t="n"/>
      <c r="I35" s="220" t="n"/>
      <c r="J35" s="220" t="n"/>
      <c r="K35" s="220" t="n"/>
      <c r="L35" s="220" t="n"/>
      <c r="M35" s="53" t="n"/>
    </row>
    <row r="36" ht="13.65" customHeight="1" s="403">
      <c r="A36" s="131" t="n"/>
      <c r="B36" s="220" t="n"/>
      <c r="C36" s="220" t="n"/>
      <c r="D36" s="220" t="n"/>
      <c r="E36" s="220" t="n"/>
      <c r="F36" s="220" t="n"/>
      <c r="G36" s="220" t="n"/>
      <c r="H36" s="220" t="n"/>
      <c r="I36" s="220" t="n"/>
      <c r="J36" s="220" t="n"/>
      <c r="K36" s="220" t="n"/>
      <c r="L36" s="220" t="n"/>
      <c r="M36" s="53" t="n"/>
    </row>
    <row r="37" ht="13.65" customHeight="1" s="403">
      <c r="A37" s="131" t="n"/>
      <c r="B37" s="220" t="n"/>
      <c r="C37" s="220" t="n"/>
      <c r="D37" s="220" t="n"/>
      <c r="E37" s="220" t="n"/>
      <c r="F37" s="220" t="n"/>
      <c r="G37" s="220" t="n"/>
      <c r="H37" s="220" t="n"/>
      <c r="I37" s="220" t="n"/>
      <c r="J37" s="220" t="n"/>
      <c r="K37" s="220" t="n"/>
      <c r="L37" s="220" t="n"/>
      <c r="M37" s="53" t="n"/>
    </row>
    <row r="38" ht="13.65" customHeight="1" s="403">
      <c r="A38" s="131" t="n"/>
      <c r="B38" s="122" t="inlineStr">
        <is>
          <t>IPVA / Rita / Edna</t>
        </is>
      </c>
      <c r="C38" s="220" t="n"/>
      <c r="D38" s="220" t="n"/>
      <c r="E38" s="220">
        <f>300+100</f>
        <v/>
      </c>
      <c r="F38" s="220" t="n"/>
      <c r="G38" s="220" t="n"/>
      <c r="H38" s="220" t="n"/>
      <c r="I38" s="220" t="n"/>
      <c r="J38" s="220" t="n"/>
      <c r="K38" s="220" t="n"/>
      <c r="L38" s="220" t="n"/>
      <c r="M38" s="53" t="n"/>
    </row>
    <row r="39" ht="13.65" customHeight="1" s="403">
      <c r="A39" s="131" t="n"/>
      <c r="B39" s="220" t="n"/>
      <c r="C39" s="220" t="n"/>
      <c r="D39" s="220" t="n"/>
      <c r="E39" s="220" t="n"/>
      <c r="F39" s="220" t="n"/>
      <c r="G39" s="220" t="n"/>
      <c r="H39" s="220" t="n"/>
      <c r="I39" s="220" t="n"/>
      <c r="J39" s="220" t="n"/>
      <c r="K39" s="220" t="n"/>
      <c r="L39" s="220" t="n"/>
      <c r="M39" s="53" t="n"/>
    </row>
    <row r="40" ht="13.65" customHeight="1" s="403">
      <c r="A40" s="131" t="n"/>
      <c r="B40" s="220" t="n"/>
      <c r="C40" s="220" t="n"/>
      <c r="D40" s="220" t="n"/>
      <c r="E40" s="220" t="n"/>
      <c r="F40" s="220" t="n"/>
      <c r="G40" s="220" t="n"/>
      <c r="H40" s="220" t="n"/>
      <c r="I40" s="220" t="n"/>
      <c r="J40" s="220" t="n"/>
      <c r="K40" s="220" t="n"/>
      <c r="L40" s="220" t="n"/>
      <c r="M40" s="53" t="n"/>
    </row>
    <row r="41" ht="13.65" customHeight="1" s="403">
      <c r="A41" s="131" t="n"/>
      <c r="B41" s="220" t="n"/>
      <c r="C41" s="220" t="n"/>
      <c r="D41" s="220" t="n"/>
      <c r="E41" s="220" t="n">
        <v>18000</v>
      </c>
      <c r="F41" s="220" t="n"/>
      <c r="G41" s="220" t="n"/>
      <c r="H41" s="220" t="n"/>
      <c r="I41" s="220" t="n"/>
      <c r="J41" s="220" t="n"/>
      <c r="K41" s="220" t="n"/>
      <c r="L41" s="220" t="n"/>
      <c r="M41" s="53" t="n"/>
    </row>
    <row r="42" ht="13.65" customHeight="1" s="403">
      <c r="A42" s="131" t="n"/>
      <c r="B42" s="220" t="n"/>
      <c r="C42" s="220" t="n"/>
      <c r="D42" s="220" t="n"/>
      <c r="E42" s="220" t="n"/>
      <c r="F42" s="220" t="n"/>
      <c r="G42" s="220" t="n"/>
      <c r="H42" s="220" t="n"/>
      <c r="I42" s="220" t="n"/>
      <c r="J42" s="220" t="n"/>
      <c r="K42" s="220" t="n"/>
      <c r="L42" s="220" t="n"/>
      <c r="M42" s="53" t="n"/>
    </row>
    <row r="43" ht="13.65" customHeight="1" s="403">
      <c r="A43" s="131" t="n"/>
      <c r="B43" s="220" t="n"/>
      <c r="C43" s="220" t="n"/>
      <c r="D43" s="220" t="n"/>
      <c r="E43" s="220" t="n"/>
      <c r="F43" s="220" t="n"/>
      <c r="G43" s="220" t="n"/>
      <c r="H43" s="220" t="n"/>
      <c r="I43" s="220" t="n"/>
      <c r="J43" s="220" t="n"/>
      <c r="K43" s="220" t="n"/>
      <c r="L43" s="220" t="n"/>
      <c r="M43" s="53" t="n"/>
    </row>
    <row r="44" ht="13.65" customHeight="1" s="403">
      <c r="A44" s="131" t="n"/>
      <c r="B44" s="220" t="n"/>
      <c r="C44" s="220" t="n"/>
      <c r="D44" s="220" t="n"/>
      <c r="E44" s="220" t="n"/>
      <c r="F44" s="220" t="n"/>
      <c r="G44" s="220" t="n"/>
      <c r="H44" s="220" t="n"/>
      <c r="I44" s="220" t="n"/>
      <c r="J44" s="220" t="n"/>
      <c r="K44" s="220" t="n"/>
      <c r="L44" s="220" t="n"/>
      <c r="M44" s="53" t="n"/>
    </row>
    <row r="45" ht="13.65" customHeight="1" s="403">
      <c r="A45" s="131" t="n"/>
      <c r="B45" s="220" t="n"/>
      <c r="C45" s="220" t="n"/>
      <c r="D45" s="220" t="n"/>
      <c r="E45" s="220" t="n"/>
      <c r="F45" s="220" t="n"/>
      <c r="G45" s="220" t="n"/>
      <c r="H45" s="220" t="n"/>
      <c r="I45" s="220" t="n"/>
      <c r="J45" s="220" t="n"/>
      <c r="K45" s="220" t="n"/>
      <c r="L45" s="220" t="n"/>
      <c r="M45" s="53" t="n"/>
    </row>
    <row r="46" ht="13.65" customHeight="1" s="403">
      <c r="A46" s="131" t="n"/>
      <c r="B46" s="220" t="n"/>
      <c r="C46" s="220" t="n"/>
      <c r="D46" s="220" t="n"/>
      <c r="E46" s="220" t="n"/>
      <c r="F46" s="220" t="n"/>
      <c r="G46" s="220" t="n"/>
      <c r="H46" s="220" t="n"/>
      <c r="I46" s="220" t="n"/>
      <c r="J46" s="220" t="n"/>
      <c r="K46" s="220" t="n"/>
      <c r="L46" s="220" t="n"/>
      <c r="M46" s="53" t="n"/>
    </row>
    <row r="47" ht="13.65" customHeight="1" s="403">
      <c r="A47" s="131" t="n"/>
      <c r="B47" s="223" t="n"/>
      <c r="C47" s="220" t="n"/>
      <c r="D47" s="220" t="n"/>
      <c r="E47" s="220" t="n"/>
      <c r="F47" s="220" t="n"/>
      <c r="G47" s="220" t="n"/>
      <c r="H47" s="220" t="n"/>
      <c r="I47" s="220" t="n"/>
      <c r="J47" s="220" t="n"/>
      <c r="K47" s="220" t="n"/>
      <c r="L47" s="220" t="n"/>
      <c r="M47" s="53" t="n"/>
    </row>
    <row r="48" ht="13.65" customHeight="1" s="403">
      <c r="A48" s="131" t="n"/>
      <c r="B48" s="223" t="n"/>
      <c r="C48" s="220" t="n"/>
      <c r="D48" s="220" t="n"/>
      <c r="E48" s="222" t="inlineStr">
        <is>
          <t>à quitar</t>
        </is>
      </c>
      <c r="F48" s="220">
        <f>SUM(B47,B48,B50,B52,B53,B54)</f>
        <v/>
      </c>
      <c r="G48" s="220" t="n"/>
      <c r="H48" s="220" t="n"/>
      <c r="I48" s="220" t="n"/>
      <c r="J48" s="220" t="n"/>
      <c r="K48" s="220" t="n"/>
      <c r="L48" s="220" t="n"/>
      <c r="M48" s="53" t="n"/>
    </row>
    <row r="49" ht="13.65" customHeight="1" s="403">
      <c r="A49" s="131" t="n"/>
      <c r="B49" s="220" t="n"/>
      <c r="C49" s="220" t="n"/>
      <c r="D49" s="220" t="n"/>
      <c r="E49" s="220" t="n"/>
      <c r="F49" s="220" t="n"/>
      <c r="G49" s="220" t="n"/>
      <c r="H49" s="220" t="n"/>
      <c r="I49" s="220" t="n"/>
      <c r="J49" s="220" t="n"/>
      <c r="K49" s="220" t="n"/>
      <c r="L49" s="220" t="n"/>
      <c r="M49" s="53" t="n"/>
    </row>
    <row r="50" ht="13.65" customHeight="1" s="403">
      <c r="A50" s="131" t="n"/>
      <c r="B50" s="223" t="n"/>
      <c r="C50" s="220" t="n"/>
      <c r="D50" s="220" t="n"/>
      <c r="E50" s="220" t="n"/>
      <c r="F50" s="220" t="n"/>
      <c r="G50" s="220" t="n"/>
      <c r="H50" s="220" t="n"/>
      <c r="I50" s="220" t="n"/>
      <c r="J50" s="220" t="n"/>
      <c r="K50" s="220" t="n"/>
      <c r="L50" s="220" t="n"/>
      <c r="M50" s="53" t="n"/>
    </row>
    <row r="51" ht="13.65" customHeight="1" s="403">
      <c r="A51" s="131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53" t="n"/>
    </row>
    <row r="52" ht="13.65" customHeight="1" s="403">
      <c r="A52" s="131" t="n"/>
      <c r="B52" s="223" t="n"/>
      <c r="C52" s="220" t="n"/>
      <c r="D52" s="220" t="n"/>
      <c r="E52" s="220" t="n"/>
      <c r="F52" s="220" t="n"/>
      <c r="G52" s="220" t="n"/>
      <c r="H52" s="220" t="n"/>
      <c r="I52" s="220" t="n"/>
      <c r="J52" s="220" t="n"/>
      <c r="K52" s="220" t="n"/>
      <c r="L52" s="220" t="n"/>
      <c r="M52" s="53" t="n"/>
    </row>
    <row r="53" ht="13.65" customHeight="1" s="403">
      <c r="A53" s="131" t="n"/>
      <c r="B53" s="223" t="n">
        <v>24000</v>
      </c>
      <c r="C53" s="220" t="n">
        <v>659.64</v>
      </c>
      <c r="D53" s="122" t="inlineStr">
        <is>
          <t>1_60</t>
        </is>
      </c>
      <c r="E53" s="122" t="inlineStr">
        <is>
          <t>mar</t>
        </is>
      </c>
      <c r="F53" s="220" t="n"/>
      <c r="G53" s="220" t="n"/>
      <c r="H53" s="220" t="n"/>
      <c r="I53" s="220" t="n"/>
      <c r="J53" s="220" t="n"/>
      <c r="K53" s="220" t="n"/>
      <c r="L53" s="220" t="n"/>
      <c r="M53" s="53" t="n"/>
    </row>
    <row r="54" ht="13.65" customHeight="1" s="403">
      <c r="A54" s="190" t="n"/>
      <c r="B54" s="224" t="n"/>
      <c r="C54" s="210" t="n"/>
      <c r="D54" s="210" t="n"/>
      <c r="E54" s="210" t="n"/>
      <c r="F54" s="210" t="n"/>
      <c r="G54" s="210" t="n"/>
      <c r="H54" s="210" t="n"/>
      <c r="I54" s="210" t="n"/>
      <c r="J54" s="210" t="n"/>
      <c r="K54" s="210" t="n"/>
      <c r="L54" s="210" t="n"/>
      <c r="M54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23.1719" customWidth="1" style="394" min="1" max="1"/>
    <col width="11.1719" customWidth="1" style="394" min="2" max="2"/>
    <col width="10.5" customWidth="1" style="394" min="3" max="3"/>
    <col width="12.3516" customWidth="1" style="394" min="4" max="4"/>
    <col width="11.6719" customWidth="1" style="394" min="5" max="5"/>
    <col width="11.5" customWidth="1" style="394" min="6" max="13"/>
    <col width="8.851559999999999" customWidth="1" style="394" min="14" max="16384"/>
  </cols>
  <sheetData>
    <row r="1" ht="19.5" customHeight="1" s="403">
      <c r="A1" s="405" t="inlineStr">
        <is>
          <t>CARTÃO VISA INFINITY - VENCIMENTO 06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3.75" customHeight="1" s="403">
      <c r="A2" s="12" t="n"/>
      <c r="B2" s="212" t="inlineStr">
        <is>
          <t>JAN</t>
        </is>
      </c>
      <c r="C2" s="212" t="inlineStr">
        <is>
          <t>FEV</t>
        </is>
      </c>
      <c r="D2" s="212" t="inlineStr">
        <is>
          <t>MAR</t>
        </is>
      </c>
      <c r="E2" s="212" t="inlineStr">
        <is>
          <t>ABR</t>
        </is>
      </c>
      <c r="F2" s="212" t="inlineStr">
        <is>
          <t>MAI</t>
        </is>
      </c>
      <c r="G2" s="212" t="inlineStr">
        <is>
          <t>JUN</t>
        </is>
      </c>
      <c r="H2" s="212" t="inlineStr">
        <is>
          <t>JUL</t>
        </is>
      </c>
      <c r="I2" s="212" t="inlineStr">
        <is>
          <t>AGO</t>
        </is>
      </c>
      <c r="J2" s="212" t="inlineStr">
        <is>
          <t>SET</t>
        </is>
      </c>
      <c r="K2" s="212" t="inlineStr">
        <is>
          <t>OUT</t>
        </is>
      </c>
      <c r="L2" s="212" t="inlineStr">
        <is>
          <t>NOV</t>
        </is>
      </c>
      <c r="M2" s="212" t="inlineStr">
        <is>
          <t>DEZ</t>
        </is>
      </c>
    </row>
    <row r="3" ht="13.75" customHeight="1" s="403">
      <c r="A3" s="213" t="inlineStr">
        <is>
          <t>financiamento 5/12</t>
        </is>
      </c>
      <c r="B3" s="409" t="n"/>
      <c r="C3" s="409" t="n"/>
      <c r="D3" s="409" t="n"/>
      <c r="E3" s="409" t="n"/>
      <c r="F3" s="409" t="n">
        <v>354.8</v>
      </c>
      <c r="G3" s="409" t="n">
        <v>354.8</v>
      </c>
      <c r="H3" s="409" t="n">
        <v>354.8</v>
      </c>
      <c r="I3" s="409" t="n">
        <v>354.8</v>
      </c>
      <c r="J3" s="409" t="n">
        <v>354.8</v>
      </c>
      <c r="K3" s="409" t="n">
        <v>354.8</v>
      </c>
      <c r="L3" s="409" t="n">
        <v>354.8</v>
      </c>
      <c r="M3" s="409" t="n">
        <v>354.8</v>
      </c>
    </row>
    <row r="4" ht="13.75" customHeight="1" s="403">
      <c r="A4" s="16" t="inlineStr">
        <is>
          <t>azul 10/10</t>
        </is>
      </c>
      <c r="B4" s="409" t="n"/>
      <c r="C4" s="409" t="n"/>
      <c r="D4" s="409" t="n"/>
      <c r="E4" s="409" t="n"/>
      <c r="F4" s="409" t="n">
        <v>283.77</v>
      </c>
      <c r="G4" s="409" t="n"/>
      <c r="H4" s="409" t="n"/>
      <c r="I4" s="409" t="n"/>
      <c r="J4" s="409" t="n"/>
      <c r="K4" s="409" t="n"/>
      <c r="L4" s="409" t="n"/>
      <c r="M4" s="409" t="n"/>
    </row>
    <row r="5" ht="13.75" customHeight="1" s="403">
      <c r="A5" s="16" t="inlineStr">
        <is>
          <t>anuidade 2/12</t>
        </is>
      </c>
      <c r="B5" s="409" t="n"/>
      <c r="C5" s="409" t="n"/>
      <c r="D5" s="409" t="n"/>
      <c r="E5" s="409" t="n"/>
      <c r="F5" s="409" t="n">
        <v>100</v>
      </c>
      <c r="G5" s="409" t="n">
        <v>100</v>
      </c>
      <c r="H5" s="409" t="n">
        <v>100</v>
      </c>
      <c r="I5" s="409" t="n">
        <v>100</v>
      </c>
      <c r="J5" s="409" t="n">
        <v>100</v>
      </c>
      <c r="K5" s="409" t="n">
        <v>100</v>
      </c>
      <c r="L5" s="409" t="n">
        <v>100</v>
      </c>
      <c r="M5" s="409" t="n">
        <v>100</v>
      </c>
    </row>
    <row r="6" ht="13.75" customHeight="1" s="403">
      <c r="A6" s="16" t="inlineStr">
        <is>
          <t>financiamento 3/12</t>
        </is>
      </c>
      <c r="B6" s="409" t="n"/>
      <c r="C6" s="409" t="n"/>
      <c r="D6" s="409" t="n"/>
      <c r="E6" s="409" t="n"/>
      <c r="F6" s="409" t="n">
        <v>1388.69</v>
      </c>
      <c r="G6" s="409" t="n">
        <v>1388.69</v>
      </c>
      <c r="H6" s="409" t="n">
        <v>1388.69</v>
      </c>
      <c r="I6" s="409" t="n">
        <v>1388.69</v>
      </c>
      <c r="J6" s="409" t="n">
        <v>1388.69</v>
      </c>
      <c r="K6" s="409" t="n">
        <v>1388.69</v>
      </c>
      <c r="L6" s="409" t="n">
        <v>1388.69</v>
      </c>
      <c r="M6" s="409" t="n">
        <v>1388.69</v>
      </c>
    </row>
    <row r="7" ht="13.75" customHeight="1" s="403">
      <c r="A7" s="16" t="inlineStr">
        <is>
          <t>coliseum beach 4/12</t>
        </is>
      </c>
      <c r="B7" s="409" t="n"/>
      <c r="C7" s="409" t="n"/>
      <c r="D7" s="409" t="n"/>
      <c r="E7" s="409" t="n"/>
      <c r="F7" s="409" t="n">
        <v>401.94</v>
      </c>
      <c r="G7" s="409" t="n">
        <v>401.94</v>
      </c>
      <c r="H7" s="409" t="n">
        <v>401.94</v>
      </c>
      <c r="I7" s="409" t="n">
        <v>401.94</v>
      </c>
      <c r="J7" s="409" t="n">
        <v>401.94</v>
      </c>
      <c r="K7" s="409" t="n">
        <v>401.94</v>
      </c>
      <c r="L7" s="409" t="n">
        <v>401.94</v>
      </c>
      <c r="M7" s="409" t="n">
        <v>401.94</v>
      </c>
    </row>
    <row r="8" ht="13.75" customHeight="1" s="403">
      <c r="A8" s="16" t="inlineStr">
        <is>
          <t>financiamento fatura 6/12</t>
        </is>
      </c>
      <c r="B8" s="409" t="n"/>
      <c r="C8" s="409" t="n"/>
      <c r="D8" s="409" t="n"/>
      <c r="E8" s="409" t="n"/>
      <c r="F8" s="409" t="n">
        <v>593.3200000000001</v>
      </c>
      <c r="G8" s="409" t="n">
        <v>593.3200000000001</v>
      </c>
      <c r="H8" s="409" t="n">
        <v>593.3200000000001</v>
      </c>
      <c r="I8" s="409" t="n">
        <v>593.3200000000001</v>
      </c>
      <c r="J8" s="409" t="n">
        <v>593.3200000000001</v>
      </c>
      <c r="K8" s="409" t="n">
        <v>593.3200000000001</v>
      </c>
      <c r="L8" s="409" t="n"/>
      <c r="M8" s="409" t="n"/>
    </row>
    <row r="9" ht="13.75" customHeight="1" s="403">
      <c r="A9" s="12" t="n"/>
      <c r="B9" s="409" t="n"/>
      <c r="C9" s="409" t="n"/>
      <c r="D9" s="409" t="n"/>
      <c r="E9" s="409" t="n"/>
      <c r="F9" s="409" t="n"/>
      <c r="G9" s="409" t="n"/>
      <c r="H9" s="409" t="n"/>
      <c r="I9" s="409" t="n"/>
      <c r="J9" s="409" t="n"/>
      <c r="K9" s="409" t="n"/>
      <c r="L9" s="409" t="n"/>
      <c r="M9" s="409" t="n"/>
    </row>
    <row r="10" ht="13.75" customHeight="1" s="403">
      <c r="A10" s="12" t="n"/>
      <c r="B10" s="409" t="n"/>
      <c r="C10" s="409" t="n"/>
      <c r="D10" s="409" t="n"/>
      <c r="E10" s="409" t="n"/>
      <c r="F10" s="409" t="n"/>
      <c r="G10" s="409" t="n"/>
      <c r="H10" s="409" t="n"/>
      <c r="I10" s="409" t="n"/>
      <c r="J10" s="409" t="n"/>
      <c r="K10" s="409" t="n"/>
      <c r="L10" s="409" t="n"/>
      <c r="M10" s="409" t="n"/>
    </row>
    <row r="11" ht="13.75" customHeight="1" s="403">
      <c r="A11" s="12" t="n"/>
      <c r="B11" s="409" t="n"/>
      <c r="C11" s="409" t="n"/>
      <c r="D11" s="409" t="n"/>
      <c r="E11" s="409" t="n"/>
      <c r="F11" s="409" t="n"/>
      <c r="G11" s="409" t="n"/>
      <c r="H11" s="409" t="n"/>
      <c r="I11" s="409" t="n"/>
      <c r="J11" s="409" t="n"/>
      <c r="K11" s="409" t="n"/>
      <c r="L11" s="409" t="n"/>
      <c r="M11" s="409" t="n"/>
    </row>
    <row r="12" ht="13.75" customHeight="1" s="403">
      <c r="A12" s="12" t="n"/>
      <c r="B12" s="409" t="n"/>
      <c r="C12" s="409" t="n"/>
      <c r="D12" s="409" t="n"/>
      <c r="E12" s="409" t="n"/>
      <c r="F12" s="409" t="n"/>
      <c r="G12" s="409" t="n"/>
      <c r="H12" s="409" t="n"/>
      <c r="I12" s="409" t="n"/>
      <c r="J12" s="409" t="n"/>
      <c r="K12" s="409" t="n"/>
      <c r="L12" s="409" t="n"/>
      <c r="M12" s="409" t="n"/>
    </row>
    <row r="13" ht="13.75" customHeight="1" s="403">
      <c r="A13" s="215" t="n"/>
      <c r="B13" s="414" t="n">
        <v>0</v>
      </c>
      <c r="C13" s="414" t="n">
        <v>0</v>
      </c>
      <c r="D13" s="414" t="n">
        <v>0</v>
      </c>
      <c r="E13" s="414" t="n">
        <v>0</v>
      </c>
      <c r="F13" s="414">
        <f>SUM(F3:F11)</f>
        <v/>
      </c>
      <c r="G13" s="414">
        <f>SUM(G3:G11)</f>
        <v/>
      </c>
      <c r="H13" s="414">
        <f>SUM(H3:H11)</f>
        <v/>
      </c>
      <c r="I13" s="414">
        <f>SUM(I3:I11)</f>
        <v/>
      </c>
      <c r="J13" s="414">
        <f>SUM(J3:J11)</f>
        <v/>
      </c>
      <c r="K13" s="414">
        <f>SUM(K3:K11)</f>
        <v/>
      </c>
      <c r="L13" s="414">
        <f>SUM(L3:L11)</f>
        <v/>
      </c>
      <c r="M13" s="414">
        <f>SUM(M3:M11)</f>
        <v/>
      </c>
    </row>
    <row r="14" ht="13.75" customHeight="1" s="403">
      <c r="A14" s="202" t="n"/>
      <c r="B14" s="511" t="n"/>
      <c r="C14" s="511" t="n"/>
      <c r="D14" s="511" t="n"/>
      <c r="E14" s="511" t="n"/>
      <c r="F14" s="511" t="n"/>
      <c r="G14" s="511" t="n"/>
      <c r="H14" s="511" t="n"/>
      <c r="I14" s="511" t="n"/>
      <c r="J14" s="511" t="n"/>
      <c r="K14" s="511" t="n"/>
      <c r="L14" s="511" t="n"/>
      <c r="M14" s="515" t="n"/>
    </row>
    <row r="15" ht="13.75" customHeight="1" s="403">
      <c r="A15" s="217" t="n"/>
      <c r="B15" s="388" t="n"/>
      <c r="C15" s="388" t="n"/>
      <c r="D15" s="485" t="n"/>
      <c r="E15" s="388" t="n"/>
      <c r="F15" s="388" t="n"/>
      <c r="G15" s="388" t="n"/>
      <c r="H15" s="388" t="n"/>
      <c r="I15" s="388" t="n"/>
      <c r="J15" s="482" t="n"/>
      <c r="K15" s="482" t="n"/>
      <c r="L15" s="388" t="n"/>
      <c r="M15" s="204" t="n"/>
    </row>
    <row r="16" ht="13.75" customHeight="1" s="403">
      <c r="A16" s="205" t="inlineStr">
        <is>
          <t>LIMITE</t>
        </is>
      </c>
      <c r="B16" s="516" t="n">
        <v>0</v>
      </c>
      <c r="C16" s="388" t="n"/>
      <c r="D16" s="482" t="n"/>
      <c r="E16" s="388" t="n"/>
      <c r="F16" s="388" t="n"/>
      <c r="G16" s="388" t="n"/>
      <c r="H16" s="388" t="n"/>
      <c r="I16" s="482" t="n">
        <v>0</v>
      </c>
      <c r="J16" s="485" t="n"/>
      <c r="K16" s="388" t="n"/>
      <c r="L16" s="388" t="n"/>
      <c r="M16" s="204" t="n"/>
    </row>
    <row r="17" ht="13.75" customHeight="1" s="403">
      <c r="A17" s="205" t="inlineStr">
        <is>
          <t xml:space="preserve">DEBITO </t>
        </is>
      </c>
      <c r="B17" s="417">
        <f>SUM(B13:M13)</f>
        <v/>
      </c>
      <c r="C17" s="388" t="n"/>
      <c r="D17" s="485" t="n"/>
      <c r="E17" s="388" t="n"/>
      <c r="F17" s="388" t="n"/>
      <c r="G17" s="388" t="n"/>
      <c r="H17" s="388" t="n"/>
      <c r="I17" s="388" t="n"/>
      <c r="J17" s="388" t="n"/>
      <c r="K17" s="137" t="inlineStr">
        <is>
          <t>minimo</t>
        </is>
      </c>
      <c r="L17" s="482" t="n">
        <v>0</v>
      </c>
      <c r="M17" s="204" t="n"/>
    </row>
    <row r="18" ht="13.75" customHeight="1" s="403">
      <c r="A18" s="226" t="inlineStr">
        <is>
          <t>SALDO</t>
        </is>
      </c>
      <c r="B18" s="518" t="n"/>
      <c r="C18" s="519" t="n"/>
      <c r="D18" s="520" t="n"/>
      <c r="E18" s="230" t="n"/>
      <c r="F18" s="230" t="n"/>
      <c r="G18" s="230" t="n"/>
      <c r="H18" s="230" t="n"/>
      <c r="I18" s="230" t="n"/>
      <c r="J18" s="520" t="n"/>
      <c r="K18" s="230" t="n"/>
      <c r="L18" s="230" t="n"/>
      <c r="M18" s="231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33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21" customWidth="1" style="394" min="1" max="1"/>
    <col width="11.5" customWidth="1" style="394" min="2" max="13"/>
    <col width="8.851559999999999" customWidth="1" style="394" min="14" max="16384"/>
  </cols>
  <sheetData>
    <row r="1" ht="18" customHeight="1" s="403">
      <c r="A1" s="405" t="inlineStr">
        <is>
          <t xml:space="preserve">CARTÃO NUBANK 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3.75" customHeight="1" s="403">
      <c r="A2" s="10" t="n"/>
      <c r="B2" s="233" t="inlineStr">
        <is>
          <t>JAN</t>
        </is>
      </c>
      <c r="C2" s="233" t="inlineStr">
        <is>
          <t>FEV</t>
        </is>
      </c>
      <c r="D2" s="233" t="inlineStr">
        <is>
          <t>MAR</t>
        </is>
      </c>
      <c r="E2" s="233" t="inlineStr">
        <is>
          <t>ABR</t>
        </is>
      </c>
      <c r="F2" s="233" t="inlineStr">
        <is>
          <t>MAI</t>
        </is>
      </c>
      <c r="G2" s="233" t="inlineStr">
        <is>
          <t>JUN</t>
        </is>
      </c>
      <c r="H2" s="233" t="inlineStr">
        <is>
          <t>JUL</t>
        </is>
      </c>
      <c r="I2" s="233" t="inlineStr">
        <is>
          <t>AGO</t>
        </is>
      </c>
      <c r="J2" s="233" t="inlineStr">
        <is>
          <t>SET</t>
        </is>
      </c>
      <c r="K2" s="233" t="inlineStr">
        <is>
          <t>OUT</t>
        </is>
      </c>
      <c r="L2" s="233" t="inlineStr">
        <is>
          <t>NOV</t>
        </is>
      </c>
      <c r="M2" s="233" t="inlineStr">
        <is>
          <t>DEZ</t>
        </is>
      </c>
    </row>
    <row r="3" ht="13.75" customHeight="1" s="403">
      <c r="A3" s="16" t="inlineStr">
        <is>
          <t>potiguar 3/10</t>
        </is>
      </c>
      <c r="B3" s="411" t="n"/>
      <c r="C3" s="408" t="n"/>
      <c r="D3" s="408" t="n"/>
      <c r="E3" s="408" t="n"/>
      <c r="F3" s="408" t="n">
        <v>33.5</v>
      </c>
      <c r="G3" s="408" t="n">
        <v>33.5</v>
      </c>
      <c r="H3" s="408" t="n">
        <v>33.5</v>
      </c>
      <c r="I3" s="408" t="n">
        <v>33.5</v>
      </c>
      <c r="J3" s="408" t="n">
        <v>33.5</v>
      </c>
      <c r="K3" s="408" t="n">
        <v>33.5</v>
      </c>
      <c r="L3" s="408" t="n">
        <v>33.5</v>
      </c>
      <c r="M3" s="411" t="n"/>
    </row>
    <row r="4" ht="13.75" customHeight="1" s="403">
      <c r="A4" s="16" t="inlineStr">
        <is>
          <t>pague menos 2/3</t>
        </is>
      </c>
      <c r="B4" s="409" t="n"/>
      <c r="C4" s="409" t="n"/>
      <c r="D4" s="409" t="n"/>
      <c r="E4" s="409" t="n"/>
      <c r="F4" s="409" t="n">
        <v>108.27</v>
      </c>
      <c r="G4" s="409" t="n"/>
      <c r="H4" s="409" t="n"/>
      <c r="I4" s="409" t="n"/>
      <c r="J4" s="409" t="n"/>
      <c r="K4" s="409" t="n"/>
      <c r="L4" s="409" t="n"/>
      <c r="M4" s="409" t="n"/>
    </row>
    <row r="5" ht="13.75" customHeight="1" s="403">
      <c r="A5" s="16" t="inlineStr">
        <is>
          <t>potiguar 7/10</t>
        </is>
      </c>
      <c r="B5" s="410" t="n"/>
      <c r="C5" s="410" t="n"/>
      <c r="D5" s="410" t="n"/>
      <c r="E5" s="410" t="n"/>
      <c r="F5" s="410" t="n">
        <v>38.99</v>
      </c>
      <c r="G5" s="410" t="n">
        <v>38.99</v>
      </c>
      <c r="H5" s="410" t="n"/>
      <c r="I5" s="410" t="n"/>
      <c r="J5" s="410" t="n"/>
      <c r="K5" s="410" t="n"/>
      <c r="L5" s="410" t="n"/>
      <c r="M5" s="410" t="n"/>
    </row>
    <row r="6" ht="13.75" customHeight="1" s="403">
      <c r="A6" s="16" t="inlineStr">
        <is>
          <t>parcelamento 4/18</t>
        </is>
      </c>
      <c r="B6" s="409" t="n"/>
      <c r="C6" s="409" t="n"/>
      <c r="D6" s="409" t="n"/>
      <c r="E6" s="409" t="n"/>
      <c r="F6" s="409" t="n">
        <v>366.14</v>
      </c>
      <c r="G6" s="409" t="n">
        <v>366.14</v>
      </c>
      <c r="H6" s="409" t="n">
        <v>366.14</v>
      </c>
      <c r="I6" s="409" t="n">
        <v>366.14</v>
      </c>
      <c r="J6" s="409" t="n">
        <v>366.14</v>
      </c>
      <c r="K6" s="409" t="n">
        <v>366.14</v>
      </c>
      <c r="L6" s="409" t="n">
        <v>366.14</v>
      </c>
      <c r="M6" s="409" t="n">
        <v>366.14</v>
      </c>
    </row>
    <row r="7" ht="13.75" customHeight="1" s="403">
      <c r="A7" s="16" t="inlineStr">
        <is>
          <t>resfriar ar 2/2</t>
        </is>
      </c>
      <c r="B7" s="409" t="n"/>
      <c r="C7" s="409" t="n"/>
      <c r="D7" s="409" t="n"/>
      <c r="E7" s="409" t="n"/>
      <c r="F7" s="409" t="n"/>
      <c r="G7" s="410" t="n"/>
      <c r="H7" s="409" t="n"/>
      <c r="I7" s="409" t="n"/>
      <c r="J7" s="409" t="n"/>
      <c r="K7" s="409" t="n"/>
      <c r="L7" s="409" t="n"/>
      <c r="M7" s="409" t="n"/>
    </row>
    <row r="8" ht="13.75" customHeight="1" s="403">
      <c r="A8" s="16" t="inlineStr">
        <is>
          <t>emporio das meias 1/3</t>
        </is>
      </c>
      <c r="B8" s="12" t="n"/>
      <c r="C8" s="12" t="n"/>
      <c r="D8" s="12" t="n"/>
      <c r="E8" s="409" t="n"/>
      <c r="F8" s="409" t="n">
        <v>67.5</v>
      </c>
      <c r="G8" s="409" t="n">
        <v>67.5</v>
      </c>
      <c r="H8" s="409" t="n"/>
      <c r="I8" s="409" t="n"/>
      <c r="J8" s="409" t="n"/>
      <c r="K8" s="409" t="n"/>
      <c r="L8" s="409" t="n"/>
      <c r="M8" s="409" t="n"/>
    </row>
    <row r="9" ht="13.75" customHeight="1" s="403">
      <c r="A9" s="16" t="inlineStr">
        <is>
          <t>boticario 1/4</t>
        </is>
      </c>
      <c r="B9" s="409" t="n"/>
      <c r="C9" s="409" t="n"/>
      <c r="D9" s="409" t="n"/>
      <c r="E9" s="409" t="n"/>
      <c r="F9" s="409" t="n">
        <v>52.48</v>
      </c>
      <c r="G9" s="409" t="n">
        <v>52.48</v>
      </c>
      <c r="H9" s="409" t="n">
        <v>52.48</v>
      </c>
      <c r="I9" s="409" t="n"/>
      <c r="J9" s="409" t="n"/>
      <c r="K9" s="409" t="n"/>
      <c r="L9" s="409" t="n"/>
      <c r="M9" s="409" t="n"/>
    </row>
    <row r="10" ht="13.75" customHeight="1" s="403">
      <c r="A10" s="16" t="inlineStr">
        <is>
          <t>dudalina 1/2</t>
        </is>
      </c>
      <c r="B10" s="409" t="n"/>
      <c r="C10" s="409" t="n"/>
      <c r="D10" s="409" t="n"/>
      <c r="E10" s="409" t="n"/>
      <c r="F10" s="409" t="n">
        <v>127.46</v>
      </c>
      <c r="G10" s="409" t="n"/>
      <c r="H10" s="409" t="n"/>
      <c r="I10" s="409" t="n"/>
      <c r="J10" s="409" t="n"/>
      <c r="K10" s="409" t="n"/>
      <c r="L10" s="409" t="n"/>
      <c r="M10" s="409" t="n"/>
    </row>
    <row r="11" ht="13.75" customHeight="1" s="403">
      <c r="A11" s="12" t="n"/>
      <c r="B11" s="408" t="n"/>
      <c r="C11" s="408" t="n"/>
      <c r="D11" s="408" t="n"/>
      <c r="E11" s="409" t="n"/>
      <c r="F11" s="410" t="n"/>
      <c r="G11" s="410" t="n"/>
      <c r="H11" s="409" t="n"/>
      <c r="I11" s="409" t="n"/>
      <c r="J11" s="409" t="n"/>
      <c r="K11" s="411" t="n"/>
      <c r="L11" s="409" t="n"/>
      <c r="M11" s="409" t="n"/>
    </row>
    <row r="12" ht="13.75" customHeight="1" s="403">
      <c r="A12" s="16" t="inlineStr">
        <is>
          <t>TOTAL</t>
        </is>
      </c>
      <c r="B12" s="521" t="n">
        <v>0</v>
      </c>
      <c r="C12" s="521" t="n">
        <v>0</v>
      </c>
      <c r="D12" s="521" t="n">
        <v>0</v>
      </c>
      <c r="E12" s="521" t="n">
        <v>0</v>
      </c>
      <c r="F12" s="521">
        <f>SUM(F3:F11)</f>
        <v/>
      </c>
      <c r="G12" s="521">
        <f>SUM(G3:G11)</f>
        <v/>
      </c>
      <c r="H12" s="521">
        <f>SUM(H3:H11)</f>
        <v/>
      </c>
      <c r="I12" s="521">
        <f>SUM(I3:I11)</f>
        <v/>
      </c>
      <c r="J12" s="521">
        <f>SUM(J3:J11)</f>
        <v/>
      </c>
      <c r="K12" s="521">
        <f>SUM(K3:K11)</f>
        <v/>
      </c>
      <c r="L12" s="521">
        <f>SUM(L3:L11)</f>
        <v/>
      </c>
      <c r="M12" s="521">
        <f>SUM(M3:M11)</f>
        <v/>
      </c>
    </row>
    <row r="13" ht="13.75" customHeight="1" s="403">
      <c r="A13" s="202" t="n"/>
      <c r="B13" s="188" t="n"/>
      <c r="C13" s="511" t="n"/>
      <c r="D13" s="188" t="n"/>
      <c r="E13" s="188" t="n"/>
      <c r="F13" s="188" t="n"/>
      <c r="G13" s="188" t="n"/>
      <c r="H13" s="188" t="n"/>
      <c r="I13" s="188" t="n"/>
      <c r="J13" s="188" t="n"/>
      <c r="K13" s="188" t="n"/>
      <c r="L13" s="188" t="n"/>
      <c r="M13" s="201" t="n"/>
    </row>
    <row r="14" ht="13.75" customHeight="1" s="403">
      <c r="A14" s="205" t="inlineStr">
        <is>
          <t>LIMITE</t>
        </is>
      </c>
      <c r="B14" s="512" t="n">
        <v>16750</v>
      </c>
      <c r="C14" s="482" t="n"/>
      <c r="D14" s="388" t="n"/>
      <c r="E14" s="482" t="n"/>
      <c r="F14" s="388" t="n"/>
      <c r="G14" s="388" t="n"/>
      <c r="H14" s="388" t="n"/>
      <c r="I14" s="482" t="n"/>
      <c r="J14" s="388" t="n"/>
      <c r="K14" s="137" t="inlineStr">
        <is>
          <t>minino</t>
        </is>
      </c>
      <c r="L14" s="482" t="n">
        <v>0</v>
      </c>
      <c r="M14" s="204" t="n"/>
    </row>
    <row r="15" ht="13.75" customHeight="1" s="403">
      <c r="A15" s="205" t="inlineStr">
        <is>
          <t>DEBITO</t>
        </is>
      </c>
      <c r="B15" s="417">
        <f>SUM(B12:M12)</f>
        <v/>
      </c>
      <c r="C15" s="485" t="n"/>
      <c r="D15" s="485" t="n"/>
      <c r="E15" s="388" t="n"/>
      <c r="F15" s="388" t="n"/>
      <c r="G15" s="388" t="n"/>
      <c r="H15" s="485" t="n"/>
      <c r="I15" s="485" t="n"/>
      <c r="J15" s="388" t="n"/>
      <c r="K15" s="388" t="n"/>
      <c r="L15" s="388" t="n"/>
      <c r="M15" s="204" t="n"/>
    </row>
    <row r="16" ht="13.75" customHeight="1" s="403">
      <c r="A16" s="205" t="inlineStr">
        <is>
          <t>SALDO</t>
        </is>
      </c>
      <c r="B16" s="522">
        <f>B14-B15</f>
        <v/>
      </c>
      <c r="C16" s="482" t="n"/>
      <c r="D16" s="485" t="n"/>
      <c r="E16" s="485" t="n"/>
      <c r="F16" s="388" t="n"/>
      <c r="G16" s="388" t="n"/>
      <c r="H16" s="388" t="n"/>
      <c r="I16" s="388" t="n"/>
      <c r="J16" s="388" t="n"/>
      <c r="K16" s="388" t="n"/>
      <c r="L16" s="388" t="n"/>
      <c r="M16" s="204" t="n"/>
    </row>
    <row r="17" ht="13.75" customHeight="1" s="403">
      <c r="A17" s="217" t="n"/>
      <c r="B17" s="494" t="n"/>
      <c r="C17" s="523" t="n"/>
      <c r="D17" s="494" t="n"/>
      <c r="E17" s="494" t="n"/>
      <c r="F17" s="237" t="inlineStr">
        <is>
          <t>BIEL</t>
        </is>
      </c>
      <c r="G17" s="163" t="n"/>
      <c r="H17" s="163" t="n"/>
      <c r="I17" s="163" t="n"/>
      <c r="J17" s="163" t="n"/>
      <c r="K17" s="163" t="n"/>
      <c r="L17" s="163" t="n"/>
      <c r="M17" s="238" t="n"/>
    </row>
    <row r="18" ht="13.75" customHeight="1" s="403">
      <c r="A18" s="239" t="n"/>
      <c r="B18" s="233" t="inlineStr">
        <is>
          <t>JAN</t>
        </is>
      </c>
      <c r="C18" s="233" t="inlineStr">
        <is>
          <t>FEV</t>
        </is>
      </c>
      <c r="D18" s="233" t="inlineStr">
        <is>
          <t>MAR</t>
        </is>
      </c>
      <c r="E18" s="233" t="inlineStr">
        <is>
          <t>ABR</t>
        </is>
      </c>
      <c r="F18" s="233" t="inlineStr">
        <is>
          <t>MAI</t>
        </is>
      </c>
      <c r="G18" s="233" t="inlineStr">
        <is>
          <t>JUN</t>
        </is>
      </c>
      <c r="H18" s="233" t="inlineStr">
        <is>
          <t>JUL</t>
        </is>
      </c>
      <c r="I18" s="233" t="inlineStr">
        <is>
          <t>AGO</t>
        </is>
      </c>
      <c r="J18" s="233" t="inlineStr">
        <is>
          <t>SET</t>
        </is>
      </c>
      <c r="K18" s="233" t="inlineStr">
        <is>
          <t>OUT</t>
        </is>
      </c>
      <c r="L18" s="233" t="inlineStr">
        <is>
          <t>NOV</t>
        </is>
      </c>
      <c r="M18" s="233" t="inlineStr">
        <is>
          <t>DEZ</t>
        </is>
      </c>
    </row>
    <row r="19" ht="13.75" customHeight="1" s="403">
      <c r="A19" s="16" t="inlineStr">
        <is>
          <t>amazon 7/8</t>
        </is>
      </c>
      <c r="B19" s="409" t="n"/>
      <c r="C19" s="409" t="n"/>
      <c r="D19" s="409" t="n"/>
      <c r="E19" s="409" t="n"/>
      <c r="F19" s="409" t="n">
        <v>51.9</v>
      </c>
      <c r="G19" s="409" t="n">
        <v>51.9</v>
      </c>
      <c r="H19" s="409" t="n"/>
      <c r="I19" s="409" t="n"/>
      <c r="J19" s="409" t="n"/>
      <c r="K19" s="409" t="n"/>
      <c r="L19" s="409" t="n"/>
      <c r="M19" s="409" t="n"/>
    </row>
    <row r="20" ht="13.75" customHeight="1" s="403">
      <c r="A20" s="16" t="inlineStr">
        <is>
          <t>netflix</t>
        </is>
      </c>
      <c r="B20" s="409" t="n"/>
      <c r="C20" s="409" t="n"/>
      <c r="D20" s="409" t="n"/>
      <c r="E20" s="409" t="n"/>
      <c r="F20" s="409" t="n">
        <v>55.9</v>
      </c>
      <c r="G20" s="409" t="n">
        <v>55.9</v>
      </c>
      <c r="H20" s="409" t="n">
        <v>55.9</v>
      </c>
      <c r="I20" s="409" t="n">
        <v>55.9</v>
      </c>
      <c r="J20" s="409" t="n">
        <v>55.9</v>
      </c>
      <c r="K20" s="409" t="n">
        <v>55.9</v>
      </c>
      <c r="L20" s="409" t="n">
        <v>55.9</v>
      </c>
      <c r="M20" s="409" t="n">
        <v>55.9</v>
      </c>
    </row>
    <row r="21" ht="13.75" customHeight="1" s="403">
      <c r="A21" s="16" t="inlineStr">
        <is>
          <t>amazon 4/6</t>
        </is>
      </c>
      <c r="B21" s="409" t="n"/>
      <c r="C21" s="409" t="n"/>
      <c r="D21" s="409" t="n"/>
      <c r="E21" s="409" t="n"/>
      <c r="F21" s="409" t="n">
        <v>53.55</v>
      </c>
      <c r="G21" s="409" t="n">
        <v>53.55</v>
      </c>
      <c r="H21" s="409" t="n">
        <v>53.55</v>
      </c>
      <c r="I21" s="409" t="n"/>
      <c r="J21" s="409" t="n"/>
      <c r="K21" s="409" t="n"/>
      <c r="L21" s="409" t="n"/>
      <c r="M21" s="409" t="n"/>
    </row>
    <row r="22" ht="13.75" customHeight="1" s="403">
      <c r="A22" s="16" t="inlineStr">
        <is>
          <t>fiat revisão 3/6</t>
        </is>
      </c>
      <c r="B22" s="409" t="n"/>
      <c r="C22" s="409" t="n"/>
      <c r="D22" s="409" t="n"/>
      <c r="E22" s="409" t="n"/>
      <c r="F22" s="409" t="n">
        <v>300</v>
      </c>
      <c r="G22" s="409" t="n">
        <v>300</v>
      </c>
      <c r="H22" s="409" t="n">
        <v>300</v>
      </c>
      <c r="I22" s="409" t="n">
        <v>300</v>
      </c>
      <c r="J22" s="409" t="n"/>
      <c r="K22" s="409" t="n"/>
      <c r="L22" s="409" t="n"/>
      <c r="M22" s="409" t="n"/>
    </row>
    <row r="23" ht="13.75" customHeight="1" s="403">
      <c r="A23" s="16" t="inlineStr">
        <is>
          <t>otica dinizn 2/2</t>
        </is>
      </c>
      <c r="B23" s="409" t="n"/>
      <c r="C23" s="409" t="n"/>
      <c r="D23" s="409" t="n"/>
      <c r="E23" s="409" t="n"/>
      <c r="F23" s="409" t="n">
        <v>185</v>
      </c>
      <c r="G23" s="409" t="n"/>
      <c r="H23" s="409" t="n"/>
      <c r="I23" s="409" t="n"/>
      <c r="J23" s="409" t="n"/>
      <c r="K23" s="409" t="n"/>
      <c r="L23" s="409" t="n"/>
      <c r="M23" s="409" t="n"/>
    </row>
    <row r="24" ht="13.75" customHeight="1" s="403">
      <c r="A24" s="16" t="inlineStr">
        <is>
          <t>responde ai 1/10</t>
        </is>
      </c>
      <c r="B24" s="409" t="n">
        <v>29.88</v>
      </c>
      <c r="C24" s="409" t="n">
        <v>29.88</v>
      </c>
      <c r="D24" s="409" t="n"/>
      <c r="E24" s="409" t="n"/>
      <c r="F24" s="409" t="n">
        <v>29.88</v>
      </c>
      <c r="G24" s="409" t="n">
        <v>29.88</v>
      </c>
      <c r="H24" s="409" t="n">
        <v>29.88</v>
      </c>
      <c r="I24" s="409" t="n">
        <v>29.88</v>
      </c>
      <c r="J24" s="409" t="n">
        <v>29.88</v>
      </c>
      <c r="K24" s="409" t="n">
        <v>29.88</v>
      </c>
      <c r="L24" s="409" t="n">
        <v>29.88</v>
      </c>
      <c r="M24" s="409" t="n">
        <v>29.88</v>
      </c>
    </row>
    <row r="25" ht="13.75" customHeight="1" s="403">
      <c r="A25" s="12" t="n"/>
      <c r="B25" s="409" t="n"/>
      <c r="C25" s="409" t="n"/>
      <c r="D25" s="409" t="n"/>
      <c r="E25" s="409" t="n"/>
      <c r="F25" s="409" t="n"/>
      <c r="G25" s="409" t="n"/>
      <c r="H25" s="409" t="n"/>
      <c r="I25" s="409" t="n"/>
      <c r="J25" s="409" t="n"/>
      <c r="K25" s="409" t="n"/>
      <c r="L25" s="409" t="n"/>
      <c r="M25" s="409" t="n"/>
    </row>
    <row r="26" ht="13.75" customHeight="1" s="403">
      <c r="A26" s="12" t="n"/>
      <c r="B26" s="409" t="n"/>
      <c r="C26" s="409" t="n"/>
      <c r="D26" s="409" t="n"/>
      <c r="E26" s="409" t="n"/>
      <c r="F26" s="409" t="n"/>
      <c r="G26" s="409" t="n"/>
      <c r="H26" s="409" t="n"/>
      <c r="I26" s="409" t="n"/>
      <c r="J26" s="409" t="n"/>
      <c r="K26" s="409" t="n"/>
      <c r="L26" s="409" t="n"/>
      <c r="M26" s="409" t="n"/>
    </row>
    <row r="27" ht="13.75" customHeight="1" s="403">
      <c r="A27" s="12" t="n"/>
      <c r="B27" s="409" t="n"/>
      <c r="C27" s="409" t="n"/>
      <c r="D27" s="409" t="n"/>
      <c r="E27" s="409" t="n"/>
      <c r="F27" s="409" t="n"/>
      <c r="G27" s="409" t="n"/>
      <c r="H27" s="409" t="n"/>
      <c r="I27" s="409" t="n"/>
      <c r="J27" s="409" t="n"/>
      <c r="K27" s="409" t="n"/>
      <c r="L27" s="409" t="n"/>
      <c r="M27" s="409" t="n"/>
    </row>
    <row r="28" ht="13.75" customHeight="1" s="403">
      <c r="A28" s="12" t="n"/>
      <c r="B28" s="414" t="n">
        <v>0</v>
      </c>
      <c r="C28" s="414" t="n">
        <v>0</v>
      </c>
      <c r="D28" s="414" t="n">
        <v>0</v>
      </c>
      <c r="E28" s="414" t="n">
        <v>0</v>
      </c>
      <c r="F28" s="414" t="n">
        <v>2000.84</v>
      </c>
      <c r="G28" s="414">
        <f>SUM(G19:G27)</f>
        <v/>
      </c>
      <c r="H28" s="414">
        <f>SUM(H19:H27)</f>
        <v/>
      </c>
      <c r="I28" s="414">
        <f>SUM(I19:I27)</f>
        <v/>
      </c>
      <c r="J28" s="414">
        <f>SUM(J19:J27)</f>
        <v/>
      </c>
      <c r="K28" s="414">
        <f>SUM(K19:K27)</f>
        <v/>
      </c>
      <c r="L28" s="414">
        <f>SUM(L19:L27)</f>
        <v/>
      </c>
      <c r="M28" s="414">
        <f>SUM(M19:M27)</f>
        <v/>
      </c>
    </row>
    <row r="29" ht="13.65" customHeight="1" s="403">
      <c r="A29" s="240" t="n"/>
      <c r="B29" s="162" t="n"/>
      <c r="C29" s="162" t="n"/>
      <c r="D29" s="162" t="n"/>
      <c r="E29" s="162" t="n"/>
      <c r="F29" s="162" t="n"/>
      <c r="G29" s="162" t="n"/>
      <c r="H29" s="162" t="n"/>
      <c r="I29" s="162" t="n"/>
      <c r="J29" s="162" t="n"/>
      <c r="K29" s="162" t="n"/>
      <c r="L29" s="162" t="n"/>
      <c r="M29" s="241" t="n"/>
    </row>
    <row r="30" ht="13.75" customHeight="1" s="403">
      <c r="A30" s="205" t="inlineStr">
        <is>
          <t>LIMITE</t>
        </is>
      </c>
      <c r="B30" s="512" t="n">
        <v>6950</v>
      </c>
      <c r="C30" s="220" t="n"/>
      <c r="D30" s="220" t="n"/>
      <c r="E30" s="220" t="n"/>
      <c r="F30" s="220" t="n"/>
      <c r="G30" s="220" t="n"/>
      <c r="H30" s="220" t="n"/>
      <c r="I30" s="220" t="n"/>
      <c r="J30" s="220" t="n"/>
      <c r="K30" s="220" t="n"/>
      <c r="L30" s="388" t="n"/>
      <c r="M30" s="53" t="n"/>
    </row>
    <row r="31" ht="13.75" customHeight="1" s="403">
      <c r="A31" s="205" t="inlineStr">
        <is>
          <t>DEBITO</t>
        </is>
      </c>
      <c r="B31" s="417">
        <f>SUM(B28:M28)</f>
        <v/>
      </c>
      <c r="C31" s="220" t="n"/>
      <c r="D31" s="220" t="n"/>
      <c r="E31" s="220" t="n"/>
      <c r="F31" s="220" t="n"/>
      <c r="G31" s="220" t="n"/>
      <c r="H31" s="220" t="n"/>
      <c r="I31" s="220" t="n"/>
      <c r="J31" s="220" t="n"/>
      <c r="K31" s="220" t="n"/>
      <c r="L31" s="430" t="n"/>
      <c r="M31" s="53" t="n"/>
    </row>
    <row r="32" ht="13.75" customHeight="1" s="403">
      <c r="A32" s="205" t="inlineStr">
        <is>
          <t>SALDO</t>
        </is>
      </c>
      <c r="B32" s="522">
        <f>B30-B31</f>
        <v/>
      </c>
      <c r="C32" s="220" t="n"/>
      <c r="D32" s="220" t="n"/>
      <c r="E32" s="220" t="n"/>
      <c r="F32" s="220" t="n"/>
      <c r="G32" s="220" t="n"/>
      <c r="H32" s="220" t="n"/>
      <c r="I32" s="220" t="n"/>
      <c r="J32" s="220" t="n"/>
      <c r="K32" s="220" t="n"/>
      <c r="L32" s="220" t="n"/>
      <c r="M32" s="53" t="n"/>
    </row>
    <row r="33" ht="13.65" customHeight="1" s="403">
      <c r="A33" s="190" t="n"/>
      <c r="B33" s="210" t="n"/>
      <c r="C33" s="210" t="n"/>
      <c r="D33" s="210" t="n"/>
      <c r="E33" s="210" t="n"/>
      <c r="F33" s="210" t="n"/>
      <c r="G33" s="524" t="n"/>
      <c r="H33" s="210" t="n"/>
      <c r="I33" s="210" t="n"/>
      <c r="J33" s="210" t="n"/>
      <c r="K33" s="210" t="n"/>
      <c r="L33" s="210" t="n"/>
      <c r="M33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0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19" customWidth="1" style="394" min="1" max="1"/>
    <col width="11.5" customWidth="1" style="394" min="2" max="13"/>
    <col width="8.851559999999999" customWidth="1" style="394" min="14" max="16384"/>
  </cols>
  <sheetData>
    <row r="1" ht="18" customHeight="1" s="403">
      <c r="A1" s="405" t="inlineStr">
        <is>
          <t>CARTÃO BRADESCO VENC 08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3.75" customHeight="1" s="403">
      <c r="A2" s="10" t="n"/>
      <c r="B2" s="142" t="inlineStr">
        <is>
          <t>JAN</t>
        </is>
      </c>
      <c r="C2" s="142" t="inlineStr">
        <is>
          <t>FEV</t>
        </is>
      </c>
      <c r="D2" s="142" t="inlineStr">
        <is>
          <t>MAR</t>
        </is>
      </c>
      <c r="E2" s="142" t="inlineStr">
        <is>
          <t>ABR</t>
        </is>
      </c>
      <c r="F2" s="142" t="inlineStr">
        <is>
          <t>MAI</t>
        </is>
      </c>
      <c r="G2" s="142" t="inlineStr">
        <is>
          <t>JUN</t>
        </is>
      </c>
      <c r="H2" s="142" t="inlineStr">
        <is>
          <t>JUL</t>
        </is>
      </c>
      <c r="I2" s="142" t="inlineStr">
        <is>
          <t>AGO</t>
        </is>
      </c>
      <c r="J2" s="142" t="inlineStr">
        <is>
          <t>SET</t>
        </is>
      </c>
      <c r="K2" s="142" t="inlineStr">
        <is>
          <t>OUT</t>
        </is>
      </c>
      <c r="L2" s="142" t="inlineStr">
        <is>
          <t>NOV</t>
        </is>
      </c>
      <c r="M2" s="142" t="inlineStr">
        <is>
          <t>DEZ</t>
        </is>
      </c>
    </row>
    <row r="3" ht="13.75" customHeight="1" s="403">
      <c r="A3" s="16" t="inlineStr">
        <is>
          <t>PARCELAMENTO 20/24</t>
        </is>
      </c>
      <c r="B3" s="409" t="n"/>
      <c r="C3" s="409" t="n"/>
      <c r="D3" s="409" t="n"/>
      <c r="E3" s="409" t="n">
        <v>0</v>
      </c>
      <c r="F3" s="409">
        <f>144.13+118.15+4.46</f>
        <v/>
      </c>
      <c r="G3" s="410" t="n"/>
      <c r="H3" s="410" t="n"/>
      <c r="I3" s="410" t="n"/>
      <c r="J3" s="410" t="n"/>
      <c r="K3" s="410" t="n"/>
      <c r="L3" s="410" t="n"/>
      <c r="M3" s="410" t="n"/>
    </row>
    <row r="4" ht="13.75" customHeight="1" s="403">
      <c r="A4" s="12" t="n"/>
      <c r="B4" s="412" t="n"/>
      <c r="C4" s="412" t="n"/>
      <c r="D4" s="412" t="n"/>
      <c r="E4" s="411" t="n"/>
      <c r="F4" s="411" t="n"/>
      <c r="G4" s="411" t="n"/>
      <c r="H4" s="411" t="n"/>
      <c r="I4" s="411" t="n"/>
      <c r="J4" s="411" t="n"/>
      <c r="K4" s="411" t="n"/>
      <c r="L4" s="411" t="n"/>
      <c r="M4" s="411" t="n"/>
    </row>
    <row r="5" ht="13.75" customHeight="1" s="403">
      <c r="A5" s="12" t="n"/>
      <c r="B5" s="409" t="n"/>
      <c r="C5" s="409" t="n"/>
      <c r="D5" s="409" t="n"/>
      <c r="E5" s="409" t="n"/>
      <c r="F5" s="409" t="n"/>
      <c r="G5" s="409" t="n"/>
      <c r="H5" s="409" t="n"/>
      <c r="I5" s="409" t="n"/>
      <c r="J5" s="409" t="n"/>
      <c r="K5" s="409" t="n"/>
      <c r="L5" s="409" t="n"/>
      <c r="M5" s="409" t="n"/>
    </row>
    <row r="6" ht="13.75" customHeight="1" s="403">
      <c r="A6" s="12" t="n"/>
      <c r="B6" s="408" t="n"/>
      <c r="C6" s="409" t="n"/>
      <c r="D6" s="409" t="n"/>
      <c r="E6" s="409" t="n"/>
      <c r="F6" s="409" t="n"/>
      <c r="G6" s="409" t="n"/>
      <c r="H6" s="409" t="n"/>
      <c r="I6" s="409" t="n"/>
      <c r="J6" s="409" t="n"/>
      <c r="K6" s="409" t="n"/>
      <c r="L6" s="409" t="n"/>
      <c r="M6" s="409" t="n"/>
    </row>
    <row r="7" ht="13.75" customHeight="1" s="403">
      <c r="A7" s="12" t="n"/>
      <c r="B7" s="408" t="n"/>
      <c r="C7" s="408" t="n"/>
      <c r="D7" s="408" t="n"/>
      <c r="E7" s="408" t="n"/>
      <c r="F7" s="408" t="n"/>
      <c r="G7" s="410" t="n"/>
      <c r="H7" s="410" t="n"/>
      <c r="I7" s="410" t="n"/>
      <c r="J7" s="410" t="n"/>
      <c r="K7" s="410" t="n"/>
      <c r="L7" s="410" t="n"/>
      <c r="M7" s="410" t="n"/>
    </row>
    <row r="8" ht="13.75" customHeight="1" s="403">
      <c r="A8" s="12" t="n"/>
      <c r="B8" s="408" t="n"/>
      <c r="C8" s="408" t="n"/>
      <c r="D8" s="408" t="n"/>
      <c r="E8" s="409" t="n">
        <v>0</v>
      </c>
      <c r="F8" s="410" t="n"/>
      <c r="G8" s="410" t="n"/>
      <c r="H8" s="410" t="n"/>
      <c r="I8" s="410" t="n"/>
      <c r="J8" s="410" t="n"/>
      <c r="K8" s="411" t="n"/>
      <c r="L8" s="409" t="n"/>
      <c r="M8" s="409" t="n"/>
    </row>
    <row r="9" ht="13.75" customHeight="1" s="403">
      <c r="A9" s="12" t="n"/>
      <c r="B9" s="408" t="n"/>
      <c r="C9" s="408" t="n"/>
      <c r="D9" s="408" t="n"/>
      <c r="E9" s="409" t="n"/>
      <c r="F9" s="410" t="n"/>
      <c r="G9" s="410" t="n"/>
      <c r="H9" s="409" t="n"/>
      <c r="I9" s="409" t="n"/>
      <c r="J9" s="409" t="n"/>
      <c r="K9" s="411" t="n"/>
      <c r="L9" s="409" t="n"/>
      <c r="M9" s="409" t="n"/>
    </row>
    <row r="10" ht="13.75" customHeight="1" s="403">
      <c r="A10" s="12" t="n"/>
      <c r="B10" s="408" t="n"/>
      <c r="C10" s="408" t="n"/>
      <c r="D10" s="408" t="n"/>
      <c r="E10" s="409" t="n"/>
      <c r="F10" s="410" t="n"/>
      <c r="G10" s="410" t="n"/>
      <c r="H10" s="409" t="n"/>
      <c r="I10" s="409" t="n"/>
      <c r="J10" s="409" t="n"/>
      <c r="K10" s="411" t="n"/>
      <c r="L10" s="409" t="n"/>
      <c r="M10" s="409" t="n"/>
    </row>
    <row r="11" ht="13.75" customHeight="1" s="403">
      <c r="A11" s="12" t="n"/>
      <c r="B11" s="408" t="n"/>
      <c r="C11" s="408" t="n"/>
      <c r="D11" s="408" t="n"/>
      <c r="E11" s="409" t="n"/>
      <c r="F11" s="412" t="n"/>
      <c r="G11" s="412" t="n"/>
      <c r="H11" s="409" t="n"/>
      <c r="I11" s="409" t="n"/>
      <c r="J11" s="409" t="n"/>
      <c r="K11" s="411" t="n"/>
      <c r="L11" s="409" t="n"/>
      <c r="M11" s="409" t="n"/>
    </row>
    <row r="12" ht="13.75" customHeight="1" s="403">
      <c r="A12" s="12" t="n"/>
      <c r="B12" s="408" t="n"/>
      <c r="C12" s="408" t="n"/>
      <c r="D12" s="408" t="n"/>
      <c r="E12" s="409" t="n"/>
      <c r="F12" s="412" t="n"/>
      <c r="G12" s="412" t="n"/>
      <c r="H12" s="409" t="n"/>
      <c r="I12" s="409" t="n"/>
      <c r="J12" s="409" t="n"/>
      <c r="K12" s="411" t="n"/>
      <c r="L12" s="409" t="n"/>
      <c r="M12" s="409" t="n"/>
    </row>
    <row r="13" ht="13.75" customHeight="1" s="403">
      <c r="A13" s="12" t="n"/>
      <c r="B13" s="408" t="n"/>
      <c r="C13" s="408" t="n"/>
      <c r="D13" s="408" t="n"/>
      <c r="E13" s="414" t="n"/>
      <c r="F13" s="412" t="n"/>
      <c r="G13" s="412" t="n"/>
      <c r="H13" s="409" t="n"/>
      <c r="I13" s="409" t="n"/>
      <c r="J13" s="409" t="n"/>
      <c r="K13" s="411" t="n"/>
      <c r="L13" s="409" t="n"/>
      <c r="M13" s="409" t="n"/>
    </row>
    <row r="14" ht="13.75" customHeight="1" s="403">
      <c r="A14" s="12" t="n"/>
      <c r="B14" s="408" t="n"/>
      <c r="C14" s="408" t="n"/>
      <c r="D14" s="408" t="n"/>
      <c r="E14" s="414" t="n"/>
      <c r="F14" s="412" t="n"/>
      <c r="G14" s="412" t="n"/>
      <c r="H14" s="409" t="n"/>
      <c r="I14" s="409" t="n"/>
      <c r="J14" s="409" t="n"/>
      <c r="K14" s="411" t="n"/>
      <c r="L14" s="409" t="n"/>
      <c r="M14" s="409" t="n"/>
    </row>
    <row r="15" ht="13.75" customHeight="1" s="403">
      <c r="A15" s="12" t="n"/>
      <c r="B15" s="408" t="n"/>
      <c r="C15" s="408" t="n"/>
      <c r="D15" s="408" t="n"/>
      <c r="E15" s="414" t="n"/>
      <c r="F15" s="412" t="n"/>
      <c r="G15" s="412" t="n"/>
      <c r="H15" s="409" t="n"/>
      <c r="I15" s="409" t="n">
        <v>0</v>
      </c>
      <c r="J15" s="409" t="n"/>
      <c r="K15" s="411" t="n"/>
      <c r="L15" s="409" t="n"/>
      <c r="M15" s="409" t="n"/>
    </row>
    <row r="16" ht="13.75" customHeight="1" s="403">
      <c r="A16" s="16" t="inlineStr">
        <is>
          <t>TOTAL</t>
        </is>
      </c>
      <c r="B16" s="408" t="n">
        <v>0</v>
      </c>
      <c r="C16" s="408" t="n">
        <v>0</v>
      </c>
      <c r="D16" s="408" t="n">
        <v>0</v>
      </c>
      <c r="E16" s="408" t="n">
        <v>0</v>
      </c>
      <c r="F16" s="408">
        <f>SUM(F3:F15)</f>
        <v/>
      </c>
      <c r="G16" s="408">
        <f>SUM(G3:G15)</f>
        <v/>
      </c>
      <c r="H16" s="408">
        <f>SUM(H3:H15)</f>
        <v/>
      </c>
      <c r="I16" s="408">
        <f>SUM(I3:I15)</f>
        <v/>
      </c>
      <c r="J16" s="408">
        <f>SUM(J3:J15)</f>
        <v/>
      </c>
      <c r="K16" s="408" t="n">
        <v>0</v>
      </c>
      <c r="L16" s="408" t="n">
        <v>0</v>
      </c>
      <c r="M16" s="408" t="n">
        <v>0</v>
      </c>
    </row>
    <row r="17" ht="13.65" customHeight="1" s="403">
      <c r="A17" s="240" t="n"/>
      <c r="B17" s="162" t="n"/>
      <c r="C17" s="525" t="n"/>
      <c r="D17" s="162" t="n"/>
      <c r="E17" s="162" t="n"/>
      <c r="F17" s="162" t="n"/>
      <c r="G17" s="162" t="n"/>
      <c r="H17" s="162" t="n"/>
      <c r="I17" s="162" t="n"/>
      <c r="J17" s="162" t="n"/>
      <c r="K17" s="162" t="n"/>
      <c r="L17" s="162" t="n"/>
      <c r="M17" s="241" t="n"/>
    </row>
    <row r="18" ht="13.75" customHeight="1" s="403">
      <c r="A18" s="205" t="inlineStr">
        <is>
          <t>LIMITE</t>
        </is>
      </c>
      <c r="B18" s="512" t="n">
        <v>5300</v>
      </c>
      <c r="C18" s="159" t="n"/>
      <c r="D18" s="220" t="n"/>
      <c r="E18" s="458" t="n"/>
      <c r="F18" s="220" t="n"/>
      <c r="G18" s="220" t="n"/>
      <c r="H18" s="220" t="n"/>
      <c r="I18" s="482" t="n"/>
      <c r="J18" s="220" t="n"/>
      <c r="K18" s="220" t="n"/>
      <c r="L18" s="220" t="n"/>
      <c r="M18" s="53" t="n"/>
    </row>
    <row r="19" ht="13.75" customHeight="1" s="403">
      <c r="A19" s="205" t="inlineStr">
        <is>
          <t>DEBITO</t>
        </is>
      </c>
      <c r="B19" s="417">
        <f>SUM(B16:M16)</f>
        <v/>
      </c>
      <c r="C19" s="220" t="n"/>
      <c r="D19" s="430" t="n"/>
      <c r="E19" s="220" t="n"/>
      <c r="F19" s="220" t="n"/>
      <c r="G19" s="220" t="n"/>
      <c r="H19" s="430" t="n"/>
      <c r="I19" s="430" t="n"/>
      <c r="J19" s="220" t="n"/>
      <c r="K19" s="220" t="n"/>
      <c r="L19" s="220" t="n"/>
      <c r="M19" s="53" t="n"/>
    </row>
    <row r="20" ht="13.75" customHeight="1" s="403">
      <c r="A20" s="226" t="inlineStr">
        <is>
          <t>SALDO</t>
        </is>
      </c>
      <c r="B20" s="420">
        <f>B18-B19</f>
        <v/>
      </c>
      <c r="C20" s="519" t="n"/>
      <c r="D20" s="210" t="n"/>
      <c r="E20" s="210" t="n"/>
      <c r="F20" s="210" t="n"/>
      <c r="G20" s="210" t="n"/>
      <c r="H20" s="210" t="n"/>
      <c r="I20" s="210" t="n"/>
      <c r="J20" s="210" t="n"/>
      <c r="K20" s="210" t="n"/>
      <c r="L20" s="210" t="n"/>
      <c r="M20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37"/>
  <sheetViews>
    <sheetView showGridLines="0" defaultGridColor="1" workbookViewId="0">
      <selection activeCell="A1" sqref="A1"/>
    </sheetView>
  </sheetViews>
  <sheetFormatPr baseColWidth="8" defaultColWidth="8.83333" defaultRowHeight="12.75" customHeight="1" outlineLevelRow="0"/>
  <cols>
    <col width="20.1719" customWidth="1" style="394" min="1" max="1"/>
    <col width="11.5" customWidth="1" style="394" min="2" max="13"/>
    <col width="8.851559999999999" customWidth="1" style="394" min="14" max="16384"/>
  </cols>
  <sheetData>
    <row r="1" ht="18" customHeight="1" s="403">
      <c r="A1" s="526" t="inlineStr">
        <is>
          <t>CARTÃO MASTERCARD ITAU PLATINUM VENC 8</t>
        </is>
      </c>
      <c r="B1" s="406" t="n"/>
      <c r="C1" s="406" t="n"/>
      <c r="D1" s="406" t="n"/>
      <c r="E1" s="406" t="n"/>
      <c r="F1" s="406" t="n"/>
      <c r="G1" s="406" t="n"/>
      <c r="H1" s="406" t="n"/>
      <c r="I1" s="406" t="n"/>
      <c r="J1" s="406" t="n"/>
      <c r="K1" s="406" t="n"/>
      <c r="L1" s="406" t="n"/>
      <c r="M1" s="407" t="n"/>
    </row>
    <row r="2" ht="12" customHeight="1" s="403">
      <c r="A2" s="249" t="n"/>
      <c r="B2" s="250" t="inlineStr">
        <is>
          <t>JAN</t>
        </is>
      </c>
      <c r="C2" s="250" t="inlineStr">
        <is>
          <t>FEV</t>
        </is>
      </c>
      <c r="D2" s="250" t="inlineStr">
        <is>
          <t>MAR</t>
        </is>
      </c>
      <c r="E2" s="250" t="inlineStr">
        <is>
          <t>ABR</t>
        </is>
      </c>
      <c r="F2" s="250" t="inlineStr">
        <is>
          <t>MAI</t>
        </is>
      </c>
      <c r="G2" s="250" t="inlineStr">
        <is>
          <t>JUN</t>
        </is>
      </c>
      <c r="H2" s="250" t="inlineStr">
        <is>
          <t>JUL</t>
        </is>
      </c>
      <c r="I2" s="250" t="inlineStr">
        <is>
          <t>AGO</t>
        </is>
      </c>
      <c r="J2" s="250" t="inlineStr">
        <is>
          <t>SET</t>
        </is>
      </c>
      <c r="K2" s="250" t="inlineStr">
        <is>
          <t>OUT</t>
        </is>
      </c>
      <c r="L2" s="250" t="inlineStr">
        <is>
          <t>NOV</t>
        </is>
      </c>
      <c r="M2" s="250" t="inlineStr">
        <is>
          <t>DEZ</t>
        </is>
      </c>
    </row>
    <row r="3" ht="12" customHeight="1" s="403">
      <c r="A3" s="251" t="inlineStr">
        <is>
          <t>financiamento 5/12</t>
        </is>
      </c>
      <c r="B3" s="527" t="n"/>
      <c r="C3" s="527" t="n"/>
      <c r="D3" s="527" t="n"/>
      <c r="E3" s="527" t="n"/>
      <c r="F3" s="527" t="n">
        <v>136.45</v>
      </c>
      <c r="G3" s="527" t="n">
        <v>136.45</v>
      </c>
      <c r="H3" s="527" t="n">
        <v>136.45</v>
      </c>
      <c r="I3" s="527" t="n">
        <v>136.45</v>
      </c>
      <c r="J3" s="527" t="n">
        <v>136.45</v>
      </c>
      <c r="K3" s="527" t="n">
        <v>136.45</v>
      </c>
      <c r="L3" s="527" t="n">
        <v>136.45</v>
      </c>
      <c r="M3" s="527" t="n">
        <v>136.45</v>
      </c>
    </row>
    <row r="4" ht="12" customHeight="1" s="403">
      <c r="A4" s="251" t="inlineStr">
        <is>
          <t>boticario 2/2</t>
        </is>
      </c>
      <c r="B4" s="527" t="n"/>
      <c r="C4" s="527" t="n"/>
      <c r="D4" s="527" t="n"/>
      <c r="E4" s="527" t="n"/>
      <c r="F4" s="527" t="n">
        <v>154.36</v>
      </c>
      <c r="G4" s="527" t="n"/>
      <c r="H4" s="527" t="n"/>
      <c r="I4" s="527" t="n"/>
      <c r="J4" s="527" t="n"/>
      <c r="K4" s="527" t="n"/>
      <c r="L4" s="527" t="n"/>
      <c r="M4" s="527" t="n"/>
    </row>
    <row r="5" ht="12" customHeight="1" s="403">
      <c r="A5" s="251" t="inlineStr">
        <is>
          <t>anuidade 02/12</t>
        </is>
      </c>
      <c r="B5" s="527" t="n">
        <v>59</v>
      </c>
      <c r="C5" s="527" t="n">
        <v>59</v>
      </c>
      <c r="D5" s="527" t="n"/>
      <c r="E5" s="527" t="n"/>
      <c r="F5" s="527" t="n">
        <v>59</v>
      </c>
      <c r="G5" s="527" t="n">
        <v>59</v>
      </c>
      <c r="H5" s="527" t="n">
        <v>59</v>
      </c>
      <c r="I5" s="527" t="n">
        <v>59</v>
      </c>
      <c r="J5" s="527" t="n">
        <v>59</v>
      </c>
      <c r="K5" s="527" t="n">
        <v>59</v>
      </c>
      <c r="L5" s="527" t="n">
        <v>59</v>
      </c>
      <c r="M5" s="527" t="n">
        <v>59</v>
      </c>
    </row>
    <row r="6" ht="13.65" customHeight="1" s="403">
      <c r="A6" s="253" t="inlineStr">
        <is>
          <t>depil</t>
        </is>
      </c>
      <c r="B6" s="214" t="n"/>
      <c r="C6" s="214" t="n"/>
      <c r="D6" s="214" t="n"/>
      <c r="E6" s="214" t="n"/>
      <c r="F6" s="527" t="n">
        <v>59</v>
      </c>
      <c r="G6" s="527" t="n"/>
      <c r="H6" s="527" t="n"/>
      <c r="I6" s="527" t="n"/>
      <c r="J6" s="527" t="n"/>
      <c r="K6" s="527" t="n"/>
      <c r="L6" s="527" t="n"/>
      <c r="M6" s="527" t="n"/>
    </row>
    <row r="7" ht="13.65" customHeight="1" s="403">
      <c r="A7" s="214" t="n"/>
      <c r="B7" s="214" t="n"/>
      <c r="C7" s="214" t="n"/>
      <c r="D7" s="214" t="n"/>
      <c r="E7" s="214" t="n"/>
      <c r="F7" s="214" t="n"/>
      <c r="G7" s="214" t="n"/>
      <c r="H7" s="214" t="n"/>
      <c r="I7" s="214" t="n"/>
      <c r="J7" s="214" t="n"/>
      <c r="K7" s="214" t="n"/>
      <c r="L7" s="214" t="n"/>
      <c r="M7" s="214" t="n"/>
    </row>
    <row r="8" ht="12" customHeight="1" s="403">
      <c r="A8" s="251" t="inlineStr">
        <is>
          <t>pague menos 3/3</t>
        </is>
      </c>
      <c r="B8" s="527" t="n"/>
      <c r="C8" s="527" t="n"/>
      <c r="D8" s="527" t="n"/>
      <c r="E8" s="527" t="n"/>
      <c r="F8" s="528" t="n"/>
      <c r="G8" s="528" t="n"/>
      <c r="H8" s="528" t="n"/>
      <c r="I8" s="528" t="n"/>
      <c r="J8" s="528" t="n"/>
      <c r="K8" s="528" t="n"/>
      <c r="L8" s="528" t="n"/>
      <c r="M8" s="528" t="n"/>
    </row>
    <row r="9" ht="12" customHeight="1" s="403">
      <c r="A9" s="255" t="n"/>
      <c r="B9" s="527" t="n"/>
      <c r="C9" s="527" t="n"/>
      <c r="D9" s="528" t="n"/>
      <c r="E9" s="527" t="n"/>
      <c r="F9" s="528" t="n"/>
      <c r="G9" s="528" t="n"/>
      <c r="H9" s="528" t="n"/>
      <c r="I9" s="528" t="n"/>
      <c r="J9" s="528" t="n"/>
      <c r="K9" s="529" t="n"/>
      <c r="L9" s="528" t="n"/>
      <c r="M9" s="528" t="n"/>
    </row>
    <row r="10" ht="13.65" customHeight="1" s="403">
      <c r="A10" s="214" t="n"/>
      <c r="B10" s="214" t="n"/>
      <c r="C10" s="214" t="n"/>
      <c r="D10" s="214" t="n"/>
      <c r="E10" s="214" t="n"/>
      <c r="F10" s="528" t="n"/>
      <c r="G10" s="528" t="n"/>
      <c r="H10" s="528" t="n"/>
      <c r="I10" s="528" t="n"/>
      <c r="J10" s="528" t="n"/>
      <c r="K10" s="529" t="n"/>
      <c r="L10" s="528" t="n"/>
      <c r="M10" s="528" t="n"/>
    </row>
    <row r="11" ht="12" customHeight="1" s="403">
      <c r="A11" s="255" t="n"/>
      <c r="B11" s="527" t="n"/>
      <c r="C11" s="527" t="n"/>
      <c r="D11" s="527" t="n">
        <v>0</v>
      </c>
      <c r="E11" s="527" t="n"/>
      <c r="F11" s="528" t="n"/>
      <c r="G11" s="528" t="n"/>
      <c r="H11" s="528" t="n"/>
      <c r="I11" s="528" t="n"/>
      <c r="J11" s="528" t="n"/>
      <c r="K11" s="529" t="n"/>
      <c r="L11" s="528" t="n"/>
      <c r="M11" s="528" t="n"/>
    </row>
    <row r="12" ht="12" customHeight="1" s="403">
      <c r="A12" s="251" t="inlineStr">
        <is>
          <t>TOTAL</t>
        </is>
      </c>
      <c r="B12" s="527" t="n">
        <v>0</v>
      </c>
      <c r="C12" s="527" t="n">
        <v>0</v>
      </c>
      <c r="D12" s="527" t="n">
        <v>0</v>
      </c>
      <c r="E12" s="527" t="n">
        <v>0</v>
      </c>
      <c r="F12" s="527" t="n">
        <v>794.09</v>
      </c>
      <c r="G12" s="527">
        <f>SUM(G3:G11)</f>
        <v/>
      </c>
      <c r="H12" s="527">
        <f>SUM(H3:H11)</f>
        <v/>
      </c>
      <c r="I12" s="527">
        <f>SUM(I3:I11)</f>
        <v/>
      </c>
      <c r="J12" s="527">
        <f>SUM(J3:J11)</f>
        <v/>
      </c>
      <c r="K12" s="527">
        <f>SUM(K3:K11)</f>
        <v/>
      </c>
      <c r="L12" s="527">
        <f>SUM(L3:L11)</f>
        <v/>
      </c>
      <c r="M12" s="527">
        <f>SUM(M3:M11)</f>
        <v/>
      </c>
    </row>
    <row r="13" ht="13.65" customHeight="1" s="403">
      <c r="A13" s="240" t="n"/>
      <c r="B13" s="162" t="n"/>
      <c r="C13" s="162" t="n"/>
      <c r="D13" s="162" t="n"/>
      <c r="E13" s="162" t="n"/>
      <c r="F13" s="162" t="n"/>
      <c r="G13" s="162" t="n"/>
      <c r="H13" s="162" t="n"/>
      <c r="I13" s="162" t="n"/>
      <c r="J13" s="162" t="n"/>
      <c r="K13" s="162" t="n"/>
      <c r="L13" s="162" t="n"/>
      <c r="M13" s="241" t="n"/>
    </row>
    <row r="14" ht="13.65" customHeight="1" s="403">
      <c r="A14" s="131" t="n"/>
      <c r="B14" s="220" t="n"/>
      <c r="C14" s="220" t="n"/>
      <c r="D14" s="220" t="n"/>
      <c r="E14" s="220" t="n"/>
      <c r="F14" s="220" t="n"/>
      <c r="G14" s="220" t="n"/>
      <c r="H14" s="220" t="n"/>
      <c r="I14" s="220" t="n"/>
      <c r="J14" s="220" t="n"/>
      <c r="K14" s="220" t="n"/>
      <c r="L14" s="220" t="n"/>
      <c r="M14" s="53" t="n"/>
    </row>
    <row r="15" ht="13.75" customHeight="1" s="403">
      <c r="A15" s="131" t="n"/>
      <c r="B15" s="388" t="n"/>
      <c r="C15" s="482" t="n"/>
      <c r="D15" s="388" t="n"/>
      <c r="E15" s="388" t="n"/>
      <c r="F15" s="388" t="n"/>
      <c r="G15" s="388" t="n"/>
      <c r="H15" s="388" t="n"/>
      <c r="I15" s="388" t="n"/>
      <c r="J15" s="388" t="n"/>
      <c r="K15" s="137" t="inlineStr">
        <is>
          <t>minimo</t>
        </is>
      </c>
      <c r="L15" s="388" t="n"/>
      <c r="M15" s="204" t="n"/>
    </row>
    <row r="16" ht="13.75" customHeight="1" s="403">
      <c r="A16" s="217" t="n"/>
      <c r="B16" s="220" t="n"/>
      <c r="C16" s="165" t="n"/>
      <c r="D16" s="388" t="n"/>
      <c r="E16" s="482" t="n"/>
      <c r="F16" s="388" t="n"/>
      <c r="G16" s="482" t="n"/>
      <c r="H16" s="388" t="n"/>
      <c r="I16" s="482" t="n"/>
      <c r="J16" s="388" t="n"/>
      <c r="K16" s="388" t="n"/>
      <c r="L16" s="388" t="n"/>
      <c r="M16" s="204" t="n"/>
    </row>
    <row r="17" ht="13.75" customHeight="1" s="403">
      <c r="A17" s="257" t="inlineStr">
        <is>
          <t>LIMITE</t>
        </is>
      </c>
      <c r="B17" s="530" t="n">
        <v>5500</v>
      </c>
      <c r="C17" s="388" t="n"/>
      <c r="D17" s="485" t="n"/>
      <c r="E17" s="388" t="n"/>
      <c r="F17" s="482" t="n"/>
      <c r="G17" s="388" t="n"/>
      <c r="H17" s="485" t="n"/>
      <c r="I17" s="485" t="n"/>
      <c r="J17" s="388" t="n"/>
      <c r="K17" s="388" t="n"/>
      <c r="L17" s="388" t="n"/>
      <c r="M17" s="513" t="n"/>
    </row>
    <row r="18" ht="13.75" customHeight="1" s="403">
      <c r="A18" s="257" t="inlineStr">
        <is>
          <t>DEBITO</t>
        </is>
      </c>
      <c r="B18" s="531">
        <f>SUM(B12:M12)</f>
        <v/>
      </c>
      <c r="C18" s="388" t="n"/>
      <c r="D18" s="388" t="n"/>
      <c r="E18" s="485" t="n"/>
      <c r="F18" s="388" t="n"/>
      <c r="G18" s="485" t="n"/>
      <c r="H18" s="485" t="n"/>
      <c r="I18" s="388" t="n"/>
      <c r="J18" s="388" t="n"/>
      <c r="K18" s="388" t="n"/>
      <c r="L18" s="388" t="n"/>
      <c r="M18" s="204" t="n"/>
    </row>
    <row r="19" ht="13.75" customHeight="1" s="403">
      <c r="A19" s="257" t="inlineStr">
        <is>
          <t>SALDO</t>
        </is>
      </c>
      <c r="B19" s="532">
        <f>B17-B18</f>
        <v/>
      </c>
      <c r="C19" s="388" t="n"/>
      <c r="D19" s="388" t="n"/>
      <c r="E19" s="388" t="n"/>
      <c r="F19" s="485" t="n"/>
      <c r="G19" s="388" t="n"/>
      <c r="H19" s="388" t="n"/>
      <c r="I19" s="388" t="n"/>
      <c r="J19" s="388" t="n"/>
      <c r="K19" s="388" t="n"/>
      <c r="L19" s="388" t="n"/>
      <c r="M19" s="204" t="n"/>
    </row>
    <row r="20" ht="13.75" customHeight="1" s="403">
      <c r="A20" s="217" t="n"/>
      <c r="B20" s="388" t="n"/>
      <c r="C20" s="388" t="n"/>
      <c r="D20" s="388" t="n"/>
      <c r="E20" s="485" t="n"/>
      <c r="F20" s="388" t="n"/>
      <c r="G20" s="388" t="n"/>
      <c r="H20" s="388" t="n"/>
      <c r="I20" s="388" t="n"/>
      <c r="J20" s="388" t="n"/>
      <c r="K20" s="388" t="n"/>
      <c r="L20" s="388" t="n"/>
      <c r="M20" s="204" t="n"/>
    </row>
    <row r="21" ht="13.75" customHeight="1" s="403">
      <c r="A21" s="217" t="n"/>
      <c r="B21" s="220" t="n"/>
      <c r="C21" s="220" t="n"/>
      <c r="D21" s="220" t="n"/>
      <c r="E21" s="220" t="n"/>
      <c r="F21" s="220" t="n"/>
      <c r="G21" s="220" t="n"/>
      <c r="H21" s="220" t="n"/>
      <c r="I21" s="220" t="n"/>
      <c r="J21" s="220" t="n"/>
      <c r="K21" s="220" t="n"/>
      <c r="L21" s="220" t="n"/>
      <c r="M21" s="53" t="n"/>
    </row>
    <row r="22" ht="13.65" customHeight="1" s="403">
      <c r="A22" s="131" t="n"/>
      <c r="B22" s="220" t="n"/>
      <c r="C22" s="220" t="n"/>
      <c r="D22" s="220" t="n"/>
      <c r="E22" s="220" t="n"/>
      <c r="F22" s="220" t="n"/>
      <c r="G22" s="220" t="n"/>
      <c r="H22" s="220" t="n"/>
      <c r="I22" s="220" t="n"/>
      <c r="J22" s="220" t="n"/>
      <c r="K22" s="220" t="n"/>
      <c r="L22" s="220" t="n"/>
      <c r="M22" s="53" t="n"/>
    </row>
    <row r="23" ht="13.65" customHeight="1" s="403">
      <c r="A23" s="131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  <c r="M23" s="53" t="n"/>
    </row>
    <row r="24" ht="13.65" customHeight="1" s="403">
      <c r="A24" s="131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  <c r="M24" s="53" t="n"/>
    </row>
    <row r="25" ht="13.65" customHeight="1" s="403">
      <c r="A25" s="131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  <c r="M25" s="53" t="n"/>
    </row>
    <row r="26" ht="13.65" customHeight="1" s="403">
      <c r="A26" s="131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53" t="n"/>
    </row>
    <row r="27" ht="13.65" customHeight="1" s="403">
      <c r="A27" s="131" t="n"/>
      <c r="B27" s="220" t="n"/>
      <c r="C27" s="220" t="n"/>
      <c r="D27" s="220" t="n"/>
      <c r="E27" s="220" t="n"/>
      <c r="F27" s="220" t="n"/>
      <c r="G27" s="220" t="n"/>
      <c r="H27" s="220" t="n"/>
      <c r="I27" s="220" t="n"/>
      <c r="J27" s="220" t="n"/>
      <c r="K27" s="220" t="n"/>
      <c r="L27" s="220" t="n"/>
      <c r="M27" s="53" t="n"/>
    </row>
    <row r="28" ht="13.65" customHeight="1" s="403">
      <c r="A28" s="131" t="n"/>
      <c r="B28" s="220" t="n"/>
      <c r="C28" s="220" t="n"/>
      <c r="D28" s="220" t="n"/>
      <c r="E28" s="220" t="n"/>
      <c r="F28" s="220" t="n"/>
      <c r="G28" s="220" t="n"/>
      <c r="H28" s="220" t="n"/>
      <c r="I28" s="220" t="n"/>
      <c r="J28" s="220" t="n"/>
      <c r="K28" s="220" t="n"/>
      <c r="L28" s="220" t="n"/>
      <c r="M28" s="53" t="n"/>
    </row>
    <row r="29" ht="13.65" customHeight="1" s="403">
      <c r="A29" s="131" t="n"/>
      <c r="B29" s="220" t="n"/>
      <c r="C29" s="220" t="n"/>
      <c r="D29" s="220" t="n"/>
      <c r="E29" s="220" t="n"/>
      <c r="F29" s="220" t="n"/>
      <c r="G29" s="220" t="n"/>
      <c r="H29" s="220" t="n"/>
      <c r="I29" s="220" t="n"/>
      <c r="J29" s="220" t="n"/>
      <c r="K29" s="220" t="n"/>
      <c r="L29" s="220" t="n"/>
      <c r="M29" s="53" t="n"/>
    </row>
    <row r="30" ht="13.65" customHeight="1" s="403">
      <c r="A30" s="131" t="n"/>
      <c r="B30" s="220" t="n"/>
      <c r="C30" s="220" t="n"/>
      <c r="D30" s="220" t="n"/>
      <c r="E30" s="220" t="n"/>
      <c r="F30" s="220" t="n"/>
      <c r="G30" s="220" t="n"/>
      <c r="H30" s="220" t="n"/>
      <c r="I30" s="220" t="n"/>
      <c r="J30" s="220" t="n"/>
      <c r="K30" s="220" t="n"/>
      <c r="L30" s="220" t="n"/>
      <c r="M30" s="53" t="n"/>
    </row>
    <row r="31" ht="13.65" customHeight="1" s="403">
      <c r="A31" s="131" t="n"/>
      <c r="B31" s="220" t="n"/>
      <c r="C31" s="220" t="n"/>
      <c r="D31" s="220" t="n"/>
      <c r="E31" s="220" t="n"/>
      <c r="F31" s="220" t="n"/>
      <c r="G31" s="220" t="n"/>
      <c r="H31" s="220" t="n"/>
      <c r="I31" s="220" t="n"/>
      <c r="J31" s="220" t="n"/>
      <c r="K31" s="220" t="n"/>
      <c r="L31" s="220" t="n"/>
      <c r="M31" s="53" t="n"/>
    </row>
    <row r="32" ht="13.65" customHeight="1" s="403">
      <c r="A32" s="131" t="n"/>
      <c r="B32" s="220" t="n"/>
      <c r="C32" s="220" t="n"/>
      <c r="D32" s="220" t="n"/>
      <c r="E32" s="220" t="n"/>
      <c r="F32" s="220" t="n"/>
      <c r="G32" s="220" t="n"/>
      <c r="H32" s="220" t="n"/>
      <c r="I32" s="220" t="n"/>
      <c r="J32" s="220" t="n"/>
      <c r="K32" s="220" t="n"/>
      <c r="L32" s="220" t="n"/>
      <c r="M32" s="53" t="n"/>
    </row>
    <row r="33" ht="13.65" customHeight="1" s="403">
      <c r="A33" s="131" t="n"/>
      <c r="B33" s="220" t="n"/>
      <c r="C33" s="220" t="n"/>
      <c r="D33" s="220" t="n"/>
      <c r="E33" s="220" t="n"/>
      <c r="F33" s="220" t="n"/>
      <c r="G33" s="220" t="n"/>
      <c r="H33" s="220" t="n"/>
      <c r="I33" s="220" t="n"/>
      <c r="J33" s="220" t="n"/>
      <c r="K33" s="220" t="n"/>
      <c r="L33" s="220" t="n"/>
      <c r="M33" s="53" t="n"/>
    </row>
    <row r="34" ht="13.65" customHeight="1" s="403">
      <c r="A34" s="131" t="n"/>
      <c r="B34" s="220" t="n"/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53" t="n"/>
    </row>
    <row r="35" ht="13.65" customHeight="1" s="403">
      <c r="A35" s="131" t="n"/>
      <c r="B35" s="220" t="n"/>
      <c r="C35" s="220" t="n"/>
      <c r="D35" s="220" t="n"/>
      <c r="E35" s="220" t="n"/>
      <c r="F35" s="220" t="n"/>
      <c r="G35" s="220" t="n"/>
      <c r="H35" s="220" t="n"/>
      <c r="I35" s="220" t="n"/>
      <c r="J35" s="220" t="n"/>
      <c r="K35" s="220" t="n"/>
      <c r="L35" s="220" t="n"/>
      <c r="M35" s="53" t="n"/>
    </row>
    <row r="36" ht="13.65" customHeight="1" s="403">
      <c r="A36" s="131" t="n"/>
      <c r="B36" s="220" t="n"/>
      <c r="C36" s="220" t="n"/>
      <c r="D36" s="220" t="n"/>
      <c r="E36" s="220" t="n"/>
      <c r="F36" s="220" t="n"/>
      <c r="G36" s="220" t="n"/>
      <c r="H36" s="220" t="n"/>
      <c r="I36" s="220" t="n"/>
      <c r="J36" s="220" t="n"/>
      <c r="K36" s="220" t="n"/>
      <c r="L36" s="220" t="n"/>
      <c r="M36" s="53" t="n"/>
    </row>
    <row r="37" ht="13.65" customHeight="1" s="403">
      <c r="A37" s="190" t="n"/>
      <c r="B37" s="209" t="inlineStr">
        <is>
          <t>IPVA / Rita / Edna</t>
        </is>
      </c>
      <c r="C37" s="210" t="n"/>
      <c r="D37" s="210" t="n"/>
      <c r="E37" s="210">
        <f>300+100</f>
        <v/>
      </c>
      <c r="F37" s="210" t="n"/>
      <c r="G37" s="210" t="n"/>
      <c r="H37" s="210" t="n"/>
      <c r="I37" s="210" t="n"/>
      <c r="J37" s="210" t="n"/>
      <c r="K37" s="210" t="n"/>
      <c r="L37" s="210" t="n"/>
      <c r="M37" s="194" t="n"/>
    </row>
  </sheetData>
  <mergeCells count="1">
    <mergeCell ref="A1:M1"/>
  </mergeCells>
  <pageMargins left="0.511811" right="0.511811" top="0.787402" bottom="0.787402" header="0.314961" footer="0.314961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2024-05-08T17:28:14Z</dcterms:created>
  <dcterms:modified xsi:type="dcterms:W3CDTF">2024-05-08T17:59:49Z</dcterms:modified>
</cp:coreProperties>
</file>