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I:\Meus documentos\INFO\INFO GB\"/>
    </mc:Choice>
  </mc:AlternateContent>
  <bookViews>
    <workbookView xWindow="12000" yWindow="0" windowWidth="12000" windowHeight="12900"/>
  </bookViews>
  <sheets>
    <sheet name="51" sheetId="2" r:id="rId1"/>
    <sheet name="Planilha1 (2)" sheetId="3" r:id="rId2"/>
    <sheet name="Planilha2" sheetId="4" r:id="rId3"/>
  </sheets>
  <externalReferences>
    <externalReference r:id="rId4"/>
  </externalReferences>
  <definedNames>
    <definedName name="_xlnm._FilterDatabase" localSheetId="0" hidden="1">'51'!$A$8:$T$8</definedName>
    <definedName name="_xlnm._FilterDatabase" localSheetId="1" hidden="1">'Planilha1 (2)'!$A$2:$I$16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3" l="1"/>
  <c r="C61" i="3"/>
  <c r="E60" i="3"/>
  <c r="C60" i="3"/>
  <c r="E59" i="3"/>
  <c r="C59" i="3"/>
  <c r="E58" i="3"/>
  <c r="C58" i="3"/>
  <c r="E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H31" i="3"/>
  <c r="E31" i="3"/>
  <c r="D31" i="3"/>
  <c r="C31" i="3"/>
  <c r="H30" i="3"/>
  <c r="E30" i="3"/>
  <c r="D30" i="3"/>
  <c r="C30" i="3"/>
  <c r="H29" i="3"/>
  <c r="E29" i="3"/>
  <c r="D29" i="3"/>
  <c r="C29" i="3"/>
  <c r="H28" i="3"/>
  <c r="E28" i="3"/>
  <c r="D28" i="3"/>
  <c r="C28" i="3"/>
  <c r="H27" i="3"/>
  <c r="E27" i="3"/>
  <c r="D27" i="3"/>
  <c r="C27" i="3"/>
  <c r="H26" i="3"/>
  <c r="E26" i="3"/>
  <c r="D26" i="3"/>
  <c r="C26" i="3"/>
  <c r="H25" i="3"/>
  <c r="E25" i="3"/>
  <c r="D25" i="3"/>
  <c r="C25" i="3"/>
  <c r="H24" i="3"/>
  <c r="E24" i="3"/>
  <c r="D24" i="3"/>
  <c r="C24" i="3"/>
  <c r="H23" i="3"/>
  <c r="E23" i="3"/>
  <c r="D23" i="3"/>
  <c r="C23" i="3"/>
  <c r="H22" i="3"/>
  <c r="E22" i="3"/>
  <c r="D22" i="3"/>
  <c r="C22" i="3"/>
  <c r="H21" i="3"/>
  <c r="E21" i="3"/>
  <c r="D21" i="3"/>
  <c r="C21" i="3"/>
  <c r="H20" i="3"/>
  <c r="E20" i="3"/>
  <c r="D20" i="3"/>
  <c r="C20" i="3"/>
  <c r="H19" i="3"/>
  <c r="E19" i="3"/>
  <c r="D19" i="3"/>
  <c r="C19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5" i="3"/>
  <c r="G15" i="3"/>
  <c r="E15" i="3"/>
  <c r="D15" i="3"/>
  <c r="C15" i="3"/>
  <c r="H14" i="3"/>
  <c r="G14" i="3"/>
  <c r="E14" i="3"/>
  <c r="D14" i="3"/>
  <c r="C14" i="3"/>
  <c r="H13" i="3"/>
  <c r="G13" i="3"/>
  <c r="E13" i="3"/>
  <c r="D13" i="3"/>
  <c r="C13" i="3"/>
  <c r="E12" i="3"/>
  <c r="D12" i="3"/>
  <c r="C12" i="3"/>
  <c r="G12" i="3" s="1"/>
  <c r="E11" i="3"/>
  <c r="D11" i="3"/>
  <c r="C11" i="3"/>
  <c r="G11" i="3" s="1"/>
  <c r="E10" i="3"/>
  <c r="D10" i="3"/>
  <c r="C10" i="3"/>
  <c r="G10" i="3" s="1"/>
  <c r="G9" i="3"/>
  <c r="E9" i="3"/>
  <c r="H9" i="3" s="1"/>
  <c r="D9" i="3"/>
  <c r="C9" i="3"/>
  <c r="E8" i="3"/>
  <c r="H8" i="3" s="1"/>
  <c r="D8" i="3"/>
  <c r="C8" i="3"/>
  <c r="G8" i="3" s="1"/>
  <c r="E7" i="3"/>
  <c r="H7" i="3" s="1"/>
  <c r="D7" i="3"/>
  <c r="C7" i="3"/>
  <c r="G7" i="3" s="1"/>
  <c r="E6" i="3"/>
  <c r="D6" i="3"/>
  <c r="C6" i="3"/>
  <c r="G6" i="3" s="1"/>
  <c r="G5" i="3"/>
  <c r="E5" i="3"/>
  <c r="D5" i="3"/>
  <c r="C5" i="3"/>
  <c r="E4" i="3"/>
  <c r="H4" i="3" s="1"/>
  <c r="D4" i="3"/>
  <c r="C4" i="3"/>
  <c r="G4" i="3" s="1"/>
  <c r="E3" i="3"/>
  <c r="D3" i="3"/>
  <c r="C3" i="3"/>
  <c r="G3" i="3" s="1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F71" i="2"/>
  <c r="D71" i="2"/>
  <c r="C71" i="2"/>
  <c r="F70" i="2"/>
  <c r="D70" i="2"/>
  <c r="C70" i="2"/>
  <c r="F69" i="2"/>
  <c r="D69" i="2"/>
  <c r="C69" i="2"/>
  <c r="F68" i="2"/>
  <c r="D68" i="2"/>
  <c r="C68" i="2"/>
  <c r="F67" i="2"/>
  <c r="D67" i="2"/>
  <c r="C67" i="2"/>
  <c r="F66" i="2"/>
  <c r="D66" i="2"/>
  <c r="C66" i="2"/>
  <c r="F65" i="2"/>
  <c r="D65" i="2"/>
  <c r="C65" i="2"/>
  <c r="F64" i="2"/>
  <c r="D64" i="2"/>
  <c r="C64" i="2"/>
  <c r="F63" i="2"/>
  <c r="D63" i="2"/>
  <c r="C63" i="2"/>
  <c r="F62" i="2"/>
  <c r="D62" i="2"/>
  <c r="C62" i="2"/>
  <c r="F61" i="2"/>
  <c r="D61" i="2"/>
  <c r="C61" i="2"/>
  <c r="F60" i="2"/>
  <c r="D60" i="2"/>
  <c r="C60" i="2"/>
  <c r="F59" i="2"/>
  <c r="D59" i="2"/>
  <c r="C59" i="2"/>
  <c r="F58" i="2"/>
  <c r="D58" i="2"/>
  <c r="C58" i="2"/>
  <c r="F57" i="2"/>
  <c r="D57" i="2"/>
  <c r="C57" i="2"/>
  <c r="F56" i="2"/>
  <c r="D56" i="2"/>
  <c r="C56" i="2"/>
  <c r="F55" i="2"/>
  <c r="D55" i="2"/>
  <c r="C55" i="2"/>
  <c r="F54" i="2"/>
  <c r="D54" i="2"/>
  <c r="C54" i="2"/>
  <c r="F53" i="2"/>
  <c r="D53" i="2"/>
  <c r="C53" i="2"/>
  <c r="F52" i="2"/>
  <c r="D52" i="2"/>
  <c r="C52" i="2"/>
  <c r="F51" i="2"/>
  <c r="D51" i="2"/>
  <c r="C51" i="2"/>
  <c r="F50" i="2"/>
  <c r="D50" i="2"/>
  <c r="C50" i="2"/>
  <c r="F49" i="2"/>
  <c r="D49" i="2"/>
  <c r="C49" i="2"/>
  <c r="F48" i="2"/>
  <c r="D48" i="2"/>
  <c r="C48" i="2"/>
  <c r="F47" i="2"/>
  <c r="D47" i="2"/>
  <c r="C47" i="2"/>
  <c r="F46" i="2"/>
  <c r="D46" i="2"/>
  <c r="C46" i="2"/>
  <c r="F45" i="2"/>
  <c r="D45" i="2"/>
  <c r="C45" i="2"/>
  <c r="G44" i="2"/>
  <c r="F44" i="2"/>
  <c r="D44" i="2"/>
  <c r="C44" i="2"/>
  <c r="D43" i="2"/>
  <c r="F43" i="2" s="1"/>
  <c r="C43" i="2"/>
  <c r="D42" i="2"/>
  <c r="F42" i="2" s="1"/>
  <c r="C42" i="2"/>
  <c r="D41" i="2"/>
  <c r="F41" i="2" s="1"/>
  <c r="C41" i="2"/>
  <c r="D40" i="2"/>
  <c r="F40" i="2" s="1"/>
  <c r="C40" i="2"/>
  <c r="G39" i="2"/>
  <c r="D39" i="2"/>
  <c r="F39" i="2" s="1"/>
  <c r="C39" i="2"/>
  <c r="D38" i="2"/>
  <c r="F38" i="2" s="1"/>
  <c r="C38" i="2"/>
  <c r="D37" i="2"/>
  <c r="F37" i="2" s="1"/>
  <c r="C37" i="2"/>
  <c r="D36" i="2"/>
  <c r="F36" i="2" s="1"/>
  <c r="C36" i="2"/>
  <c r="D35" i="2"/>
  <c r="F35" i="2" s="1"/>
  <c r="C35" i="2"/>
  <c r="D34" i="2"/>
  <c r="F34" i="2" s="1"/>
  <c r="C34" i="2"/>
  <c r="D33" i="2"/>
  <c r="F33" i="2" s="1"/>
  <c r="C33" i="2"/>
  <c r="D32" i="2"/>
  <c r="F32" i="2" s="1"/>
  <c r="C32" i="2"/>
  <c r="G31" i="2"/>
  <c r="D31" i="2"/>
  <c r="F31" i="2" s="1"/>
  <c r="C31" i="2"/>
  <c r="D30" i="2"/>
  <c r="F30" i="2" s="1"/>
  <c r="C30" i="2"/>
  <c r="D29" i="2"/>
  <c r="F29" i="2" s="1"/>
  <c r="C29" i="2"/>
  <c r="D28" i="2"/>
  <c r="F28" i="2" s="1"/>
  <c r="C28" i="2"/>
  <c r="G27" i="2"/>
  <c r="D27" i="2"/>
  <c r="F27" i="2" s="1"/>
  <c r="C27" i="2"/>
  <c r="D26" i="2"/>
  <c r="F26" i="2" s="1"/>
  <c r="C26" i="2"/>
  <c r="G25" i="2"/>
  <c r="D25" i="2"/>
  <c r="F25" i="2" s="1"/>
  <c r="C25" i="2"/>
  <c r="D24" i="2"/>
  <c r="F24" i="2" s="1"/>
  <c r="C24" i="2"/>
  <c r="D23" i="2"/>
  <c r="F23" i="2" s="1"/>
  <c r="C23" i="2"/>
  <c r="D22" i="2"/>
  <c r="F22" i="2" s="1"/>
  <c r="C22" i="2"/>
  <c r="D21" i="2"/>
  <c r="F21" i="2" s="1"/>
  <c r="C21" i="2"/>
  <c r="D20" i="2"/>
  <c r="F20" i="2" s="1"/>
  <c r="C20" i="2"/>
  <c r="G19" i="2"/>
  <c r="D19" i="2"/>
  <c r="F19" i="2" s="1"/>
  <c r="C19" i="2"/>
  <c r="D18" i="2"/>
  <c r="F18" i="2" s="1"/>
  <c r="C18" i="2"/>
  <c r="D17" i="2"/>
  <c r="F17" i="2" s="1"/>
  <c r="C17" i="2"/>
  <c r="D16" i="2"/>
  <c r="F16" i="2" s="1"/>
  <c r="C16" i="2"/>
  <c r="G15" i="2"/>
  <c r="D15" i="2"/>
  <c r="F15" i="2" s="1"/>
  <c r="C15" i="2"/>
  <c r="D14" i="2"/>
  <c r="F14" i="2" s="1"/>
  <c r="C14" i="2"/>
  <c r="D13" i="2"/>
  <c r="F13" i="2" s="1"/>
  <c r="C13" i="2"/>
  <c r="D12" i="2"/>
  <c r="F12" i="2" s="1"/>
  <c r="C12" i="2"/>
  <c r="D11" i="2"/>
  <c r="F11" i="2" s="1"/>
  <c r="C11" i="2"/>
  <c r="D10" i="2"/>
  <c r="F10" i="2" s="1"/>
  <c r="C10" i="2"/>
  <c r="D9" i="2"/>
  <c r="F9" i="2" s="1"/>
  <c r="C9" i="2"/>
  <c r="E1" i="2"/>
  <c r="H6" i="3" l="1"/>
  <c r="H3" i="3"/>
  <c r="H5" i="3"/>
  <c r="H10" i="3"/>
  <c r="H11" i="3"/>
  <c r="G11" i="2"/>
  <c r="G35" i="2"/>
  <c r="G9" i="2"/>
  <c r="G21" i="2"/>
  <c r="G33" i="2"/>
  <c r="G17" i="2"/>
  <c r="G29" i="2"/>
  <c r="G41" i="2"/>
  <c r="G13" i="2"/>
  <c r="G37" i="2"/>
  <c r="G23" i="2"/>
  <c r="G43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2" i="2"/>
  <c r="G40" i="2"/>
  <c r="H12" i="3"/>
</calcChain>
</file>

<file path=xl/comments1.xml><?xml version="1.0" encoding="utf-8"?>
<comments xmlns="http://schemas.openxmlformats.org/spreadsheetml/2006/main">
  <authors>
    <author>Usuário do Windows</author>
  </authors>
  <commentList>
    <comment ref="J8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DATA QUE COLABORADOR COMEÇOU A FAZER O HORÁRIO DIFERENCIADO</t>
        </r>
      </text>
    </comment>
    <comment ref="K8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NOME DO COLABORADOR QUE FAZ O HORÁIO DIFERENCIADO</t>
        </r>
      </text>
    </comment>
    <comment ref="L8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HORÁRIO QUE COMEÇA A PASSAR A DIITAL</t>
        </r>
      </text>
    </comment>
    <comment ref="M8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HORÁRIO LIMITE PARA  PASSAR A DIGITAL</t>
        </r>
      </text>
    </comment>
    <comment ref="N8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HORÁRIO DOS COLABORADORES QUE FAZEM O HORÁRIO NORMAL NO SÁBADO</t>
        </r>
      </text>
    </comment>
    <comment ref="P8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HORÁRIO DOS COLABORADORES QUE FAZEM O HORÁRIO NORMAL NO DOMINGO E FERIADO</t>
        </r>
      </text>
    </comment>
  </commentList>
</comments>
</file>

<file path=xl/comments2.xml><?xml version="1.0" encoding="utf-8"?>
<comments xmlns="http://schemas.openxmlformats.org/spreadsheetml/2006/main">
  <authors>
    <author>Usuário do Windows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DATA QUE COLABORADOR COMEÇOU A FAZER O HORÁRIO DIFERENCIADO</t>
        </r>
      </text>
    </comment>
    <comment ref="L2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NOME DO COLABORADOR QUE FAZ O HORÁIO DIFERENCIADO</t>
        </r>
      </text>
    </comment>
    <comment ref="M2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HORÁRIO QUE COMEÇA A PASSAR A DIITAL</t>
        </r>
      </text>
    </comment>
    <comment ref="P2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HORÁRIO DOS COLABORADORES QUE FAZEM O HORÁRIO NORMAL NO DOMINGO E FERIADO</t>
        </r>
      </text>
    </comment>
    <comment ref="Q2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HORÁRIO DOS COLABORADORES QUE FAZEM O HORÁRIO NORMAL NO DOMINGO E FERIADO</t>
        </r>
      </text>
    </comment>
    <comment ref="R2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HORÁRIO DOS COLABORADORES QUE FAZEM O HORÁRIO NORMAL NO DOMINGO E FERIADO</t>
        </r>
      </text>
    </comment>
    <comment ref="T2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HORARIO QUE O COLABORADOR MARCOU A DIGITAL</t>
        </r>
      </text>
    </comment>
    <comment ref="U2" authorId="0" shapeId="0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7"/>
            <color indexed="81"/>
            <rFont val="Segoe UI"/>
            <family val="2"/>
          </rPr>
          <t>MITUTOS DE ATRASO</t>
        </r>
      </text>
    </comment>
  </commentList>
</comments>
</file>

<file path=xl/sharedStrings.xml><?xml version="1.0" encoding="utf-8"?>
<sst xmlns="http://schemas.openxmlformats.org/spreadsheetml/2006/main" count="105" uniqueCount="72">
  <si>
    <t>DATA</t>
  </si>
  <si>
    <t>PREV</t>
  </si>
  <si>
    <t>D</t>
  </si>
  <si>
    <t>P</t>
  </si>
  <si>
    <t>VOLTAR</t>
  </si>
  <si>
    <t>HORARIO COMBINADO</t>
  </si>
  <si>
    <t>HORARIO DE ENTRADA</t>
  </si>
  <si>
    <t>DL</t>
  </si>
  <si>
    <t>DA</t>
  </si>
  <si>
    <t xml:space="preserve">O COLAB PODE PASSAR DIGITAL 5 MINUTOS ANTES DO HORÁRIO DEFINIDO E NÃO DEVE PASSAR NEM 1 MINUTO APÓS O HORÁRIO DEFINIDO </t>
  </si>
  <si>
    <t>DREIA 
06/06/2024 qui 07:16
07/06/2024 sex 07:17</t>
  </si>
  <si>
    <r>
      <rPr>
        <sz val="11"/>
        <color theme="5" tint="0.39997558519241921"/>
        <rFont val="Calibri"/>
        <family val="2"/>
        <scheme val="minor"/>
      </rPr>
      <t xml:space="preserve">EX: </t>
    </r>
    <r>
      <rPr>
        <sz val="11"/>
        <color theme="1"/>
        <rFont val="Calibri"/>
        <family val="2"/>
        <scheme val="minor"/>
      </rPr>
      <t>SE O COLAB FAZ O HORÁRIO DIFERENCIADO NA ENTRADA ÀS 07:15</t>
    </r>
  </si>
  <si>
    <t>HI
06/06/2024 qui 07:16</t>
  </si>
  <si>
    <t>ESSE COLAB PODE COMEÇAR A PASSAR A DIGITAL ÀS 07:10 E 07:16 NÃO ESTÁ MAIS DENTRO DO HORÁRIO.</t>
  </si>
  <si>
    <t>CE
06/06/2024 qui 10:31 11:29
(INVERTEU O HORÁRIO DE ALMOÇO PARA REALIZAR PAGAMENTO DA PA)</t>
  </si>
  <si>
    <r>
      <t xml:space="preserve">HORÁRIO DIFERENCIADO PA: AOS DOMINGOS, FERIADOS E QUANDO É FOLGA TRABALHADA ENTRAM EM HORÁRIO NORMAL, </t>
    </r>
    <r>
      <rPr>
        <b/>
        <sz val="11"/>
        <color theme="1"/>
        <rFont val="Calibri"/>
        <family val="2"/>
        <scheme val="minor"/>
      </rPr>
      <t>A PARTIR DAS 07:25</t>
    </r>
  </si>
  <si>
    <t>SIMONE
06/06/2024 qui 07:26</t>
  </si>
  <si>
    <t>HORÁRIO DIFERENCIADO ENTRADA</t>
  </si>
  <si>
    <t>NOME</t>
  </si>
  <si>
    <t>A PARTIR</t>
  </si>
  <si>
    <t>ATÉ</t>
  </si>
  <si>
    <t>REAL</t>
  </si>
  <si>
    <t>MINUTOS</t>
  </si>
  <si>
    <t>BO</t>
  </si>
  <si>
    <t xml:space="preserve">DATA </t>
  </si>
  <si>
    <t xml:space="preserve">A PARTIR </t>
  </si>
  <si>
    <t>SAB A PARTIR</t>
  </si>
  <si>
    <t>SAB ATÉ</t>
  </si>
  <si>
    <t>DOM FER A PARTIR</t>
  </si>
  <si>
    <t>DOM E FER ATÉ</t>
  </si>
  <si>
    <t>ESCALA</t>
  </si>
  <si>
    <t>STATUS</t>
  </si>
  <si>
    <t>OBS</t>
  </si>
  <si>
    <t>HORÁRIO DIFERENCIADO ALMOÇO</t>
  </si>
  <si>
    <t>A PARTIR SAIDA</t>
  </si>
  <si>
    <t>A PARTIR ENTRADA</t>
  </si>
  <si>
    <t>ATÉ ENTRADA</t>
  </si>
  <si>
    <t xml:space="preserve">SAIDA A PARTIR </t>
  </si>
  <si>
    <t>ENTRADA A PARTIR</t>
  </si>
  <si>
    <t>ENTRADA ATÉ</t>
  </si>
  <si>
    <t>SAIDA DOM FOLGA</t>
  </si>
  <si>
    <t>ENTRADA DOM FOLGA A PARTIR</t>
  </si>
  <si>
    <t>ENTRADA DOM FOLGA A ATÉ</t>
  </si>
  <si>
    <t>ATRASO</t>
  </si>
  <si>
    <t>6 e 1</t>
  </si>
  <si>
    <t>4 e 5</t>
  </si>
  <si>
    <t>2 e 3</t>
  </si>
  <si>
    <t>1 e 2</t>
  </si>
  <si>
    <t>5 e 6</t>
  </si>
  <si>
    <t>3 e 4</t>
  </si>
  <si>
    <t>FUN 1</t>
  </si>
  <si>
    <t>FUN 2</t>
  </si>
  <si>
    <t>FUN 3</t>
  </si>
  <si>
    <t>FUN 4</t>
  </si>
  <si>
    <t>FUN 5</t>
  </si>
  <si>
    <t>FUN 6</t>
  </si>
  <si>
    <t>FUN 7</t>
  </si>
  <si>
    <t>FUN 8</t>
  </si>
  <si>
    <t>FUN 9</t>
  </si>
  <si>
    <t>FUN 10</t>
  </si>
  <si>
    <t>FUN 11</t>
  </si>
  <si>
    <t>FUN 12</t>
  </si>
  <si>
    <t>FUN 13</t>
  </si>
  <si>
    <t>FUN 14</t>
  </si>
  <si>
    <t>FUN 15</t>
  </si>
  <si>
    <t>FUN 16</t>
  </si>
  <si>
    <t>FUN 17</t>
  </si>
  <si>
    <t>FUN 18</t>
  </si>
  <si>
    <t>FUN 19</t>
  </si>
  <si>
    <t>FUN 20</t>
  </si>
  <si>
    <t>FUN 21</t>
  </si>
  <si>
    <t>FUN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</si>
</sst>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</font>
    <font>
      <sz val="11"/>
      <color theme="5" tint="0.3999755851924192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7"/>
      <color indexed="81"/>
      <name val="Segoe U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6" fillId="3" borderId="0" xfId="1" applyFont="1" applyFill="1" applyAlignment="1" applyProtection="1">
      <alignment horizontal="center" vertical="center"/>
    </xf>
    <xf numFmtId="0" fontId="1" fillId="0" borderId="0" xfId="0" applyFont="1"/>
    <xf numFmtId="16" fontId="0" fillId="0" borderId="0" xfId="0" applyNumberFormat="1"/>
    <xf numFmtId="16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0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/>
    <xf numFmtId="14" fontId="0" fillId="0" borderId="0" xfId="0" applyNumberFormat="1"/>
    <xf numFmtId="20" fontId="2" fillId="0" borderId="0" xfId="0" applyNumberFormat="1" applyFont="1"/>
    <xf numFmtId="14" fontId="0" fillId="5" borderId="1" xfId="0" applyNumberFormat="1" applyFill="1" applyBorder="1"/>
    <xf numFmtId="20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14" fontId="1" fillId="0" borderId="0" xfId="0" applyNumberFormat="1" applyFont="1"/>
    <xf numFmtId="20" fontId="11" fillId="0" borderId="1" xfId="0" applyNumberFormat="1" applyFont="1" applyBorder="1"/>
    <xf numFmtId="20" fontId="1" fillId="0" borderId="1" xfId="0" applyNumberFormat="1" applyFont="1" applyBorder="1"/>
    <xf numFmtId="20" fontId="2" fillId="0" borderId="1" xfId="0" applyNumberFormat="1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1" fillId="5" borderId="1" xfId="0" applyNumberFormat="1" applyFont="1" applyFill="1" applyBorder="1"/>
    <xf numFmtId="0" fontId="0" fillId="0" borderId="1" xfId="0" applyFont="1" applyBorder="1"/>
  </cellXfs>
  <cellStyles count="2">
    <cellStyle name="Hiperlink 2" xfId="1"/>
    <cellStyle name="Normal" xfId="0" builtinId="0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araovos\d\Meus%20documentos\RH\RH%2011%20DL\DSMM%20RH%20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3"/>
      <sheetName val="FEV 23"/>
      <sheetName val="MAR 23"/>
      <sheetName val="ABR 23"/>
      <sheetName val="MAI 23"/>
      <sheetName val="JUN 23"/>
      <sheetName val="JUL 23"/>
      <sheetName val="AGO 23"/>
      <sheetName val="SET 23"/>
      <sheetName val="OUT 23"/>
      <sheetName val="NOV 23"/>
      <sheetName val="DEZ 23"/>
      <sheetName val="TAT"/>
      <sheetName val="MAR 2024"/>
      <sheetName val="ABRIL 2024"/>
      <sheetName val="DS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Planilha1"/>
      <sheetName val="Planilha2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1">
          <cell r="B61" t="str">
            <v>HORÁRIO DIFERENCIADO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/>
  <dimension ref="A1:U156"/>
  <sheetViews>
    <sheetView tabSelected="1" topLeftCell="A7" zoomScale="110" zoomScaleNormal="110" workbookViewId="0">
      <selection activeCell="T21" sqref="T21"/>
    </sheetView>
  </sheetViews>
  <sheetFormatPr defaultColWidth="9" defaultRowHeight="15" x14ac:dyDescent="0.25"/>
  <cols>
    <col min="1" max="1" width="10.7109375" bestFit="1" customWidth="1"/>
    <col min="2" max="2" width="12.140625" bestFit="1" customWidth="1"/>
    <col min="4" max="4" width="9.140625" customWidth="1"/>
    <col min="5" max="6" width="9.28515625" customWidth="1"/>
    <col min="7" max="7" width="11.85546875" bestFit="1" customWidth="1"/>
    <col min="9" max="9" width="10.7109375" bestFit="1" customWidth="1"/>
    <col min="10" max="10" width="10.85546875" bestFit="1" customWidth="1"/>
    <col min="13" max="13" width="14.140625" bestFit="1" customWidth="1"/>
    <col min="14" max="14" width="9.28515625" customWidth="1"/>
    <col min="17" max="17" width="10.85546875" bestFit="1" customWidth="1"/>
    <col min="18" max="18" width="10.85546875" customWidth="1"/>
    <col min="19" max="19" width="10.85546875" bestFit="1" customWidth="1"/>
    <col min="21" max="21" width="10.85546875" bestFit="1" customWidth="1"/>
  </cols>
  <sheetData>
    <row r="1" spans="1:21" ht="26.25" hidden="1" x14ac:dyDescent="0.4">
      <c r="A1" t="s">
        <v>0</v>
      </c>
      <c r="B1" t="s">
        <v>1</v>
      </c>
      <c r="C1" t="s">
        <v>2</v>
      </c>
      <c r="D1" t="s">
        <v>3</v>
      </c>
      <c r="E1" s="1" t="str">
        <f>UPPER([1]DSM!B61)</f>
        <v>HORÁRIO DIFERENCIADO</v>
      </c>
      <c r="F1" s="2"/>
      <c r="G1" s="2"/>
      <c r="H1" s="2"/>
      <c r="J1" s="3" t="s">
        <v>4</v>
      </c>
      <c r="K1" s="4" t="s">
        <v>5</v>
      </c>
      <c r="L1" s="4" t="s">
        <v>6</v>
      </c>
    </row>
    <row r="2" spans="1:21" ht="37.5" hidden="1" customHeight="1" x14ac:dyDescent="0.25">
      <c r="A2" s="5">
        <v>45450</v>
      </c>
      <c r="B2" s="5">
        <v>45450</v>
      </c>
      <c r="C2" s="4" t="s">
        <v>7</v>
      </c>
      <c r="D2" s="4" t="s">
        <v>8</v>
      </c>
      <c r="E2" s="6" t="s">
        <v>9</v>
      </c>
      <c r="F2" s="7" t="s">
        <v>10</v>
      </c>
      <c r="K2" s="8">
        <v>0.2951388888888889</v>
      </c>
      <c r="L2" s="8">
        <v>0.29166666666666669</v>
      </c>
    </row>
    <row r="3" spans="1:21" ht="40.5" hidden="1" customHeight="1" x14ac:dyDescent="0.25">
      <c r="E3" s="7" t="s">
        <v>11</v>
      </c>
      <c r="F3" s="7" t="s">
        <v>12</v>
      </c>
      <c r="K3" s="8">
        <v>0.3125</v>
      </c>
      <c r="L3" s="8">
        <v>0.30902777777777779</v>
      </c>
    </row>
    <row r="4" spans="1:21" ht="40.5" hidden="1" customHeight="1" x14ac:dyDescent="0.25">
      <c r="E4" s="7" t="s">
        <v>13</v>
      </c>
      <c r="F4" s="7" t="s">
        <v>14</v>
      </c>
      <c r="K4" s="8">
        <v>0.30208333333333331</v>
      </c>
      <c r="L4" s="8">
        <v>0.2986111111111111</v>
      </c>
    </row>
    <row r="5" spans="1:21" ht="15.75" hidden="1" customHeight="1" x14ac:dyDescent="0.25">
      <c r="E5" s="7" t="s">
        <v>15</v>
      </c>
      <c r="F5" s="7" t="s">
        <v>16</v>
      </c>
    </row>
    <row r="6" spans="1:21" hidden="1" x14ac:dyDescent="0.25"/>
    <row r="7" spans="1:21" x14ac:dyDescent="0.25">
      <c r="A7" s="24" t="s">
        <v>17</v>
      </c>
      <c r="B7" s="25"/>
      <c r="C7" s="25"/>
      <c r="D7" s="25"/>
      <c r="E7" s="25"/>
      <c r="F7" s="25"/>
      <c r="G7" s="25"/>
      <c r="H7" s="25"/>
      <c r="I7" s="25"/>
      <c r="J7" s="25"/>
    </row>
    <row r="8" spans="1:21" ht="30" x14ac:dyDescent="0.25">
      <c r="A8" s="9" t="s">
        <v>0</v>
      </c>
      <c r="B8" s="9" t="s">
        <v>18</v>
      </c>
      <c r="C8" s="9" t="s">
        <v>19</v>
      </c>
      <c r="D8" s="9" t="s">
        <v>20</v>
      </c>
      <c r="E8" s="9" t="s">
        <v>21</v>
      </c>
      <c r="F8" s="9" t="s">
        <v>22</v>
      </c>
      <c r="G8" s="9" t="s">
        <v>23</v>
      </c>
      <c r="J8" s="9" t="s">
        <v>24</v>
      </c>
      <c r="K8" s="9" t="s">
        <v>18</v>
      </c>
      <c r="L8" s="9" t="s">
        <v>25</v>
      </c>
      <c r="M8" s="9" t="s">
        <v>20</v>
      </c>
      <c r="N8" s="9" t="s">
        <v>26</v>
      </c>
      <c r="O8" s="9" t="s">
        <v>27</v>
      </c>
      <c r="P8" s="9" t="s">
        <v>28</v>
      </c>
      <c r="Q8" s="9" t="s">
        <v>29</v>
      </c>
      <c r="R8" s="9" t="s">
        <v>30</v>
      </c>
      <c r="S8" s="10" t="s">
        <v>31</v>
      </c>
      <c r="T8" s="10" t="s">
        <v>32</v>
      </c>
      <c r="U8" s="11"/>
    </row>
    <row r="9" spans="1:21" x14ac:dyDescent="0.25">
      <c r="A9" s="11"/>
      <c r="B9" s="4"/>
      <c r="C9" s="8" t="str">
        <f>IF(B9="","",IF(WEEKDAY(A9)=7,VLOOKUP(B9,$K$9:$R$44,4,FALSE),IF(ISNUMBER(SEARCH(TEXT(VLOOKUP(B9,$K$9:$R$44,8,FALSE), "0"), VLOOKUP(A9, Planilha2!A:B, 2, FALSE))), VLOOKUP(B9,$K$9:$R$44,6,FALSE), IF(OR(WEEKDAY(A9)=1,A9=IFERROR(INDEX($U$9:$U$22, MATCH(A9, $U$9:$U$22, 0)), "A")),VLOOKUP(B9,$K$9:$R$44,6,FALSE),VLOOKUP(B9,$K$9:$R$44,2,FALSE)))))</f>
        <v/>
      </c>
      <c r="D9" s="8" t="str">
        <f>IF(B9="","",IF(WEEKDAY(A9)=7,VLOOKUP(B9,$K$9:$R$44,5,FALSE),IF(ISNUMBER(SEARCH(TEXT(VLOOKUP(B9,$K$9:$R$44,8,FALSE), "0"), VLOOKUP(A9, Planilha2!A:B, 2, FALSE))), VLOOKUP(B9,$K$9:$R$44,7,FALSE), IF(OR(WEEKDAY(A9)=1,A9=IFERROR(INDEX($U$9:$U$22, MATCH(A9, $U$9:$U$22, 0)), "A")),VLOOKUP(B9,$K$9:$R$44,7,FALSE),VLOOKUP(B9,$K$9:$R$44,3,FALSE)))))</f>
        <v/>
      </c>
      <c r="E9" s="8"/>
      <c r="F9" s="12" t="str">
        <f>IF(E9="","",IF((E9-D9)&gt;=0,E9-D9,C9-E9))</f>
        <v/>
      </c>
      <c r="G9" s="8" t="str">
        <f>IF(E9="","",IF((E9-D9)&gt;=0,"ATRASADO","ADIANTADO"))</f>
        <v/>
      </c>
      <c r="H9" s="12"/>
      <c r="J9" s="13">
        <v>44994</v>
      </c>
      <c r="K9" s="26" t="s">
        <v>50</v>
      </c>
      <c r="L9" s="14">
        <v>0.2986111111111111</v>
      </c>
      <c r="M9" s="14">
        <v>0.30208333333333331</v>
      </c>
      <c r="N9" s="14">
        <v>0.30902777777777779</v>
      </c>
      <c r="O9" s="14">
        <v>0.3125</v>
      </c>
      <c r="P9" s="14"/>
      <c r="Q9" s="15"/>
      <c r="R9" s="16"/>
      <c r="S9" s="11"/>
      <c r="U9" s="11">
        <v>45292</v>
      </c>
    </row>
    <row r="10" spans="1:21" x14ac:dyDescent="0.25">
      <c r="A10" s="11"/>
      <c r="B10" s="4"/>
      <c r="C10" s="8" t="str">
        <f>IF(B10="","",IF(WEEKDAY(A10)=7,VLOOKUP(B10,$K$9:$R$44,4,FALSE),IF(ISNUMBER(SEARCH(TEXT(VLOOKUP(B10,$K$9:$R$44,8,FALSE), "0"), VLOOKUP(A10, Planilha2!A:B, 2, FALSE))), VLOOKUP(B10,$K$9:$R$44,6,FALSE), IF(OR(WEEKDAY(A10)=1,A10=IFERROR(INDEX($U$9:$U$22, MATCH(A10, $U$9:$U$22, 0)), "A")),VLOOKUP(B10,$K$9:$R$44,6,FALSE),VLOOKUP(B10,$K$9:$R$44,2,FALSE)))))</f>
        <v/>
      </c>
      <c r="D10" s="8" t="str">
        <f>IF(B10="","",IF(WEEKDAY(A10)=7,VLOOKUP(B10,$K$9:$R$44,5,FALSE),IF(ISNUMBER(SEARCH(TEXT(VLOOKUP(B10,$K$9:$R$44,8,FALSE), "0"), VLOOKUP(A10, Planilha2!A:B, 2, FALSE))), VLOOKUP(B10,$K$9:$R$44,7,FALSE), IF(OR(WEEKDAY(A10)=1,A10=IFERROR(INDEX($U$9:$U$22, MATCH(A10, $U$9:$U$22, 0)), "A")),VLOOKUP(B10,$K$9:$R$44,7,FALSE),VLOOKUP(B10,$K$9:$R$44,3,FALSE)))))</f>
        <v/>
      </c>
      <c r="E10" s="8"/>
      <c r="F10" s="12" t="str">
        <f t="shared" ref="F10:F39" si="0">IF(E10="","",IF((E10-D10)&gt;=0,E10-D10,C10-E10))</f>
        <v/>
      </c>
      <c r="G10" s="8" t="str">
        <f t="shared" ref="G10:G39" si="1">IF(E10="","",IF((E10-D10)&gt;=0,"ATRASADO","ADIANTADO"))</f>
        <v/>
      </c>
      <c r="H10" s="12"/>
      <c r="J10" s="13">
        <v>45289</v>
      </c>
      <c r="K10" s="26" t="s">
        <v>51</v>
      </c>
      <c r="L10" s="14">
        <v>0.27777777777777779</v>
      </c>
      <c r="M10" s="14">
        <v>0.28125</v>
      </c>
      <c r="N10" s="14">
        <v>0.27777777777777779</v>
      </c>
      <c r="O10" s="14">
        <v>0.28125</v>
      </c>
      <c r="P10" s="14">
        <v>0.30902777777777779</v>
      </c>
      <c r="Q10" s="14">
        <v>0.3125</v>
      </c>
      <c r="R10" s="16"/>
      <c r="U10" s="11">
        <v>45334</v>
      </c>
    </row>
    <row r="11" spans="1:21" x14ac:dyDescent="0.25">
      <c r="A11" s="11"/>
      <c r="B11" s="4"/>
      <c r="C11" s="8" t="str">
        <f>IF(B11="","",IF(WEEKDAY(A11)=7,VLOOKUP(B11,$K$9:$R$44,4,FALSE),IF(ISNUMBER(SEARCH(TEXT(VLOOKUP(B11,$K$9:$R$44,8,FALSE), "0"), VLOOKUP(A11, Planilha2!A:B, 2, FALSE))), VLOOKUP(B11,$K$9:$R$44,6,FALSE), IF(OR(WEEKDAY(A11)=1,A11=IFERROR(INDEX($U$9:$U$22, MATCH(A11, $U$9:$U$22, 0)), "A")),VLOOKUP(B11,$K$9:$R$44,6,FALSE),VLOOKUP(B11,$K$9:$R$44,2,FALSE)))))</f>
        <v/>
      </c>
      <c r="D11" s="8" t="str">
        <f>IF(B11="","",IF(WEEKDAY(A11)=7,VLOOKUP(B11,$K$9:$R$44,5,FALSE),IF(ISNUMBER(SEARCH(TEXT(VLOOKUP(B11,$K$9:$R$44,8,FALSE), "0"), VLOOKUP(A11, Planilha2!A:B, 2, FALSE))), VLOOKUP(B11,$K$9:$R$44,7,FALSE), IF(OR(WEEKDAY(A11)=1,A11=IFERROR(INDEX($U$9:$U$22, MATCH(A11, $U$9:$U$22, 0)), "A")),VLOOKUP(B11,$K$9:$R$44,7,FALSE),VLOOKUP(B11,$K$9:$R$44,3,FALSE)))))</f>
        <v/>
      </c>
      <c r="E11" s="8"/>
      <c r="F11" s="12" t="str">
        <f>IF(E11="","",IF((E11-D11)&gt;=0,E11-D11,C11-E11))</f>
        <v/>
      </c>
      <c r="G11" s="8" t="str">
        <f t="shared" si="1"/>
        <v/>
      </c>
      <c r="H11" s="12"/>
      <c r="J11" s="13">
        <v>44167</v>
      </c>
      <c r="K11" s="26" t="s">
        <v>52</v>
      </c>
      <c r="L11" s="14">
        <v>0.2986111111111111</v>
      </c>
      <c r="M11" s="14">
        <v>0.30208333333333331</v>
      </c>
      <c r="N11" s="14">
        <v>0.30902777777777779</v>
      </c>
      <c r="O11" s="14">
        <v>0.3125</v>
      </c>
      <c r="P11" s="14"/>
      <c r="Q11" s="14"/>
      <c r="R11" s="16"/>
      <c r="U11" s="11">
        <v>45335</v>
      </c>
    </row>
    <row r="12" spans="1:21" x14ac:dyDescent="0.25">
      <c r="A12" s="11"/>
      <c r="B12" s="4"/>
      <c r="C12" s="8" t="str">
        <f>IF(B12="","",IF(WEEKDAY(A12)=7,VLOOKUP(B12,$K$9:$R$44,4,FALSE),IF(ISNUMBER(SEARCH(TEXT(VLOOKUP(B12,$K$9:$R$44,8,FALSE), "0"), VLOOKUP(A12, Planilha2!A:B, 2, FALSE))), VLOOKUP(B12,$K$9:$R$44,6,FALSE), IF(OR(WEEKDAY(A12)=1,A12=IFERROR(INDEX($U$9:$U$22, MATCH(A12, $U$9:$U$22, 0)), "A")),VLOOKUP(B12,$K$9:$R$44,6,FALSE),VLOOKUP(B12,$K$9:$R$44,2,FALSE)))))</f>
        <v/>
      </c>
      <c r="D12" s="8" t="str">
        <f>IF(B12="","",IF(WEEKDAY(A12)=7,VLOOKUP(B12,$K$9:$R$44,5,FALSE),IF(ISNUMBER(SEARCH(TEXT(VLOOKUP(B12,$K$9:$R$44,8,FALSE), "0"), VLOOKUP(A12, Planilha2!A:B, 2, FALSE))), VLOOKUP(B12,$K$9:$R$44,7,FALSE), IF(OR(WEEKDAY(A12)=1,A12=IFERROR(INDEX($U$9:$U$22, MATCH(A12, $U$9:$U$22, 0)), "A")),VLOOKUP(B12,$K$9:$R$44,7,FALSE),VLOOKUP(B12,$K$9:$R$44,3,FALSE)))))</f>
        <v/>
      </c>
      <c r="E12" s="8"/>
      <c r="F12" s="12" t="str">
        <f t="shared" si="0"/>
        <v/>
      </c>
      <c r="G12" s="8" t="str">
        <f t="shared" si="1"/>
        <v/>
      </c>
      <c r="H12" s="12"/>
      <c r="J12" s="13">
        <v>42737</v>
      </c>
      <c r="K12" s="26" t="s">
        <v>53</v>
      </c>
      <c r="L12" s="14">
        <v>0.2986111111111111</v>
      </c>
      <c r="M12" s="14">
        <v>0.30208333333333331</v>
      </c>
      <c r="N12" s="14">
        <v>0.2986111111111111</v>
      </c>
      <c r="O12" s="14">
        <v>0.30208333333333331</v>
      </c>
      <c r="P12" s="14"/>
      <c r="Q12" s="14"/>
      <c r="R12" s="16"/>
      <c r="T12" s="4"/>
      <c r="U12" s="11">
        <v>45380</v>
      </c>
    </row>
    <row r="13" spans="1:21" x14ac:dyDescent="0.25">
      <c r="A13" s="11"/>
      <c r="B13" s="4"/>
      <c r="C13" s="8" t="str">
        <f>IF(B13="","",IF(WEEKDAY(A13)=7,VLOOKUP(B13,$K$9:$R$44,4,FALSE),IF(ISNUMBER(SEARCH(TEXT(VLOOKUP(B13,$K$9:$R$44,8,FALSE), "0"), VLOOKUP(A13, Planilha2!A:B, 2, FALSE))), VLOOKUP(B13,$K$9:$R$44,6,FALSE), IF(OR(WEEKDAY(A13)=1,A13=IFERROR(INDEX($U$9:$U$22, MATCH(A13, $U$9:$U$22, 0)), "A")),VLOOKUP(B13,$K$9:$R$44,6,FALSE),VLOOKUP(B13,$K$9:$R$44,2,FALSE)))))</f>
        <v/>
      </c>
      <c r="D13" s="8" t="str">
        <f>IF(B13="","",IF(WEEKDAY(A13)=7,VLOOKUP(B13,$K$9:$R$44,5,FALSE),IF(ISNUMBER(SEARCH(TEXT(VLOOKUP(B13,$K$9:$R$44,8,FALSE), "0"), VLOOKUP(A13, Planilha2!A:B, 2, FALSE))), VLOOKUP(B13,$K$9:$R$44,7,FALSE), IF(OR(WEEKDAY(A13)=1,A13=IFERROR(INDEX($U$9:$U$22, MATCH(A13, $U$9:$U$22, 0)), "A")),VLOOKUP(B13,$K$9:$R$44,7,FALSE),VLOOKUP(B13,$K$9:$R$44,3,FALSE)))))</f>
        <v/>
      </c>
      <c r="E13" s="8"/>
      <c r="F13" s="12" t="str">
        <f t="shared" si="0"/>
        <v/>
      </c>
      <c r="G13" s="8" t="str">
        <f t="shared" si="1"/>
        <v/>
      </c>
      <c r="H13" s="12"/>
      <c r="J13" s="13">
        <v>45405</v>
      </c>
      <c r="K13" s="26" t="s">
        <v>54</v>
      </c>
      <c r="L13" s="14">
        <v>0.2986111111111111</v>
      </c>
      <c r="M13" s="14">
        <v>0.30208333333333331</v>
      </c>
      <c r="N13" s="14">
        <v>0.2986111111111111</v>
      </c>
      <c r="O13" s="14">
        <v>0.30208333333333331</v>
      </c>
      <c r="P13" s="14"/>
      <c r="Q13" s="14"/>
      <c r="R13" s="16">
        <v>2</v>
      </c>
      <c r="U13" s="11">
        <v>45403</v>
      </c>
    </row>
    <row r="14" spans="1:21" x14ac:dyDescent="0.25">
      <c r="A14" s="11"/>
      <c r="B14" s="4"/>
      <c r="C14" s="8" t="str">
        <f>IF(B14="","",IF(WEEKDAY(A14)=7,VLOOKUP(B14,$K$9:$R$44,4,FALSE),IF(ISNUMBER(SEARCH(TEXT(VLOOKUP(B14,$K$9:$R$44,8,FALSE), "0"), VLOOKUP(A14, Planilha2!A:B, 2, FALSE))), VLOOKUP(B14,$K$9:$R$44,6,FALSE), IF(OR(WEEKDAY(A14)=1,A14=IFERROR(INDEX($U$9:$U$22, MATCH(A14, $U$9:$U$22, 0)), "A")),VLOOKUP(B14,$K$9:$R$44,6,FALSE),VLOOKUP(B14,$K$9:$R$44,2,FALSE)))))</f>
        <v/>
      </c>
      <c r="D14" s="8" t="str">
        <f>IF(B14="","",IF(WEEKDAY(A14)=7,VLOOKUP(B14,$K$9:$R$44,5,FALSE),IF(ISNUMBER(SEARCH(TEXT(VLOOKUP(B14,$K$9:$R$44,8,FALSE), "0"), VLOOKUP(A14, Planilha2!A:B, 2, FALSE))), VLOOKUP(B14,$K$9:$R$44,7,FALSE), IF(OR(WEEKDAY(A14)=1,A14=IFERROR(INDEX($U$9:$U$22, MATCH(A14, $U$9:$U$22, 0)), "A")),VLOOKUP(B14,$K$9:$R$44,7,FALSE),VLOOKUP(B14,$K$9:$R$44,3,FALSE)))))</f>
        <v/>
      </c>
      <c r="E14" s="8"/>
      <c r="F14" s="12" t="str">
        <f t="shared" si="0"/>
        <v/>
      </c>
      <c r="G14" s="8" t="str">
        <f t="shared" si="1"/>
        <v/>
      </c>
      <c r="H14" s="12"/>
      <c r="J14" s="13">
        <v>42739</v>
      </c>
      <c r="K14" s="26" t="s">
        <v>55</v>
      </c>
      <c r="L14" s="14">
        <v>0.2986111111111111</v>
      </c>
      <c r="M14" s="14">
        <v>0.30208333333333331</v>
      </c>
      <c r="N14" s="14">
        <v>0.2986111111111111</v>
      </c>
      <c r="O14" s="14">
        <v>0.30208333333333331</v>
      </c>
      <c r="P14" s="14"/>
      <c r="Q14" s="14"/>
      <c r="R14" s="16"/>
      <c r="U14" s="11">
        <v>45413</v>
      </c>
    </row>
    <row r="15" spans="1:21" x14ac:dyDescent="0.25">
      <c r="A15" s="11"/>
      <c r="B15" s="4"/>
      <c r="C15" s="8" t="str">
        <f>IF(B15="","",IF(WEEKDAY(A15)=7,VLOOKUP(B15,$K$9:$R$44,4,FALSE),IF(ISNUMBER(SEARCH(TEXT(VLOOKUP(B15,$K$9:$R$44,8,FALSE), "0"), VLOOKUP(A15, Planilha2!A:B, 2, FALSE))), VLOOKUP(B15,$K$9:$R$44,6,FALSE), IF(OR(WEEKDAY(A15)=1,A15=IFERROR(INDEX($U$9:$U$22, MATCH(A15, $U$9:$U$22, 0)), "A")),VLOOKUP(B15,$K$9:$R$44,6,FALSE),VLOOKUP(B15,$K$9:$R$44,2,FALSE)))))</f>
        <v/>
      </c>
      <c r="D15" s="8" t="str">
        <f>IF(B15="","",IF(WEEKDAY(A15)=7,VLOOKUP(B15,$K$9:$R$44,5,FALSE),IF(ISNUMBER(SEARCH(TEXT(VLOOKUP(B15,$K$9:$R$44,8,FALSE), "0"), VLOOKUP(A15, Planilha2!A:B, 2, FALSE))), VLOOKUP(B15,$K$9:$R$44,7,FALSE), IF(OR(WEEKDAY(A15)=1,A15=IFERROR(INDEX($U$9:$U$22, MATCH(A15, $U$9:$U$22, 0)), "A")),VLOOKUP(B15,$K$9:$R$44,7,FALSE),VLOOKUP(B15,$K$9:$R$44,3,FALSE)))))</f>
        <v/>
      </c>
      <c r="E15" s="8"/>
      <c r="F15" s="12" t="str">
        <f t="shared" si="0"/>
        <v/>
      </c>
      <c r="G15" s="8" t="str">
        <f t="shared" si="1"/>
        <v/>
      </c>
      <c r="H15" s="12"/>
      <c r="J15" s="13">
        <v>42798</v>
      </c>
      <c r="K15" s="26" t="s">
        <v>56</v>
      </c>
      <c r="L15" s="14">
        <v>0.2986111111111111</v>
      </c>
      <c r="M15" s="14">
        <v>0.30208333333333331</v>
      </c>
      <c r="N15" s="14">
        <v>0.2986111111111111</v>
      </c>
      <c r="O15" s="14">
        <v>0.30208333333333331</v>
      </c>
      <c r="P15" s="14"/>
      <c r="Q15" s="14"/>
      <c r="R15" s="16"/>
      <c r="U15" s="11">
        <v>45442</v>
      </c>
    </row>
    <row r="16" spans="1:21" x14ac:dyDescent="0.25">
      <c r="A16" s="11"/>
      <c r="B16" s="4"/>
      <c r="C16" s="8" t="str">
        <f>IF(B16="","",IF(WEEKDAY(A16)=7,VLOOKUP(B16,$K$9:$R$44,4,FALSE),IF(ISNUMBER(SEARCH(TEXT(VLOOKUP(B16,$K$9:$R$44,8,FALSE), "0"), VLOOKUP(A16, Planilha2!A:B, 2, FALSE))), VLOOKUP(B16,$K$9:$R$44,6,FALSE), IF(OR(WEEKDAY(A16)=1,A16=IFERROR(INDEX($U$9:$U$22, MATCH(A16, $U$9:$U$22, 0)), "A")),VLOOKUP(B16,$K$9:$R$44,6,FALSE),VLOOKUP(B16,$K$9:$R$44,2,FALSE)))))</f>
        <v/>
      </c>
      <c r="D16" s="8" t="str">
        <f>IF(B16="","",IF(WEEKDAY(A16)=7,VLOOKUP(B16,$K$9:$R$44,5,FALSE),IF(ISNUMBER(SEARCH(TEXT(VLOOKUP(B16,$K$9:$R$44,8,FALSE), "0"), VLOOKUP(A16, Planilha2!A:B, 2, FALSE))), VLOOKUP(B16,$K$9:$R$44,7,FALSE), IF(OR(WEEKDAY(A16)=1,A16=IFERROR(INDEX($U$9:$U$22, MATCH(A16, $U$9:$U$22, 0)), "A")),VLOOKUP(B16,$K$9:$R$44,7,FALSE),VLOOKUP(B16,$K$9:$R$44,3,FALSE)))))</f>
        <v/>
      </c>
      <c r="E16" s="8"/>
      <c r="F16" s="12" t="str">
        <f t="shared" si="0"/>
        <v/>
      </c>
      <c r="G16" s="8" t="str">
        <f t="shared" si="1"/>
        <v/>
      </c>
      <c r="H16" s="12"/>
      <c r="J16" s="13">
        <v>43515</v>
      </c>
      <c r="K16" s="26" t="s">
        <v>57</v>
      </c>
      <c r="L16" s="14">
        <v>0.2986111111111111</v>
      </c>
      <c r="M16" s="14">
        <v>0.30208333333333331</v>
      </c>
      <c r="N16" s="14">
        <v>0.2986111111111111</v>
      </c>
      <c r="O16" s="14">
        <v>0.30208333333333331</v>
      </c>
      <c r="P16" s="14"/>
      <c r="Q16" s="14"/>
      <c r="R16" s="16"/>
      <c r="U16" s="11">
        <v>45542</v>
      </c>
    </row>
    <row r="17" spans="1:21" x14ac:dyDescent="0.25">
      <c r="A17" s="11"/>
      <c r="B17" s="4"/>
      <c r="C17" s="8" t="str">
        <f>IF(B17="","",IF(WEEKDAY(A17)=7,VLOOKUP(B17,$K$9:$R$44,4,FALSE),IF(ISNUMBER(SEARCH(TEXT(VLOOKUP(B17,$K$9:$R$44,8,FALSE), "0"), VLOOKUP(A17, Planilha2!A:B, 2, FALSE))), VLOOKUP(B17,$K$9:$R$44,6,FALSE), IF(OR(WEEKDAY(A17)=1,A17=IFERROR(INDEX($U$9:$U$22, MATCH(A17, $U$9:$U$22, 0)), "A")),VLOOKUP(B17,$K$9:$R$44,6,FALSE),VLOOKUP(B17,$K$9:$R$44,2,FALSE)))))</f>
        <v/>
      </c>
      <c r="D17" s="8" t="str">
        <f>IF(B17="","",IF(WEEKDAY(A17)=7,VLOOKUP(B17,$K$9:$R$44,5,FALSE),IF(ISNUMBER(SEARCH(TEXT(VLOOKUP(B17,$K$9:$R$44,8,FALSE), "0"), VLOOKUP(A17, Planilha2!A:B, 2, FALSE))), VLOOKUP(B17,$K$9:$R$44,7,FALSE), IF(OR(WEEKDAY(A17)=1,A17=IFERROR(INDEX($U$9:$U$22, MATCH(A17, $U$9:$U$22, 0)), "A")),VLOOKUP(B17,$K$9:$R$44,7,FALSE),VLOOKUP(B17,$K$9:$R$44,3,FALSE)))))</f>
        <v/>
      </c>
      <c r="E17" s="8"/>
      <c r="F17" s="12" t="str">
        <f t="shared" si="0"/>
        <v/>
      </c>
      <c r="G17" s="8" t="str">
        <f t="shared" si="1"/>
        <v/>
      </c>
      <c r="H17" s="12"/>
      <c r="J17" s="13">
        <v>44600</v>
      </c>
      <c r="K17" s="26" t="s">
        <v>58</v>
      </c>
      <c r="L17" s="14">
        <v>0.2986111111111111</v>
      </c>
      <c r="M17" s="14">
        <v>0.30208333333333331</v>
      </c>
      <c r="N17" s="14">
        <v>0.2986111111111111</v>
      </c>
      <c r="O17" s="14">
        <v>0.30208333333333331</v>
      </c>
      <c r="P17" s="14"/>
      <c r="Q17" s="14"/>
      <c r="R17" s="16"/>
      <c r="U17" s="11">
        <v>45575</v>
      </c>
    </row>
    <row r="18" spans="1:21" x14ac:dyDescent="0.25">
      <c r="A18" s="11"/>
      <c r="B18" s="4"/>
      <c r="C18" s="8" t="str">
        <f>IF(B18="","",IF(WEEKDAY(A18)=7,VLOOKUP(B18,$K$9:$R$44,4,FALSE),IF(ISNUMBER(SEARCH(TEXT(VLOOKUP(B18,$K$9:$R$44,8,FALSE), "0"), VLOOKUP(A18, Planilha2!A:B, 2, FALSE))), VLOOKUP(B18,$K$9:$R$44,6,FALSE), IF(OR(WEEKDAY(A18)=1,A18=IFERROR(INDEX($U$9:$U$22, MATCH(A18, $U$9:$U$22, 0)), "A")),VLOOKUP(B18,$K$9:$R$44,6,FALSE),VLOOKUP(B18,$K$9:$R$44,2,FALSE)))))</f>
        <v/>
      </c>
      <c r="D18" s="8" t="str">
        <f>IF(B18="","",IF(WEEKDAY(A18)=7,VLOOKUP(B18,$K$9:$R$44,5,FALSE),IF(ISNUMBER(SEARCH(TEXT(VLOOKUP(B18,$K$9:$R$44,8,FALSE), "0"), VLOOKUP(A18, Planilha2!A:B, 2, FALSE))), VLOOKUP(B18,$K$9:$R$44,7,FALSE), IF(OR(WEEKDAY(A18)=1,A18=IFERROR(INDEX($U$9:$U$22, MATCH(A18, $U$9:$U$22, 0)), "A")),VLOOKUP(B18,$K$9:$R$44,7,FALSE),VLOOKUP(B18,$K$9:$R$44,3,FALSE)))))</f>
        <v/>
      </c>
      <c r="E18" s="8"/>
      <c r="F18" s="12" t="str">
        <f t="shared" si="0"/>
        <v/>
      </c>
      <c r="G18" s="8" t="str">
        <f t="shared" si="1"/>
        <v/>
      </c>
      <c r="H18" s="12"/>
      <c r="J18" s="13">
        <v>45519</v>
      </c>
      <c r="K18" s="26" t="s">
        <v>59</v>
      </c>
      <c r="L18" s="14">
        <v>0.30555555555555558</v>
      </c>
      <c r="M18" s="14">
        <v>0.30902777777777779</v>
      </c>
      <c r="N18" s="14">
        <v>0.30555555555555558</v>
      </c>
      <c r="O18" s="14">
        <v>0.30902777777777779</v>
      </c>
      <c r="P18" s="14">
        <v>0.30902777777777779</v>
      </c>
      <c r="Q18" s="14">
        <v>0.3125</v>
      </c>
      <c r="R18" s="16">
        <v>1</v>
      </c>
      <c r="U18" s="11">
        <v>45577</v>
      </c>
    </row>
    <row r="19" spans="1:21" x14ac:dyDescent="0.25">
      <c r="A19" s="11"/>
      <c r="B19" s="4"/>
      <c r="C19" s="8" t="str">
        <f>IF(B19="","",IF(WEEKDAY(A19)=7,VLOOKUP(B19,$K$9:$R$44,4,FALSE),IF(ISNUMBER(SEARCH(TEXT(VLOOKUP(B19,$K$9:$R$44,8,FALSE), "0"), VLOOKUP(A19, Planilha2!A:B, 2, FALSE))), VLOOKUP(B19,$K$9:$R$44,6,FALSE), IF(OR(WEEKDAY(A19)=1,A19=IFERROR(INDEX($U$9:$U$22, MATCH(A19, $U$9:$U$22, 0)), "A")),VLOOKUP(B19,$K$9:$R$44,6,FALSE),VLOOKUP(B19,$K$9:$R$44,2,FALSE)))))</f>
        <v/>
      </c>
      <c r="D19" s="8" t="str">
        <f>IF(B19="","",IF(WEEKDAY(A19)=7,VLOOKUP(B19,$K$9:$R$44,5,FALSE),IF(ISNUMBER(SEARCH(TEXT(VLOOKUP(B19,$K$9:$R$44,8,FALSE), "0"), VLOOKUP(A19, Planilha2!A:B, 2, FALSE))), VLOOKUP(B19,$K$9:$R$44,7,FALSE), IF(OR(WEEKDAY(A19)=1,A19=IFERROR(INDEX($U$9:$U$22, MATCH(A19, $U$9:$U$22, 0)), "A")),VLOOKUP(B19,$K$9:$R$44,7,FALSE),VLOOKUP(B19,$K$9:$R$44,3,FALSE)))))</f>
        <v/>
      </c>
      <c r="E19" s="8"/>
      <c r="F19" s="12" t="str">
        <f t="shared" si="0"/>
        <v/>
      </c>
      <c r="G19" s="8" t="str">
        <f t="shared" si="1"/>
        <v/>
      </c>
      <c r="H19" s="12"/>
      <c r="J19" s="13">
        <v>44604</v>
      </c>
      <c r="K19" s="26" t="s">
        <v>60</v>
      </c>
      <c r="L19" s="14">
        <v>0.2986111111111111</v>
      </c>
      <c r="M19" s="14">
        <v>0.30208333333333331</v>
      </c>
      <c r="N19" s="14">
        <v>0.2986111111111111</v>
      </c>
      <c r="O19" s="14">
        <v>0.30208333333333331</v>
      </c>
      <c r="P19" s="14"/>
      <c r="Q19" s="14"/>
      <c r="R19" s="16"/>
      <c r="U19" s="11">
        <v>45598</v>
      </c>
    </row>
    <row r="20" spans="1:21" x14ac:dyDescent="0.25">
      <c r="A20" s="11"/>
      <c r="B20" s="4"/>
      <c r="C20" s="8" t="str">
        <f>IF(B20="","",IF(WEEKDAY(A20)=7,VLOOKUP(B20,$K$9:$R$44,4,FALSE),IF(ISNUMBER(SEARCH(TEXT(VLOOKUP(B20,$K$9:$R$44,8,FALSE), "0"), VLOOKUP(A20, Planilha2!A:B, 2, FALSE))), VLOOKUP(B20,$K$9:$R$44,6,FALSE), IF(OR(WEEKDAY(A20)=1,A20=IFERROR(INDEX($U$9:$U$22, MATCH(A20, $U$9:$U$22, 0)), "A")),VLOOKUP(B20,$K$9:$R$44,6,FALSE),VLOOKUP(B20,$K$9:$R$44,2,FALSE)))))</f>
        <v/>
      </c>
      <c r="D20" s="8" t="str">
        <f>IF(B20="","",IF(WEEKDAY(A20)=7,VLOOKUP(B20,$K$9:$R$44,5,FALSE),IF(ISNUMBER(SEARCH(TEXT(VLOOKUP(B20,$K$9:$R$44,8,FALSE), "0"), VLOOKUP(A20, Planilha2!A:B, 2, FALSE))), VLOOKUP(B20,$K$9:$R$44,7,FALSE), IF(OR(WEEKDAY(A20)=1,A20=IFERROR(INDEX($U$9:$U$22, MATCH(A20, $U$9:$U$22, 0)), "A")),VLOOKUP(B20,$K$9:$R$44,7,FALSE),VLOOKUP(B20,$K$9:$R$44,3,FALSE)))))</f>
        <v/>
      </c>
      <c r="E20" s="8"/>
      <c r="F20" s="12" t="str">
        <f t="shared" si="0"/>
        <v/>
      </c>
      <c r="G20" s="8" t="str">
        <f t="shared" si="1"/>
        <v/>
      </c>
      <c r="H20" s="12"/>
      <c r="J20" s="13">
        <v>44496</v>
      </c>
      <c r="K20" s="26" t="s">
        <v>61</v>
      </c>
      <c r="L20" s="14">
        <v>0.2986111111111111</v>
      </c>
      <c r="M20" s="14">
        <v>0.30208333333333331</v>
      </c>
      <c r="N20" s="14">
        <v>0.30902777777777779</v>
      </c>
      <c r="O20" s="14">
        <v>0.3125</v>
      </c>
      <c r="P20" s="14"/>
      <c r="Q20" s="14"/>
      <c r="R20" s="16"/>
      <c r="U20" s="11">
        <v>45611</v>
      </c>
    </row>
    <row r="21" spans="1:21" x14ac:dyDescent="0.25">
      <c r="A21" s="11"/>
      <c r="B21" s="4"/>
      <c r="C21" s="8" t="str">
        <f>IF(B21="","",IF(WEEKDAY(A21)=7,VLOOKUP(B21,$K$9:$R$44,4,FALSE),IF(ISNUMBER(SEARCH(TEXT(VLOOKUP(B21,$K$9:$R$44,8,FALSE), "0"), VLOOKUP(A21, Planilha2!A:B, 2, FALSE))), VLOOKUP(B21,$K$9:$R$44,6,FALSE), IF(OR(WEEKDAY(A21)=1,A21=IFERROR(INDEX($U$9:$U$22, MATCH(A21, $U$9:$U$22, 0)), "A")),VLOOKUP(B21,$K$9:$R$44,6,FALSE),VLOOKUP(B21,$K$9:$R$44,2,FALSE)))))</f>
        <v/>
      </c>
      <c r="D21" s="8" t="str">
        <f>IF(B21="","",IF(WEEKDAY(A21)=7,VLOOKUP(B21,$K$9:$R$44,5,FALSE),IF(ISNUMBER(SEARCH(TEXT(VLOOKUP(B21,$K$9:$R$44,8,FALSE), "0"), VLOOKUP(A21, Planilha2!A:B, 2, FALSE))), VLOOKUP(B21,$K$9:$R$44,7,FALSE), IF(OR(WEEKDAY(A21)=1,A21=IFERROR(INDEX($U$9:$U$22, MATCH(A21, $U$9:$U$22, 0)), "A")),VLOOKUP(B21,$K$9:$R$44,7,FALSE),VLOOKUP(B21,$K$9:$R$44,3,FALSE)))))</f>
        <v/>
      </c>
      <c r="E21" s="8"/>
      <c r="F21" s="12" t="str">
        <f t="shared" si="0"/>
        <v/>
      </c>
      <c r="G21" s="8" t="str">
        <f t="shared" si="1"/>
        <v/>
      </c>
      <c r="H21" s="12"/>
      <c r="J21" s="13">
        <v>44312</v>
      </c>
      <c r="K21" s="26" t="s">
        <v>62</v>
      </c>
      <c r="L21" s="14">
        <v>0.2986111111111111</v>
      </c>
      <c r="M21" s="14">
        <v>0.30208333333333331</v>
      </c>
      <c r="N21" s="14">
        <v>0.30902777777777779</v>
      </c>
      <c r="O21" s="14">
        <v>0.3125</v>
      </c>
      <c r="P21" s="14">
        <v>0.30902777777777779</v>
      </c>
      <c r="Q21" s="14">
        <v>0.3125</v>
      </c>
      <c r="R21" s="16">
        <v>2</v>
      </c>
      <c r="T21" s="4"/>
      <c r="U21" s="11">
        <v>45616</v>
      </c>
    </row>
    <row r="22" spans="1:21" x14ac:dyDescent="0.25">
      <c r="A22" s="11"/>
      <c r="B22" s="4"/>
      <c r="C22" s="8" t="str">
        <f>IF(B22="","",IF(WEEKDAY(A22)=7,VLOOKUP(B22,$K$9:$R$44,4,FALSE),IF(ISNUMBER(SEARCH(TEXT(VLOOKUP(B22,$K$9:$R$44,8,FALSE), "0"), VLOOKUP(A22, Planilha2!A:B, 2, FALSE))), VLOOKUP(B22,$K$9:$R$44,6,FALSE), IF(OR(WEEKDAY(A22)=1,A22=IFERROR(INDEX($U$9:$U$22, MATCH(A22, $U$9:$U$22, 0)), "A")),VLOOKUP(B22,$K$9:$R$44,6,FALSE),VLOOKUP(B22,$K$9:$R$44,2,FALSE)))))</f>
        <v/>
      </c>
      <c r="D22" s="8" t="str">
        <f>IF(B22="","",IF(WEEKDAY(A22)=7,VLOOKUP(B22,$K$9:$R$44,5,FALSE),IF(ISNUMBER(SEARCH(TEXT(VLOOKUP(B22,$K$9:$R$44,8,FALSE), "0"), VLOOKUP(A22, Planilha2!A:B, 2, FALSE))), VLOOKUP(B22,$K$9:$R$44,7,FALSE), IF(OR(WEEKDAY(A22)=1,A22=IFERROR(INDEX($U$9:$U$22, MATCH(A22, $U$9:$U$22, 0)), "A")),VLOOKUP(B22,$K$9:$R$44,7,FALSE),VLOOKUP(B22,$K$9:$R$44,3,FALSE)))))</f>
        <v/>
      </c>
      <c r="E22" s="8"/>
      <c r="F22" s="12" t="str">
        <f t="shared" si="0"/>
        <v/>
      </c>
      <c r="G22" s="8" t="str">
        <f t="shared" si="1"/>
        <v/>
      </c>
      <c r="H22" s="12"/>
      <c r="J22" s="13">
        <v>44875</v>
      </c>
      <c r="K22" s="26" t="s">
        <v>63</v>
      </c>
      <c r="L22" s="14">
        <v>0.2986111111111111</v>
      </c>
      <c r="M22" s="14">
        <v>0.30208333333333331</v>
      </c>
      <c r="N22" s="14">
        <v>0.2986111111111111</v>
      </c>
      <c r="O22" s="14">
        <v>0.30208333333333331</v>
      </c>
      <c r="P22" s="14"/>
      <c r="Q22" s="14"/>
      <c r="R22" s="16"/>
      <c r="U22" s="11">
        <v>45651</v>
      </c>
    </row>
    <row r="23" spans="1:21" x14ac:dyDescent="0.25">
      <c r="A23" s="11"/>
      <c r="B23" s="4"/>
      <c r="C23" s="8" t="str">
        <f>IF(B23="","",IF(WEEKDAY(A23)=7,VLOOKUP(B23,$K$9:$R$44,4,FALSE),IF(ISNUMBER(SEARCH(TEXT(VLOOKUP(B23,$K$9:$R$44,8,FALSE), "0"), VLOOKUP(A23, Planilha2!A:B, 2, FALSE))), VLOOKUP(B23,$K$9:$R$44,6,FALSE), IF(OR(WEEKDAY(A23)=1,A23=IFERROR(INDEX($U$9:$U$22, MATCH(A23, $U$9:$U$22, 0)), "A")),VLOOKUP(B23,$K$9:$R$44,6,FALSE),VLOOKUP(B23,$K$9:$R$44,2,FALSE)))))</f>
        <v/>
      </c>
      <c r="D23" s="8" t="str">
        <f>IF(B23="","",IF(WEEKDAY(A23)=7,VLOOKUP(B23,$K$9:$R$44,5,FALSE),IF(ISNUMBER(SEARCH(TEXT(VLOOKUP(B23,$K$9:$R$44,8,FALSE), "0"), VLOOKUP(A23, Planilha2!A:B, 2, FALSE))), VLOOKUP(B23,$K$9:$R$44,7,FALSE), IF(OR(WEEKDAY(A23)=1,A23=IFERROR(INDEX($U$9:$U$22, MATCH(A23, $U$9:$U$22, 0)), "A")),VLOOKUP(B23,$K$9:$R$44,7,FALSE),VLOOKUP(B23,$K$9:$R$44,3,FALSE)))))</f>
        <v/>
      </c>
      <c r="E23" s="8"/>
      <c r="F23" s="12" t="str">
        <f t="shared" si="0"/>
        <v/>
      </c>
      <c r="G23" s="8" t="str">
        <f t="shared" si="1"/>
        <v/>
      </c>
      <c r="H23" s="12"/>
      <c r="J23" s="13">
        <v>42738</v>
      </c>
      <c r="K23" s="26" t="s">
        <v>64</v>
      </c>
      <c r="L23" s="14">
        <v>0.2986111111111111</v>
      </c>
      <c r="M23" s="14">
        <v>0.30208333333333331</v>
      </c>
      <c r="N23" s="14">
        <v>0.30902777777777779</v>
      </c>
      <c r="O23" s="14">
        <v>0.3125</v>
      </c>
      <c r="P23" s="14"/>
      <c r="Q23" s="14"/>
      <c r="R23" s="16"/>
    </row>
    <row r="24" spans="1:21" x14ac:dyDescent="0.25">
      <c r="A24" s="11"/>
      <c r="B24" s="4"/>
      <c r="C24" s="8" t="str">
        <f>IF(B24="","",IF(WEEKDAY(A24)=7,VLOOKUP(B24,$K$9:$R$44,4,FALSE),IF(ISNUMBER(SEARCH(TEXT(VLOOKUP(B24,$K$9:$R$44,8,FALSE), "0"), VLOOKUP(A24, Planilha2!A:B, 2, FALSE))), VLOOKUP(B24,$K$9:$R$44,6,FALSE), IF(OR(WEEKDAY(A24)=1,A24=IFERROR(INDEX($U$9:$U$22, MATCH(A24, $U$9:$U$22, 0)), "A")),VLOOKUP(B24,$K$9:$R$44,6,FALSE),VLOOKUP(B24,$K$9:$R$44,2,FALSE)))))</f>
        <v/>
      </c>
      <c r="D24" s="8" t="str">
        <f>IF(B24="","",IF(WEEKDAY(A24)=7,VLOOKUP(B24,$K$9:$R$44,5,FALSE),IF(ISNUMBER(SEARCH(TEXT(VLOOKUP(B24,$K$9:$R$44,8,FALSE), "0"), VLOOKUP(A24, Planilha2!A:B, 2, FALSE))), VLOOKUP(B24,$K$9:$R$44,7,FALSE), IF(OR(WEEKDAY(A24)=1,A24=IFERROR(INDEX($U$9:$U$22, MATCH(A24, $U$9:$U$22, 0)), "A")),VLOOKUP(B24,$K$9:$R$44,7,FALSE),VLOOKUP(B24,$K$9:$R$44,3,FALSE)))))</f>
        <v/>
      </c>
      <c r="E24" s="8"/>
      <c r="F24" s="12" t="str">
        <f t="shared" si="0"/>
        <v/>
      </c>
      <c r="G24" s="8" t="str">
        <f t="shared" si="1"/>
        <v/>
      </c>
      <c r="H24" s="12"/>
      <c r="J24" s="13">
        <v>44494</v>
      </c>
      <c r="K24" s="26" t="s">
        <v>65</v>
      </c>
      <c r="L24" s="14">
        <v>0.2986111111111111</v>
      </c>
      <c r="M24" s="14">
        <v>0.30208333333333331</v>
      </c>
      <c r="N24" s="14">
        <v>0.30902777777777779</v>
      </c>
      <c r="O24" s="14">
        <v>0.3125</v>
      </c>
      <c r="P24" s="14"/>
      <c r="Q24" s="14"/>
      <c r="R24" s="16"/>
    </row>
    <row r="25" spans="1:21" x14ac:dyDescent="0.25">
      <c r="A25" s="11"/>
      <c r="B25" s="4"/>
      <c r="C25" s="8" t="str">
        <f>IF(B25="","",IF(WEEKDAY(A25)=7,VLOOKUP(B25,$K$9:$R$44,4,FALSE),IF(ISNUMBER(SEARCH(TEXT(VLOOKUP(B25,$K$9:$R$44,8,FALSE), "0"), VLOOKUP(A25, Planilha2!A:B, 2, FALSE))), VLOOKUP(B25,$K$9:$R$44,6,FALSE), IF(OR(WEEKDAY(A25)=1,A25=IFERROR(INDEX($U$9:$U$22, MATCH(A25, $U$9:$U$22, 0)), "A")),VLOOKUP(B25,$K$9:$R$44,6,FALSE),VLOOKUP(B25,$K$9:$R$44,2,FALSE)))))</f>
        <v/>
      </c>
      <c r="D25" s="8" t="str">
        <f>IF(B25="","",IF(WEEKDAY(A25)=7,VLOOKUP(B25,$K$9:$R$44,5,FALSE),IF(ISNUMBER(SEARCH(TEXT(VLOOKUP(B25,$K$9:$R$44,8,FALSE), "0"), VLOOKUP(A25, Planilha2!A:B, 2, FALSE))), VLOOKUP(B25,$K$9:$R$44,7,FALSE), IF(OR(WEEKDAY(A25)=1,A25=IFERROR(INDEX($U$9:$U$22, MATCH(A25, $U$9:$U$22, 0)), "A")),VLOOKUP(B25,$K$9:$R$44,7,FALSE),VLOOKUP(B25,$K$9:$R$44,3,FALSE)))))</f>
        <v/>
      </c>
      <c r="E25" s="8"/>
      <c r="F25" s="12" t="str">
        <f t="shared" si="0"/>
        <v/>
      </c>
      <c r="G25" s="8" t="str">
        <f t="shared" si="1"/>
        <v/>
      </c>
      <c r="H25" s="12"/>
      <c r="J25" s="13">
        <v>45173</v>
      </c>
      <c r="K25" s="26" t="s">
        <v>66</v>
      </c>
      <c r="L25" s="14">
        <v>0.2986111111111111</v>
      </c>
      <c r="M25" s="14">
        <v>0.30208333333333331</v>
      </c>
      <c r="N25" s="14">
        <v>0.30902777777777779</v>
      </c>
      <c r="O25" s="14">
        <v>0.3125</v>
      </c>
      <c r="P25" s="14"/>
      <c r="Q25" s="14"/>
      <c r="R25" s="16"/>
    </row>
    <row r="26" spans="1:21" x14ac:dyDescent="0.25">
      <c r="A26" s="11"/>
      <c r="B26" s="4"/>
      <c r="C26" s="8" t="str">
        <f>IF(B26="","",IF(WEEKDAY(A26)=7,VLOOKUP(B26,$K$9:$R$44,4,FALSE),IF(ISNUMBER(SEARCH(TEXT(VLOOKUP(B26,$K$9:$R$44,8,FALSE), "0"), VLOOKUP(A26, Planilha2!A:B, 2, FALSE))), VLOOKUP(B26,$K$9:$R$44,6,FALSE), IF(OR(WEEKDAY(A26)=1,A26=IFERROR(INDEX($U$9:$U$22, MATCH(A26, $U$9:$U$22, 0)), "A")),VLOOKUP(B26,$K$9:$R$44,6,FALSE),VLOOKUP(B26,$K$9:$R$44,2,FALSE)))))</f>
        <v/>
      </c>
      <c r="D26" s="8" t="str">
        <f>IF(B26="","",IF(WEEKDAY(A26)=7,VLOOKUP(B26,$K$9:$R$44,5,FALSE),IF(ISNUMBER(SEARCH(TEXT(VLOOKUP(B26,$K$9:$R$44,8,FALSE), "0"), VLOOKUP(A26, Planilha2!A:B, 2, FALSE))), VLOOKUP(B26,$K$9:$R$44,7,FALSE), IF(OR(WEEKDAY(A26)=1,A26=IFERROR(INDEX($U$9:$U$22, MATCH(A26, $U$9:$U$22, 0)), "A")),VLOOKUP(B26,$K$9:$R$44,7,FALSE),VLOOKUP(B26,$K$9:$R$44,3,FALSE)))))</f>
        <v/>
      </c>
      <c r="E26" s="8"/>
      <c r="F26" s="12" t="str">
        <f t="shared" si="0"/>
        <v/>
      </c>
      <c r="G26" s="8" t="str">
        <f t="shared" si="1"/>
        <v/>
      </c>
      <c r="H26" s="12"/>
      <c r="J26" s="13">
        <v>44366</v>
      </c>
      <c r="K26" s="26" t="s">
        <v>67</v>
      </c>
      <c r="L26" s="14">
        <v>0.27777777777777779</v>
      </c>
      <c r="M26" s="14">
        <v>0.28125</v>
      </c>
      <c r="N26" s="14">
        <v>0.27777777777777779</v>
      </c>
      <c r="O26" s="14">
        <v>0.28125</v>
      </c>
      <c r="P26" s="14">
        <v>0.30902777777777779</v>
      </c>
      <c r="Q26" s="14">
        <v>0.3125</v>
      </c>
      <c r="R26" s="16">
        <v>3</v>
      </c>
    </row>
    <row r="27" spans="1:21" x14ac:dyDescent="0.25">
      <c r="A27" s="11"/>
      <c r="B27" s="4"/>
      <c r="C27" s="8" t="str">
        <f>IF(B27="","",IF(WEEKDAY(A27)=7,VLOOKUP(B27,$K$9:$R$44,4,FALSE),IF(ISNUMBER(SEARCH(TEXT(VLOOKUP(B27,$K$9:$R$44,8,FALSE), "0"), VLOOKUP(A27, Planilha2!A:B, 2, FALSE))), VLOOKUP(B27,$K$9:$R$44,6,FALSE), IF(OR(WEEKDAY(A27)=1,A27=IFERROR(INDEX($U$9:$U$22, MATCH(A27, $U$9:$U$22, 0)), "A")),VLOOKUP(B27,$K$9:$R$44,6,FALSE),VLOOKUP(B27,$K$9:$R$44,2,FALSE)))))</f>
        <v/>
      </c>
      <c r="D27" s="8" t="str">
        <f>IF(B27="","",IF(WEEKDAY(A27)=7,VLOOKUP(B27,$K$9:$R$44,5,FALSE),IF(ISNUMBER(SEARCH(TEXT(VLOOKUP(B27,$K$9:$R$44,8,FALSE), "0"), VLOOKUP(A27, Planilha2!A:B, 2, FALSE))), VLOOKUP(B27,$K$9:$R$44,7,FALSE), IF(OR(WEEKDAY(A27)=1,A27=IFERROR(INDEX($U$9:$U$22, MATCH(A27, $U$9:$U$22, 0)), "A")),VLOOKUP(B27,$K$9:$R$44,7,FALSE),VLOOKUP(B27,$K$9:$R$44,3,FALSE)))))</f>
        <v/>
      </c>
      <c r="E27" s="8"/>
      <c r="F27" s="12" t="str">
        <f t="shared" si="0"/>
        <v/>
      </c>
      <c r="G27" s="8" t="str">
        <f t="shared" si="1"/>
        <v/>
      </c>
      <c r="H27" s="12"/>
      <c r="J27" s="13">
        <v>44514</v>
      </c>
      <c r="K27" s="26" t="s">
        <v>68</v>
      </c>
      <c r="L27" s="14">
        <v>0.2986111111111111</v>
      </c>
      <c r="M27" s="14">
        <v>0.30208333333333331</v>
      </c>
      <c r="N27" s="14">
        <v>0.2986111111111111</v>
      </c>
      <c r="O27" s="14">
        <v>0.30208333333333331</v>
      </c>
      <c r="P27" s="14">
        <v>0.30902777777777779</v>
      </c>
      <c r="Q27" s="14">
        <v>0.3125</v>
      </c>
      <c r="R27" s="16">
        <v>4</v>
      </c>
    </row>
    <row r="28" spans="1:21" x14ac:dyDescent="0.25">
      <c r="A28" s="11"/>
      <c r="B28" s="4"/>
      <c r="C28" s="8" t="str">
        <f>IF(B28="","",IF(WEEKDAY(A28)=7,VLOOKUP(B28,$K$9:$R$44,4,FALSE),IF(ISNUMBER(SEARCH(TEXT(VLOOKUP(B28,$K$9:$R$44,8,FALSE), "0"), VLOOKUP(A28, Planilha2!A:B, 2, FALSE))), VLOOKUP(B28,$K$9:$R$44,6,FALSE), IF(OR(WEEKDAY(A28)=1,A28=IFERROR(INDEX($U$9:$U$22, MATCH(A28, $U$9:$U$22, 0)), "A")),VLOOKUP(B28,$K$9:$R$44,6,FALSE),VLOOKUP(B28,$K$9:$R$44,2,FALSE)))))</f>
        <v/>
      </c>
      <c r="D28" s="8" t="str">
        <f>IF(B28="","",IF(WEEKDAY(A28)=7,VLOOKUP(B28,$K$9:$R$44,5,FALSE),IF(ISNUMBER(SEARCH(TEXT(VLOOKUP(B28,$K$9:$R$44,8,FALSE), "0"), VLOOKUP(A28, Planilha2!A:B, 2, FALSE))), VLOOKUP(B28,$K$9:$R$44,7,FALSE), IF(OR(WEEKDAY(A28)=1,A28=IFERROR(INDEX($U$9:$U$22, MATCH(A28, $U$9:$U$22, 0)), "A")),VLOOKUP(B28,$K$9:$R$44,7,FALSE),VLOOKUP(B28,$K$9:$R$44,3,FALSE)))))</f>
        <v/>
      </c>
      <c r="E28" s="8"/>
      <c r="F28" s="12" t="str">
        <f t="shared" si="0"/>
        <v/>
      </c>
      <c r="G28" s="8" t="str">
        <f t="shared" si="1"/>
        <v/>
      </c>
      <c r="H28" s="12"/>
      <c r="J28" s="13">
        <v>45302</v>
      </c>
      <c r="K28" s="26" t="s">
        <v>69</v>
      </c>
      <c r="L28" s="14">
        <v>0.2986111111111111</v>
      </c>
      <c r="M28" s="14">
        <v>0.30208333333333331</v>
      </c>
      <c r="N28" s="14">
        <v>0.2986111111111111</v>
      </c>
      <c r="O28" s="14">
        <v>0.30208333333333331</v>
      </c>
      <c r="P28" s="14">
        <v>0.30902777777777779</v>
      </c>
      <c r="Q28" s="14">
        <v>0.3125</v>
      </c>
      <c r="R28" s="16">
        <v>3</v>
      </c>
    </row>
    <row r="29" spans="1:21" x14ac:dyDescent="0.25">
      <c r="A29" s="11"/>
      <c r="B29" s="4"/>
      <c r="C29" s="8" t="str">
        <f>IF(B29="","",IF(WEEKDAY(A29)=7,VLOOKUP(B29,$K$9:$R$44,4,FALSE),IF(ISNUMBER(SEARCH(TEXT(VLOOKUP(B29,$K$9:$R$44,8,FALSE), "0"), VLOOKUP(A29, Planilha2!A:B, 2, FALSE))), VLOOKUP(B29,$K$9:$R$44,6,FALSE), IF(OR(WEEKDAY(A29)=1,A29=IFERROR(INDEX($U$9:$U$22, MATCH(A29, $U$9:$U$22, 0)), "A")),VLOOKUP(B29,$K$9:$R$44,6,FALSE),VLOOKUP(B29,$K$9:$R$44,2,FALSE)))))</f>
        <v/>
      </c>
      <c r="D29" s="8" t="str">
        <f>IF(B29="","",IF(WEEKDAY(A29)=7,VLOOKUP(B29,$K$9:$R$44,5,FALSE),IF(ISNUMBER(SEARCH(TEXT(VLOOKUP(B29,$K$9:$R$44,8,FALSE), "0"), VLOOKUP(A29, Planilha2!A:B, 2, FALSE))), VLOOKUP(B29,$K$9:$R$44,7,FALSE), IF(OR(WEEKDAY(A29)=1,A29=IFERROR(INDEX($U$9:$U$22, MATCH(A29, $U$9:$U$22, 0)), "A")),VLOOKUP(B29,$K$9:$R$44,7,FALSE),VLOOKUP(B29,$K$9:$R$44,3,FALSE)))))</f>
        <v/>
      </c>
      <c r="E29" s="8"/>
      <c r="F29" s="12" t="str">
        <f t="shared" si="0"/>
        <v/>
      </c>
      <c r="G29" s="8" t="str">
        <f t="shared" si="1"/>
        <v/>
      </c>
      <c r="H29" s="12"/>
      <c r="J29" s="13">
        <v>45146</v>
      </c>
      <c r="K29" s="26" t="s">
        <v>70</v>
      </c>
      <c r="L29" s="14">
        <v>0.2986111111111111</v>
      </c>
      <c r="M29" s="14">
        <v>0.30208333333333331</v>
      </c>
      <c r="N29" s="14">
        <v>0.2986111111111111</v>
      </c>
      <c r="O29" s="14">
        <v>0.30208333333333331</v>
      </c>
      <c r="P29" s="14">
        <v>0.30902777777777779</v>
      </c>
      <c r="Q29" s="14">
        <v>0.3125</v>
      </c>
      <c r="R29" s="16">
        <v>6</v>
      </c>
    </row>
    <row r="30" spans="1:21" x14ac:dyDescent="0.25">
      <c r="A30" s="11"/>
      <c r="B30" s="4"/>
      <c r="C30" s="8" t="str">
        <f>IF(B30="","",IF(WEEKDAY(A30)=7,VLOOKUP(B30,$K$9:$R$44,4,FALSE),IF(ISNUMBER(SEARCH(TEXT(VLOOKUP(B30,$K$9:$R$44,8,FALSE), "0"), VLOOKUP(A30, Planilha2!A:B, 2, FALSE))), VLOOKUP(B30,$K$9:$R$44,6,FALSE), IF(OR(WEEKDAY(A30)=1,A30=IFERROR(INDEX($U$9:$U$22, MATCH(A30, $U$9:$U$22, 0)), "A")),VLOOKUP(B30,$K$9:$R$44,6,FALSE),VLOOKUP(B30,$K$9:$R$44,2,FALSE)))))</f>
        <v/>
      </c>
      <c r="D30" s="8" t="str">
        <f>IF(B30="","",IF(WEEKDAY(A30)=7,VLOOKUP(B30,$K$9:$R$44,5,FALSE),IF(ISNUMBER(SEARCH(TEXT(VLOOKUP(B30,$K$9:$R$44,8,FALSE), "0"), VLOOKUP(A30, Planilha2!A:B, 2, FALSE))), VLOOKUP(B30,$K$9:$R$44,7,FALSE), IF(OR(WEEKDAY(A30)=1,A30=IFERROR(INDEX($U$9:$U$22, MATCH(A30, $U$9:$U$22, 0)), "A")),VLOOKUP(B30,$K$9:$R$44,7,FALSE),VLOOKUP(B30,$K$9:$R$44,3,FALSE)))))</f>
        <v/>
      </c>
      <c r="E30" s="8"/>
      <c r="F30" s="12" t="str">
        <f t="shared" si="0"/>
        <v/>
      </c>
      <c r="G30" s="8" t="str">
        <f t="shared" si="1"/>
        <v/>
      </c>
      <c r="H30" s="12"/>
      <c r="J30" s="27">
        <v>45496</v>
      </c>
      <c r="K30" s="26" t="s">
        <v>71</v>
      </c>
      <c r="L30" s="14">
        <v>0.2986111111111111</v>
      </c>
      <c r="M30" s="14">
        <v>0.30208333333333331</v>
      </c>
      <c r="N30" s="14">
        <v>0.2986111111111111</v>
      </c>
      <c r="O30" s="14">
        <v>0.30208333333333331</v>
      </c>
      <c r="P30" s="14"/>
      <c r="Q30" s="14"/>
      <c r="R30" s="16"/>
    </row>
    <row r="31" spans="1:21" x14ac:dyDescent="0.25">
      <c r="A31" s="11"/>
      <c r="B31" s="4"/>
      <c r="C31" s="8" t="str">
        <f>IF(B31="","",IF(WEEKDAY(A31)=7,VLOOKUP(B31,$K$9:$R$44,4,FALSE),IF(ISNUMBER(SEARCH(TEXT(VLOOKUP(B31,$K$9:$R$44,8,FALSE), "0"), VLOOKUP(A31, Planilha2!A:B, 2, FALSE))), VLOOKUP(B31,$K$9:$R$44,6,FALSE), IF(OR(WEEKDAY(A31)=1,A31=IFERROR(INDEX($U$9:$U$22, MATCH(A31, $U$9:$U$22, 0)), "A")),VLOOKUP(B31,$K$9:$R$44,6,FALSE),VLOOKUP(B31,$K$9:$R$44,2,FALSE)))))</f>
        <v/>
      </c>
      <c r="D31" s="8" t="str">
        <f>IF(B31="","",IF(WEEKDAY(A31)=7,VLOOKUP(B31,$K$9:$R$44,5,FALSE),IF(ISNUMBER(SEARCH(TEXT(VLOOKUP(B31,$K$9:$R$44,8,FALSE), "0"), VLOOKUP(A31, Planilha2!A:B, 2, FALSE))), VLOOKUP(B31,$K$9:$R$44,7,FALSE), IF(OR(WEEKDAY(A31)=1,A31=IFERROR(INDEX($U$9:$U$22, MATCH(A31, $U$9:$U$22, 0)), "A")),VLOOKUP(B31,$K$9:$R$44,7,FALSE),VLOOKUP(B31,$K$9:$R$44,3,FALSE)))))</f>
        <v/>
      </c>
      <c r="E31" s="8"/>
      <c r="F31" s="12" t="str">
        <f t="shared" si="0"/>
        <v/>
      </c>
      <c r="G31" s="8" t="str">
        <f t="shared" si="1"/>
        <v/>
      </c>
      <c r="H31" s="12"/>
    </row>
    <row r="32" spans="1:21" x14ac:dyDescent="0.25">
      <c r="A32" s="11"/>
      <c r="B32" s="4"/>
      <c r="C32" s="8" t="str">
        <f>IF(B32="","",IF(WEEKDAY(A32)=7,VLOOKUP(B32,$K$9:$R$44,4,FALSE),IF(ISNUMBER(SEARCH(TEXT(VLOOKUP(B32,$K$9:$R$44,8,FALSE), "0"), VLOOKUP(A32, Planilha2!A:B, 2, FALSE))), VLOOKUP(B32,$K$9:$R$44,6,FALSE), IF(OR(WEEKDAY(A32)=1,A32=IFERROR(INDEX($U$9:$U$22, MATCH(A32, $U$9:$U$22, 0)), "A")),VLOOKUP(B32,$K$9:$R$44,6,FALSE),VLOOKUP(B32,$K$9:$R$44,2,FALSE)))))</f>
        <v/>
      </c>
      <c r="D32" s="8" t="str">
        <f>IF(B32="","",IF(WEEKDAY(A32)=7,VLOOKUP(B32,$K$9:$R$44,5,FALSE),IF(ISNUMBER(SEARCH(TEXT(VLOOKUP(B32,$K$9:$R$44,8,FALSE), "0"), VLOOKUP(A32, Planilha2!A:B, 2, FALSE))), VLOOKUP(B32,$K$9:$R$44,7,FALSE), IF(OR(WEEKDAY(A32)=1,A32=IFERROR(INDEX($U$9:$U$22, MATCH(A32, $U$9:$U$22, 0)), "A")),VLOOKUP(B32,$K$9:$R$44,7,FALSE),VLOOKUP(B32,$K$9:$R$44,3,FALSE)))))</f>
        <v/>
      </c>
      <c r="E32" s="8"/>
      <c r="F32" s="12" t="str">
        <f t="shared" si="0"/>
        <v/>
      </c>
      <c r="G32" s="8" t="str">
        <f t="shared" si="1"/>
        <v/>
      </c>
      <c r="H32" s="12"/>
    </row>
    <row r="33" spans="1:8" x14ac:dyDescent="0.25">
      <c r="A33" s="11"/>
      <c r="B33" s="4"/>
      <c r="C33" s="8" t="str">
        <f>IF(B33="","",IF(WEEKDAY(A33)=7,VLOOKUP(B33,$K$9:$R$44,4,FALSE),IF(ISNUMBER(SEARCH(TEXT(VLOOKUP(B33,$K$9:$R$44,8,FALSE), "0"), VLOOKUP(A33, Planilha2!A:B, 2, FALSE))), VLOOKUP(B33,$K$9:$R$44,6,FALSE), IF(OR(WEEKDAY(A33)=1,A33=IFERROR(INDEX($U$9:$U$22, MATCH(A33, $U$9:$U$22, 0)), "A")),VLOOKUP(B33,$K$9:$R$44,6,FALSE),VLOOKUP(B33,$K$9:$R$44,2,FALSE)))))</f>
        <v/>
      </c>
      <c r="D33" s="8" t="str">
        <f>IF(B33="","",IF(WEEKDAY(A33)=7,VLOOKUP(B33,$K$9:$R$44,5,FALSE),IF(ISNUMBER(SEARCH(TEXT(VLOOKUP(B33,$K$9:$R$44,8,FALSE), "0"), VLOOKUP(A33, Planilha2!A:B, 2, FALSE))), VLOOKUP(B33,$K$9:$R$44,7,FALSE), IF(OR(WEEKDAY(A33)=1,A33=IFERROR(INDEX($U$9:$U$22, MATCH(A33, $U$9:$U$22, 0)), "A")),VLOOKUP(B33,$K$9:$R$44,7,FALSE),VLOOKUP(B33,$K$9:$R$44,3,FALSE)))))</f>
        <v/>
      </c>
      <c r="E33" s="8"/>
      <c r="F33" s="12" t="str">
        <f t="shared" si="0"/>
        <v/>
      </c>
      <c r="G33" s="8" t="str">
        <f t="shared" si="1"/>
        <v/>
      </c>
      <c r="H33" s="12"/>
    </row>
    <row r="34" spans="1:8" x14ac:dyDescent="0.25">
      <c r="A34" s="11"/>
      <c r="B34" s="4"/>
      <c r="C34" s="8" t="str">
        <f>IF(B34="","",IF(WEEKDAY(A34)=7,VLOOKUP(B34,$K$9:$R$44,4,FALSE),IF(ISNUMBER(SEARCH(TEXT(VLOOKUP(B34,$K$9:$R$44,8,FALSE), "0"), VLOOKUP(A34, Planilha2!A:B, 2, FALSE))), VLOOKUP(B34,$K$9:$R$44,6,FALSE), IF(OR(WEEKDAY(A34)=1,A34=IFERROR(INDEX($U$9:$U$22, MATCH(A34, $U$9:$U$22, 0)), "A")),VLOOKUP(B34,$K$9:$R$44,6,FALSE),VLOOKUP(B34,$K$9:$R$44,2,FALSE)))))</f>
        <v/>
      </c>
      <c r="D34" s="8" t="str">
        <f>IF(B34="","",IF(WEEKDAY(A34)=7,VLOOKUP(B34,$K$9:$R$44,5,FALSE),IF(ISNUMBER(SEARCH(TEXT(VLOOKUP(B34,$K$9:$R$44,8,FALSE), "0"), VLOOKUP(A34, Planilha2!A:B, 2, FALSE))), VLOOKUP(B34,$K$9:$R$44,7,FALSE), IF(OR(WEEKDAY(A34)=1,A34=IFERROR(INDEX($U$9:$U$22, MATCH(A34, $U$9:$U$22, 0)), "A")),VLOOKUP(B34,$K$9:$R$44,7,FALSE),VLOOKUP(B34,$K$9:$R$44,3,FALSE)))))</f>
        <v/>
      </c>
      <c r="E34" s="8"/>
      <c r="F34" s="12" t="str">
        <f t="shared" si="0"/>
        <v/>
      </c>
      <c r="G34" s="8" t="str">
        <f t="shared" si="1"/>
        <v/>
      </c>
      <c r="H34" s="12"/>
    </row>
    <row r="35" spans="1:8" x14ac:dyDescent="0.25">
      <c r="A35" s="11"/>
      <c r="B35" s="4"/>
      <c r="C35" s="8" t="str">
        <f>IF(B35="","",IF(WEEKDAY(A35)=7,VLOOKUP(B35,$K$9:$R$44,4,FALSE),IF(ISNUMBER(SEARCH(TEXT(VLOOKUP(B35,$K$9:$R$44,8,FALSE), "0"), VLOOKUP(A35, Planilha2!A:B, 2, FALSE))), VLOOKUP(B35,$K$9:$R$44,6,FALSE), IF(OR(WEEKDAY(A35)=1,A35=IFERROR(INDEX($U$9:$U$22, MATCH(A35, $U$9:$U$22, 0)), "A")),VLOOKUP(B35,$K$9:$R$44,6,FALSE),VLOOKUP(B35,$K$9:$R$44,2,FALSE)))))</f>
        <v/>
      </c>
      <c r="D35" s="8" t="str">
        <f>IF(B35="","",IF(WEEKDAY(A35)=7,VLOOKUP(B35,$K$9:$R$44,5,FALSE),IF(ISNUMBER(SEARCH(TEXT(VLOOKUP(B35,$K$9:$R$44,8,FALSE), "0"), VLOOKUP(A35, Planilha2!A:B, 2, FALSE))), VLOOKUP(B35,$K$9:$R$44,7,FALSE), IF(OR(WEEKDAY(A35)=1,A35=IFERROR(INDEX($U$9:$U$22, MATCH(A35, $U$9:$U$22, 0)), "A")),VLOOKUP(B35,$K$9:$R$44,7,FALSE),VLOOKUP(B35,$K$9:$R$44,3,FALSE)))))</f>
        <v/>
      </c>
      <c r="E35" s="8"/>
      <c r="F35" s="12" t="str">
        <f t="shared" si="0"/>
        <v/>
      </c>
      <c r="G35" s="8" t="str">
        <f t="shared" si="1"/>
        <v/>
      </c>
      <c r="H35" s="12"/>
    </row>
    <row r="36" spans="1:8" x14ac:dyDescent="0.25">
      <c r="A36" s="11"/>
      <c r="B36" s="4"/>
      <c r="C36" s="8" t="str">
        <f>IF(B36="","",IF(WEEKDAY(A36)=7,VLOOKUP(B36,$K$9:$R$44,4,FALSE),IF(ISNUMBER(SEARCH(TEXT(VLOOKUP(B36,$K$9:$R$44,8,FALSE), "0"), VLOOKUP(A36, Planilha2!A:B, 2, FALSE))), VLOOKUP(B36,$K$9:$R$44,6,FALSE), IF(OR(WEEKDAY(A36)=1,A36=IFERROR(INDEX($U$9:$U$22, MATCH(A36, $U$9:$U$22, 0)), "A")),VLOOKUP(B36,$K$9:$R$44,6,FALSE),VLOOKUP(B36,$K$9:$R$44,2,FALSE)))))</f>
        <v/>
      </c>
      <c r="D36" s="8" t="str">
        <f>IF(B36="","",IF(WEEKDAY(A36)=7,VLOOKUP(B36,$K$9:$R$44,5,FALSE),IF(ISNUMBER(SEARCH(TEXT(VLOOKUP(B36,$K$9:$R$44,8,FALSE), "0"), VLOOKUP(A36, Planilha2!A:B, 2, FALSE))), VLOOKUP(B36,$K$9:$R$44,7,FALSE), IF(OR(WEEKDAY(A36)=1,A36=IFERROR(INDEX($U$9:$U$22, MATCH(A36, $U$9:$U$22, 0)), "A")),VLOOKUP(B36,$K$9:$R$44,7,FALSE),VLOOKUP(B36,$K$9:$R$44,3,FALSE)))))</f>
        <v/>
      </c>
      <c r="E36" s="8"/>
      <c r="F36" s="12" t="str">
        <f t="shared" si="0"/>
        <v/>
      </c>
      <c r="G36" s="8" t="str">
        <f t="shared" si="1"/>
        <v/>
      </c>
      <c r="H36" s="12"/>
    </row>
    <row r="37" spans="1:8" x14ac:dyDescent="0.25">
      <c r="A37" s="11"/>
      <c r="B37" s="4"/>
      <c r="C37" s="8" t="str">
        <f>IF(B37="","",IF(WEEKDAY(A37)=7,VLOOKUP(B37,$K$9:$R$44,4,FALSE),IF(ISNUMBER(SEARCH(TEXT(VLOOKUP(B37,$K$9:$R$44,8,FALSE), "0"), VLOOKUP(A37, Planilha2!A:B, 2, FALSE))), VLOOKUP(B37,$K$9:$R$44,6,FALSE), IF(OR(WEEKDAY(A37)=1,A37=IFERROR(INDEX($U$9:$U$22, MATCH(A37, $U$9:$U$22, 0)), "A")),VLOOKUP(B37,$K$9:$R$44,6,FALSE),VLOOKUP(B37,$K$9:$R$44,2,FALSE)))))</f>
        <v/>
      </c>
      <c r="D37" s="8" t="str">
        <f>IF(B37="","",IF(WEEKDAY(A37)=7,VLOOKUP(B37,$K$9:$R$44,5,FALSE),IF(ISNUMBER(SEARCH(TEXT(VLOOKUP(B37,$K$9:$R$44,8,FALSE), "0"), VLOOKUP(A37, Planilha2!A:B, 2, FALSE))), VLOOKUP(B37,$K$9:$R$44,7,FALSE), IF(OR(WEEKDAY(A37)=1,A37=IFERROR(INDEX($U$9:$U$22, MATCH(A37, $U$9:$U$22, 0)), "A")),VLOOKUP(B37,$K$9:$R$44,7,FALSE),VLOOKUP(B37,$K$9:$R$44,3,FALSE)))))</f>
        <v/>
      </c>
      <c r="E37" s="8"/>
      <c r="F37" s="12" t="str">
        <f t="shared" si="0"/>
        <v/>
      </c>
      <c r="G37" s="8" t="str">
        <f t="shared" si="1"/>
        <v/>
      </c>
      <c r="H37" s="12"/>
    </row>
    <row r="38" spans="1:8" x14ac:dyDescent="0.25">
      <c r="A38" s="11"/>
      <c r="B38" s="4"/>
      <c r="C38" s="8" t="str">
        <f>IF(B38="","",IF(WEEKDAY(A38)=7,VLOOKUP(B38,$K$9:$R$44,4,FALSE),IF(ISNUMBER(SEARCH(TEXT(VLOOKUP(B38,$K$9:$R$44,8,FALSE), "0"), VLOOKUP(A38, Planilha2!A:B, 2, FALSE))), VLOOKUP(B38,$K$9:$R$44,6,FALSE), IF(OR(WEEKDAY(A38)=1,A38=IFERROR(INDEX($U$9:$U$22, MATCH(A38, $U$9:$U$22, 0)), "A")),VLOOKUP(B38,$K$9:$R$44,6,FALSE),VLOOKUP(B38,$K$9:$R$44,2,FALSE)))))</f>
        <v/>
      </c>
      <c r="D38" s="8" t="str">
        <f>IF(B38="","",IF(WEEKDAY(A38)=7,VLOOKUP(B38,$K$9:$R$44,5,FALSE),IF(ISNUMBER(SEARCH(TEXT(VLOOKUP(B38,$K$9:$R$44,8,FALSE), "0"), VLOOKUP(A38, Planilha2!A:B, 2, FALSE))), VLOOKUP(B38,$K$9:$R$44,7,FALSE), IF(OR(WEEKDAY(A38)=1,A38=IFERROR(INDEX($U$9:$U$22, MATCH(A38, $U$9:$U$22, 0)), "A")),VLOOKUP(B38,$K$9:$R$44,7,FALSE),VLOOKUP(B38,$K$9:$R$44,3,FALSE)))))</f>
        <v/>
      </c>
      <c r="E38" s="8"/>
      <c r="F38" s="12" t="str">
        <f t="shared" si="0"/>
        <v/>
      </c>
      <c r="G38" s="8" t="str">
        <f t="shared" si="1"/>
        <v/>
      </c>
      <c r="H38" s="12"/>
    </row>
    <row r="39" spans="1:8" x14ac:dyDescent="0.25">
      <c r="A39" s="11"/>
      <c r="B39" s="4"/>
      <c r="C39" s="8" t="str">
        <f>IF(B39="","",IF(WEEKDAY(A39)=7,VLOOKUP(B39,$K$9:$R$44,4,FALSE),IF(ISNUMBER(SEARCH(TEXT(VLOOKUP(B39,$K$9:$R$44,8,FALSE), "0"), VLOOKUP(A39, Planilha2!A:B, 2, FALSE))), VLOOKUP(B39,$K$9:$R$44,6,FALSE), IF(OR(WEEKDAY(A39)=1,A39=IFERROR(INDEX($U$9:$U$22, MATCH(A39, $U$9:$U$22, 0)), "A")),VLOOKUP(B39,$K$9:$R$44,6,FALSE),VLOOKUP(B39,$K$9:$R$44,2,FALSE)))))</f>
        <v/>
      </c>
      <c r="D39" s="8" t="str">
        <f>IF(B39="","",IF(WEEKDAY(A39)=7,VLOOKUP(B39,$K$9:$R$44,5,FALSE),IF(ISNUMBER(SEARCH(TEXT(VLOOKUP(B39,$K$9:$R$44,8,FALSE), "0"), VLOOKUP(A39, Planilha2!A:B, 2, FALSE))), VLOOKUP(B39,$K$9:$R$44,7,FALSE), IF(OR(WEEKDAY(A39)=1,A39=IFERROR(INDEX($U$9:$U$22, MATCH(A39, $U$9:$U$22, 0)), "A")),VLOOKUP(B39,$K$9:$R$44,7,FALSE),VLOOKUP(B39,$K$9:$R$44,3,FALSE)))))</f>
        <v/>
      </c>
      <c r="E39" s="8"/>
      <c r="F39" s="12" t="str">
        <f t="shared" si="0"/>
        <v/>
      </c>
      <c r="G39" s="8" t="str">
        <f t="shared" si="1"/>
        <v/>
      </c>
      <c r="H39" s="12"/>
    </row>
    <row r="40" spans="1:8" x14ac:dyDescent="0.25">
      <c r="A40" s="11"/>
      <c r="B40" s="4"/>
      <c r="C40" s="8" t="str">
        <f>IF(B40="","",IF(WEEKDAY(A40)=7,VLOOKUP(B40,$K$9:$R$44,4,FALSE),IF(ISNUMBER(SEARCH(TEXT(VLOOKUP(B40,$K$9:$R$44,8,FALSE), "0"), VLOOKUP(A40, Planilha2!A:B, 2, FALSE))), VLOOKUP(B40,$K$9:$R$44,6,FALSE), IF(OR(WEEKDAY(A40)=1,A40=IFERROR(INDEX($U$9:$U$22, MATCH(A40, $U$9:$U$22, 0)), "A")),VLOOKUP(B40,$K$9:$R$44,6,FALSE),VLOOKUP(B40,$K$9:$R$44,2,FALSE)))))</f>
        <v/>
      </c>
      <c r="D40" s="8" t="str">
        <f>IF(B40="","",IF(WEEKDAY(A40)=7,VLOOKUP(B40,$K$9:$R$44,5,FALSE),IF(ISNUMBER(SEARCH(TEXT(VLOOKUP(B40,$K$9:$R$44,8,FALSE), "0"), VLOOKUP(A40, Planilha2!A:B, 2, FALSE))), VLOOKUP(B40,$K$9:$R$44,7,FALSE), IF(OR(WEEKDAY(A40)=1,A40=IFERROR(INDEX($U$9:$U$22, MATCH(A40, $U$9:$U$22, 0)), "A")),VLOOKUP(B40,$K$9:$R$44,7,FALSE),VLOOKUP(B40,$K$9:$R$44,3,FALSE)))))</f>
        <v/>
      </c>
      <c r="E40" s="8"/>
      <c r="F40" s="12" t="str">
        <f>IF(E40="","",IF((E40-D40)&gt;=0,E40-D40,C40-E40))</f>
        <v/>
      </c>
      <c r="G40" s="8" t="str">
        <f>IF(E40="","",IF((E40-D40)&gt;=0,"ATRASADO","ADIANTADO"))</f>
        <v/>
      </c>
      <c r="H40" s="12"/>
    </row>
    <row r="41" spans="1:8" x14ac:dyDescent="0.25">
      <c r="A41" s="11"/>
      <c r="B41" s="4"/>
      <c r="C41" s="8" t="str">
        <f>IF(B41="","",IF(WEEKDAY(A41)=7,VLOOKUP(B41,$K$9:$R$44,4,FALSE),IF(ISNUMBER(SEARCH(TEXT(VLOOKUP(B41,$K$9:$R$44,8,FALSE), "0"), VLOOKUP(A41, Planilha2!A:B, 2, FALSE))), VLOOKUP(B41,$K$9:$R$44,6,FALSE), IF(OR(WEEKDAY(A41)=1,A41=IFERROR(INDEX($U$9:$U$22, MATCH(A41, $U$9:$U$22, 0)), "A")),VLOOKUP(B41,$K$9:$R$44,6,FALSE),VLOOKUP(B41,$K$9:$R$44,2,FALSE)))))</f>
        <v/>
      </c>
      <c r="D41" s="8" t="str">
        <f>IF(B41="","",IF(WEEKDAY(A41)=7,VLOOKUP(B41,$K$9:$R$44,5,FALSE),IF(ISNUMBER(SEARCH(TEXT(VLOOKUP(B41,$K$9:$R$44,8,FALSE), "0"), VLOOKUP(A41, Planilha2!A:B, 2, FALSE))), VLOOKUP(B41,$K$9:$R$44,7,FALSE), IF(OR(WEEKDAY(A41)=1,A41=IFERROR(INDEX($U$9:$U$22, MATCH(A41, $U$9:$U$22, 0)), "A")),VLOOKUP(B41,$K$9:$R$44,7,FALSE),VLOOKUP(B41,$K$9:$R$44,3,FALSE)))))</f>
        <v/>
      </c>
      <c r="E41" s="8"/>
      <c r="F41" s="12" t="str">
        <f t="shared" ref="F41:F44" si="2">IF(E41="","",IF((E41-D41)&gt;=0,E41-D41,C41-E41))</f>
        <v/>
      </c>
      <c r="G41" s="8" t="str">
        <f t="shared" ref="G41:G44" si="3">IF(E41="","",IF((E41-D41)&gt;=0,"ATRASADO","ADIANTADO"))</f>
        <v/>
      </c>
      <c r="H41" s="12"/>
    </row>
    <row r="42" spans="1:8" x14ac:dyDescent="0.25">
      <c r="A42" s="11"/>
      <c r="B42" s="4"/>
      <c r="C42" s="8" t="str">
        <f>IF(B42="","",IF(WEEKDAY(A42)=7,VLOOKUP(B42,$K$9:$R$44,4,FALSE),IF(ISNUMBER(SEARCH(TEXT(VLOOKUP(B42,$K$9:$R$44,8,FALSE), "0"), VLOOKUP(A42, Planilha2!A:B, 2, FALSE))), VLOOKUP(B42,$K$9:$R$44,6,FALSE), IF(OR(WEEKDAY(A42)=1,A42=IFERROR(INDEX($U$9:$U$22, MATCH(A42, $U$9:$U$22, 0)), "A")),VLOOKUP(B42,$K$9:$R$44,6,FALSE),VLOOKUP(B42,$K$9:$R$44,2,FALSE)))))</f>
        <v/>
      </c>
      <c r="D42" s="8" t="str">
        <f>IF(B42="","",IF(WEEKDAY(A42)=7,VLOOKUP(B42,$K$9:$R$44,5,FALSE),IF(ISNUMBER(SEARCH(TEXT(VLOOKUP(B42,$K$9:$R$44,8,FALSE), "0"), VLOOKUP(A42, Planilha2!A:B, 2, FALSE))), VLOOKUP(B42,$K$9:$R$44,7,FALSE), IF(OR(WEEKDAY(A42)=1,A42=IFERROR(INDEX($U$9:$U$22, MATCH(A42, $U$9:$U$22, 0)), "A")),VLOOKUP(B42,$K$9:$R$44,7,FALSE),VLOOKUP(B42,$K$9:$R$44,3,FALSE)))))</f>
        <v/>
      </c>
      <c r="E42" s="8"/>
      <c r="F42" s="12" t="str">
        <f t="shared" si="2"/>
        <v/>
      </c>
      <c r="G42" s="8" t="str">
        <f t="shared" si="3"/>
        <v/>
      </c>
      <c r="H42" s="12"/>
    </row>
    <row r="43" spans="1:8" x14ac:dyDescent="0.25">
      <c r="A43" s="11"/>
      <c r="B43" s="4"/>
      <c r="C43" s="8" t="str">
        <f>IF(B43="","",IF(WEEKDAY(A43)=7,VLOOKUP(B43,$K$9:$R$44,4,FALSE),IF(ISNUMBER(SEARCH(TEXT(VLOOKUP(B43,$K$9:$R$44,8,FALSE), "0"), VLOOKUP(A43, Planilha2!A:B, 2, FALSE))), VLOOKUP(B43,$K$9:$R$44,6,FALSE), IF(OR(WEEKDAY(A43)=1,A43=IFERROR(INDEX($U$9:$U$22, MATCH(A43, $U$9:$U$22, 0)), "A")),VLOOKUP(B43,$K$9:$R$44,6,FALSE),VLOOKUP(B43,$K$9:$R$44,2,FALSE)))))</f>
        <v/>
      </c>
      <c r="D43" s="8" t="str">
        <f>IF(B43="","",IF(WEEKDAY(A43)=7,VLOOKUP(B43,$K$9:$R$44,5,FALSE),IF(ISNUMBER(SEARCH(TEXT(VLOOKUP(B43,$K$9:$R$44,8,FALSE), "0"), VLOOKUP(A43, Planilha2!A:B, 2, FALSE))), VLOOKUP(B43,$K$9:$R$44,7,FALSE), IF(OR(WEEKDAY(A43)=1,A43=IFERROR(INDEX($U$9:$U$22, MATCH(A43, $U$9:$U$22, 0)), "A")),VLOOKUP(B43,$K$9:$R$44,7,FALSE),VLOOKUP(B43,$K$9:$R$44,3,FALSE)))))</f>
        <v/>
      </c>
      <c r="E43" s="8"/>
      <c r="F43" s="12" t="str">
        <f t="shared" si="2"/>
        <v/>
      </c>
      <c r="G43" s="8" t="str">
        <f t="shared" si="3"/>
        <v/>
      </c>
      <c r="H43" s="12"/>
    </row>
    <row r="44" spans="1:8" x14ac:dyDescent="0.25">
      <c r="A44" s="11"/>
      <c r="B44" s="4"/>
      <c r="C44" s="8" t="str">
        <f>IF(B44="","",IF(WEEKDAY(A44)=7,VLOOKUP(B44,$K$9:$R$44,4,FALSE),IF(ISNUMBER(SEARCH(TEXT(VLOOKUP(B44,$K$9:$R$44,8,FALSE), "0"), VLOOKUP(A44, Planilha2!A:B, 2, FALSE))), VLOOKUP(B44,$K$9:$R$44,6,FALSE), IF(OR(WEEKDAY(A44)=1,A44=IFERROR(INDEX($U$9:$U$22, MATCH(A44, $U$9:$U$22, 0)), "A")),VLOOKUP(B44,$K$9:$R$44,6,FALSE),VLOOKUP(B44,$K$9:$R$44,2,FALSE)))))</f>
        <v/>
      </c>
      <c r="D44" s="8" t="str">
        <f>IF(B44="","",IF(WEEKDAY(A44)=7,VLOOKUP(B44,$K$9:$R$44,5,FALSE),IF(ISNUMBER(SEARCH(TEXT(VLOOKUP(B44,$K$9:$R$44,8,FALSE), "0"), VLOOKUP(A44, Planilha2!A:B, 2, FALSE))), VLOOKUP(B44,$K$9:$R$44,7,FALSE), IF(OR(WEEKDAY(A44)=1,A44=IFERROR(INDEX($U$9:$U$22, MATCH(A44, $U$9:$U$22, 0)), "A")),VLOOKUP(B44,$K$9:$R$44,7,FALSE),VLOOKUP(B44,$K$9:$R$44,3,FALSE)))))</f>
        <v/>
      </c>
      <c r="E44" s="8"/>
      <c r="F44" s="12" t="str">
        <f t="shared" si="2"/>
        <v/>
      </c>
      <c r="G44" s="8" t="str">
        <f t="shared" si="3"/>
        <v/>
      </c>
    </row>
    <row r="45" spans="1:8" x14ac:dyDescent="0.25">
      <c r="A45" s="18"/>
      <c r="B45" s="4"/>
      <c r="C45" s="8" t="str">
        <f>IF(B45="","",IF(WEEKDAY(A45)=7,VLOOKUP(B45,$K$9:$R$44,4,FALSE),IF(ISNUMBER(SEARCH(TEXT(VLOOKUP(B45,$K$9:$R$44,8,FALSE), "0"), VLOOKUP(A45, Planilha2!A:B, 2, FALSE))), VLOOKUP(B45,$K$9:$R$44,6,FALSE), IF(OR(WEEKDAY(A45)=1,A45=IFERROR(INDEX($U$9:$U$22, MATCH(A45, $U$9:$U$22, 0)), "A")),VLOOKUP(B45,$K$9:$R$44,6,FALSE),VLOOKUP(B45,$K$9:$R$44,2,FALSE)))))</f>
        <v/>
      </c>
      <c r="D45" s="8" t="str">
        <f>IF(B45="","",IF(WEEKDAY(A45)=7,VLOOKUP(B45,$K$9:$R$44,5,FALSE),IF(ISNUMBER(SEARCH(TEXT(VLOOKUP(B45,$K$9:$R$44,8,FALSE), "0"), VLOOKUP(A45, Planilha2!A:B, 2, FALSE))), VLOOKUP(B45,$K$9:$R$44,7,FALSE), IF(OR(WEEKDAY(A45)=1,A45=IFERROR(INDEX($U$9:$U$22, MATCH(A45, $U$9:$U$22, 0)), "A")),VLOOKUP(B45,$K$9:$R$44,7,FALSE),VLOOKUP(B45,$K$9:$R$44,3,FALSE)))))</f>
        <v/>
      </c>
      <c r="F45" s="12" t="str">
        <f t="shared" ref="F45:F71" si="4">IF(E45="","",E45-D45)</f>
        <v/>
      </c>
    </row>
    <row r="46" spans="1:8" x14ac:dyDescent="0.25">
      <c r="A46" s="11"/>
      <c r="B46" s="4"/>
      <c r="C46" s="8" t="str">
        <f>IF(B46="","",IF(WEEKDAY(A46)=7,VLOOKUP(B46,$K$9:$R$44,4,FALSE),IF(ISNUMBER(SEARCH(TEXT(VLOOKUP(B46,$K$9:$R$44,8,FALSE), "0"), VLOOKUP(A46, Planilha2!A:B, 2, FALSE))), VLOOKUP(B46,$K$9:$R$44,6,FALSE), IF(OR(WEEKDAY(A46)=1,A46=IFERROR(INDEX($U$9:$U$22, MATCH(A46, $U$9:$U$22, 0)), "A")),VLOOKUP(B46,$K$9:$R$44,6,FALSE),VLOOKUP(B46,$K$9:$R$44,2,FALSE)))))</f>
        <v/>
      </c>
      <c r="D46" s="8" t="str">
        <f>IF(B46="","",IF(WEEKDAY(A46)=7,VLOOKUP(B46,$K$9:$R$44,5,FALSE),IF(ISNUMBER(SEARCH(TEXT(VLOOKUP(B46,$K$9:$R$44,8,FALSE), "0"), VLOOKUP(A46, Planilha2!A:B, 2, FALSE))), VLOOKUP(B46,$K$9:$R$44,7,FALSE), IF(OR(WEEKDAY(A46)=1,A46=IFERROR(INDEX($U$9:$U$22, MATCH(A46, $U$9:$U$22, 0)), "A")),VLOOKUP(B46,$K$9:$R$44,7,FALSE),VLOOKUP(B46,$K$9:$R$44,3,FALSE)))))</f>
        <v/>
      </c>
      <c r="F46" s="12" t="str">
        <f t="shared" si="4"/>
        <v/>
      </c>
      <c r="H46" s="4"/>
    </row>
    <row r="47" spans="1:8" x14ac:dyDescent="0.25">
      <c r="A47" s="11"/>
      <c r="B47" s="4"/>
      <c r="C47" s="8" t="str">
        <f>IF(B47="","",IF(WEEKDAY(A47)=7,VLOOKUP(B47,$K$9:$R$44,4,FALSE),IF(ISNUMBER(SEARCH(TEXT(VLOOKUP(B47,$K$9:$R$44,8,FALSE), "0"), VLOOKUP(A47, Planilha2!A:B, 2, FALSE))), VLOOKUP(B47,$K$9:$R$44,6,FALSE), IF(OR(WEEKDAY(A47)=1,A47=IFERROR(INDEX($U$9:$U$22, MATCH(A47, $U$9:$U$22, 0)), "A")),VLOOKUP(B47,$K$9:$R$44,6,FALSE),VLOOKUP(B47,$K$9:$R$44,2,FALSE)))))</f>
        <v/>
      </c>
      <c r="D47" s="8" t="str">
        <f>IF(B47="","",IF(WEEKDAY(A47)=7,VLOOKUP(B47,$K$9:$R$44,5,FALSE),IF(ISNUMBER(SEARCH(TEXT(VLOOKUP(B47,$K$9:$R$44,8,FALSE), "0"), VLOOKUP(A47, Planilha2!A:B, 2, FALSE))), VLOOKUP(B47,$K$9:$R$44,7,FALSE), IF(OR(WEEKDAY(A47)=1,A47=IFERROR(INDEX($U$9:$U$22, MATCH(A47, $U$9:$U$22, 0)), "A")),VLOOKUP(B47,$K$9:$R$44,7,FALSE),VLOOKUP(B47,$K$9:$R$44,3,FALSE)))))</f>
        <v/>
      </c>
      <c r="F47" s="12" t="str">
        <f t="shared" si="4"/>
        <v/>
      </c>
    </row>
    <row r="48" spans="1:8" x14ac:dyDescent="0.25">
      <c r="C48" s="8" t="str">
        <f>IF(B48="","",IF(WEEKDAY(A48)=7,VLOOKUP(B48,$K$9:$R$44,4,FALSE),IF(ISNUMBER(SEARCH(TEXT(VLOOKUP(B48,$K$9:$R$44,8,FALSE), "0"), VLOOKUP(A48, Planilha2!A:B, 2, FALSE))), VLOOKUP(B48,$K$9:$R$44,6,FALSE), IF(OR(WEEKDAY(A48)=1,A48=IFERROR(INDEX($U$9:$U$22, MATCH(A48, $U$9:$U$22, 0)), "A")),VLOOKUP(B48,$K$9:$R$44,6,FALSE),VLOOKUP(B48,$K$9:$R$44,2,FALSE)))))</f>
        <v/>
      </c>
      <c r="D48" s="8" t="str">
        <f>IF(B48="","",IF(WEEKDAY(A48)=7,VLOOKUP(B48,$K$9:$R$44,5,FALSE),IF(ISNUMBER(SEARCH(TEXT(VLOOKUP(B48,$K$9:$R$44,8,FALSE), "0"), VLOOKUP(A48, Planilha2!A:B, 2, FALSE))), VLOOKUP(B48,$K$9:$R$44,7,FALSE), IF(OR(WEEKDAY(A48)=1,A48=IFERROR(INDEX($U$9:$U$22, MATCH(A48, $U$9:$U$22, 0)), "A")),VLOOKUP(B48,$K$9:$R$44,7,FALSE),VLOOKUP(B48,$K$9:$R$44,3,FALSE)))))</f>
        <v/>
      </c>
      <c r="F48" s="12" t="str">
        <f t="shared" si="4"/>
        <v/>
      </c>
    </row>
    <row r="49" spans="3:6" x14ac:dyDescent="0.25">
      <c r="C49" s="8" t="str">
        <f>IF(B49="","",IF(WEEKDAY(A49)=7,VLOOKUP(B49,$K$9:$R$44,4,FALSE),IF(ISNUMBER(SEARCH(TEXT(VLOOKUP(B49,$K$9:$R$44,8,FALSE), "0"), VLOOKUP(A49, Planilha2!A:B, 2, FALSE))), VLOOKUP(B49,$K$9:$R$44,6,FALSE), IF(OR(WEEKDAY(A49)=1,A49=IFERROR(INDEX($U$9:$U$22, MATCH(A49, $U$9:$U$22, 0)), "A")),VLOOKUP(B49,$K$9:$R$44,6,FALSE),VLOOKUP(B49,$K$9:$R$44,2,FALSE)))))</f>
        <v/>
      </c>
      <c r="D49" s="8" t="str">
        <f>IF(B49="","",IF(WEEKDAY(A49)=7,VLOOKUP(B49,$K$9:$R$44,5,FALSE),IF(ISNUMBER(SEARCH(TEXT(VLOOKUP(B49,$K$9:$R$44,8,FALSE), "0"), VLOOKUP(A49, Planilha2!A:B, 2, FALSE))), VLOOKUP(B49,$K$9:$R$44,7,FALSE), IF(OR(WEEKDAY(A49)=1,A49=IFERROR(INDEX($U$9:$U$22, MATCH(A49, $U$9:$U$22, 0)), "A")),VLOOKUP(B49,$K$9:$R$44,7,FALSE),VLOOKUP(B49,$K$9:$R$44,3,FALSE)))))</f>
        <v/>
      </c>
      <c r="F49" s="12" t="str">
        <f t="shared" si="4"/>
        <v/>
      </c>
    </row>
    <row r="50" spans="3:6" x14ac:dyDescent="0.25">
      <c r="C50" s="8" t="str">
        <f>IF(B50="","",IF(WEEKDAY(A50)=7,VLOOKUP(B50,$K$9:$R$44,4,FALSE),IF(ISNUMBER(SEARCH(TEXT(VLOOKUP(B50,$K$9:$R$44,8,FALSE), "0"), VLOOKUP(A50, Planilha2!A:B, 2, FALSE))), VLOOKUP(B50,$K$9:$R$44,6,FALSE), IF(OR(WEEKDAY(A50)=1,A50=IFERROR(INDEX($U$9:$U$22, MATCH(A50, $U$9:$U$22, 0)), "A")),VLOOKUP(B50,$K$9:$R$44,6,FALSE),VLOOKUP(B50,$K$9:$R$44,2,FALSE)))))</f>
        <v/>
      </c>
      <c r="D50" s="8" t="str">
        <f>IF(B50="","",IF(WEEKDAY(A50)=7,VLOOKUP(B50,$K$9:$R$44,5,FALSE),IF(ISNUMBER(SEARCH(TEXT(VLOOKUP(B50,$K$9:$R$44,8,FALSE), "0"), VLOOKUP(A50, Planilha2!A:B, 2, FALSE))), VLOOKUP(B50,$K$9:$R$44,7,FALSE), IF(OR(WEEKDAY(A50)=1,A50=IFERROR(INDEX($U$9:$U$22, MATCH(A50, $U$9:$U$22, 0)), "A")),VLOOKUP(B50,$K$9:$R$44,7,FALSE),VLOOKUP(B50,$K$9:$R$44,3,FALSE)))))</f>
        <v/>
      </c>
      <c r="F50" s="12" t="str">
        <f t="shared" si="4"/>
        <v/>
      </c>
    </row>
    <row r="51" spans="3:6" x14ac:dyDescent="0.25">
      <c r="C51" s="8" t="str">
        <f>IF(B51="","",IF(WEEKDAY(A51)=7,VLOOKUP(B51,$K$9:$R$44,4,FALSE),IF(ISNUMBER(SEARCH(TEXT(VLOOKUP(B51,$K$9:$R$44,8,FALSE), "0"), VLOOKUP(A51, Planilha2!A:B, 2, FALSE))), VLOOKUP(B51,$K$9:$R$44,6,FALSE), IF(OR(WEEKDAY(A51)=1,A51=IFERROR(INDEX($U$9:$U$22, MATCH(A51, $U$9:$U$22, 0)), "A")),VLOOKUP(B51,$K$9:$R$44,6,FALSE),VLOOKUP(B51,$K$9:$R$44,2,FALSE)))))</f>
        <v/>
      </c>
      <c r="D51" s="8" t="str">
        <f>IF(B51="","",IF(WEEKDAY(A51)=7,VLOOKUP(B51,$K$9:$R$44,5,FALSE),IF(ISNUMBER(SEARCH(TEXT(VLOOKUP(B51,$K$9:$R$44,8,FALSE), "0"), VLOOKUP(A51, Planilha2!A:B, 2, FALSE))), VLOOKUP(B51,$K$9:$R$44,7,FALSE), IF(OR(WEEKDAY(A51)=1,A51=IFERROR(INDEX($U$9:$U$22, MATCH(A51, $U$9:$U$22, 0)), "A")),VLOOKUP(B51,$K$9:$R$44,7,FALSE),VLOOKUP(B51,$K$9:$R$44,3,FALSE)))))</f>
        <v/>
      </c>
      <c r="F51" s="12" t="str">
        <f t="shared" si="4"/>
        <v/>
      </c>
    </row>
    <row r="52" spans="3:6" x14ac:dyDescent="0.25">
      <c r="C52" s="8" t="str">
        <f>IF(B52="","",IF(WEEKDAY(A52)=7,VLOOKUP(B52,$K$9:$R$44,4,FALSE),IF(ISNUMBER(SEARCH(TEXT(VLOOKUP(B52,$K$9:$R$44,8,FALSE), "0"), VLOOKUP(A52, Planilha2!A:B, 2, FALSE))), VLOOKUP(B52,$K$9:$R$44,6,FALSE), IF(OR(WEEKDAY(A52)=1,A52=IFERROR(INDEX($U$9:$U$22, MATCH(A52, $U$9:$U$22, 0)), "A")),VLOOKUP(B52,$K$9:$R$44,6,FALSE),VLOOKUP(B52,$K$9:$R$44,2,FALSE)))))</f>
        <v/>
      </c>
      <c r="D52" s="8" t="str">
        <f>IF(B52="","",IF(WEEKDAY(A52)=7,VLOOKUP(B52,$K$9:$R$44,5,FALSE),IF(ISNUMBER(SEARCH(TEXT(VLOOKUP(B52,$K$9:$R$44,8,FALSE), "0"), VLOOKUP(A52, Planilha2!A:B, 2, FALSE))), VLOOKUP(B52,$K$9:$R$44,7,FALSE), IF(OR(WEEKDAY(A52)=1,A52=IFERROR(INDEX($U$9:$U$22, MATCH(A52, $U$9:$U$22, 0)), "A")),VLOOKUP(B52,$K$9:$R$44,7,FALSE),VLOOKUP(B52,$K$9:$R$44,3,FALSE)))))</f>
        <v/>
      </c>
      <c r="F52" s="12" t="str">
        <f t="shared" si="4"/>
        <v/>
      </c>
    </row>
    <row r="53" spans="3:6" x14ac:dyDescent="0.25">
      <c r="C53" s="8" t="str">
        <f>IF(B53="","",IF(WEEKDAY(A53)=7,VLOOKUP(B53,$K$9:$R$44,4,FALSE),IF(ISNUMBER(SEARCH(TEXT(VLOOKUP(B53,$K$9:$R$44,8,FALSE), "0"), VLOOKUP(A53, Planilha2!A:B, 2, FALSE))), VLOOKUP(B53,$K$9:$R$44,6,FALSE), IF(OR(WEEKDAY(A53)=1,A53=IFERROR(INDEX($U$9:$U$22, MATCH(A53, $U$9:$U$22, 0)), "A")),VLOOKUP(B53,$K$9:$R$44,6,FALSE),VLOOKUP(B53,$K$9:$R$44,2,FALSE)))))</f>
        <v/>
      </c>
      <c r="D53" s="8" t="str">
        <f>IF(B53="","",IF(WEEKDAY(A53)=7,VLOOKUP(B53,$K$9:$R$44,5,FALSE),IF(ISNUMBER(SEARCH(TEXT(VLOOKUP(B53,$K$9:$R$44,8,FALSE), "0"), VLOOKUP(A53, Planilha2!A:B, 2, FALSE))), VLOOKUP(B53,$K$9:$R$44,7,FALSE), IF(OR(WEEKDAY(A53)=1,A53=IFERROR(INDEX($U$9:$U$22, MATCH(A53, $U$9:$U$22, 0)), "A")),VLOOKUP(B53,$K$9:$R$44,7,FALSE),VLOOKUP(B53,$K$9:$R$44,3,FALSE)))))</f>
        <v/>
      </c>
      <c r="F53" s="12" t="str">
        <f t="shared" si="4"/>
        <v/>
      </c>
    </row>
    <row r="54" spans="3:6" x14ac:dyDescent="0.25">
      <c r="C54" s="8" t="str">
        <f>IF(B54="","",IF(WEEKDAY(A54)=7,VLOOKUP(B54,$K$9:$R$44,4,FALSE),IF(ISNUMBER(SEARCH(TEXT(VLOOKUP(B54,$K$9:$R$44,8,FALSE), "0"), VLOOKUP(A54, Planilha2!A:B, 2, FALSE))), VLOOKUP(B54,$K$9:$R$44,6,FALSE), IF(OR(WEEKDAY(A54)=1,A54=IFERROR(INDEX($U$9:$U$22, MATCH(A54, $U$9:$U$22, 0)), "A")),VLOOKUP(B54,$K$9:$R$44,6,FALSE),VLOOKUP(B54,$K$9:$R$44,2,FALSE)))))</f>
        <v/>
      </c>
      <c r="D54" s="8" t="str">
        <f>IF(B54="","",IF(WEEKDAY(A54)=7,VLOOKUP(B54,$K$9:$R$44,5,FALSE),IF(ISNUMBER(SEARCH(TEXT(VLOOKUP(B54,$K$9:$R$44,8,FALSE), "0"), VLOOKUP(A54, Planilha2!A:B, 2, FALSE))), VLOOKUP(B54,$K$9:$R$44,7,FALSE), IF(OR(WEEKDAY(A54)=1,A54=IFERROR(INDEX($U$9:$U$22, MATCH(A54, $U$9:$U$22, 0)), "A")),VLOOKUP(B54,$K$9:$R$44,7,FALSE),VLOOKUP(B54,$K$9:$R$44,3,FALSE)))))</f>
        <v/>
      </c>
      <c r="F54" s="12" t="str">
        <f t="shared" si="4"/>
        <v/>
      </c>
    </row>
    <row r="55" spans="3:6" x14ac:dyDescent="0.25">
      <c r="C55" s="8" t="str">
        <f>IF(B55="","",IF(WEEKDAY(A55)=7,VLOOKUP(B55,$K$9:$R$44,4,FALSE),IF(ISNUMBER(SEARCH(TEXT(VLOOKUP(B55,$K$9:$R$44,8,FALSE), "0"), VLOOKUP(A55, Planilha2!A:B, 2, FALSE))), VLOOKUP(B55,$K$9:$R$44,6,FALSE), IF(OR(WEEKDAY(A55)=1,A55=IFERROR(INDEX($U$9:$U$22, MATCH(A55, $U$9:$U$22, 0)), "A")),VLOOKUP(B55,$K$9:$R$44,6,FALSE),VLOOKUP(B55,$K$9:$R$44,2,FALSE)))))</f>
        <v/>
      </c>
      <c r="D55" s="8" t="str">
        <f>IF(B55="","",IF(WEEKDAY(A55)=7,VLOOKUP(B55,$K$9:$R$44,5,FALSE),IF(ISNUMBER(SEARCH(TEXT(VLOOKUP(B55,$K$9:$R$44,8,FALSE), "0"), VLOOKUP(A55, Planilha2!A:B, 2, FALSE))), VLOOKUP(B55,$K$9:$R$44,7,FALSE), IF(OR(WEEKDAY(A55)=1,A55=IFERROR(INDEX($U$9:$U$22, MATCH(A55, $U$9:$U$22, 0)), "A")),VLOOKUP(B55,$K$9:$R$44,7,FALSE),VLOOKUP(B55,$K$9:$R$44,3,FALSE)))))</f>
        <v/>
      </c>
      <c r="F55" s="12" t="str">
        <f t="shared" si="4"/>
        <v/>
      </c>
    </row>
    <row r="56" spans="3:6" x14ac:dyDescent="0.25">
      <c r="C56" s="8" t="str">
        <f>IF(B56="","",IF(WEEKDAY(A56)=7,VLOOKUP(B56,$K$9:$R$44,4,FALSE),IF(ISNUMBER(SEARCH(TEXT(VLOOKUP(B56,$K$9:$R$44,8,FALSE), "0"), VLOOKUP(A56, Planilha2!A:B, 2, FALSE))), VLOOKUP(B56,$K$9:$R$44,6,FALSE), IF(OR(WEEKDAY(A56)=1,A56=IFERROR(INDEX($U$9:$U$22, MATCH(A56, $U$9:$U$22, 0)), "A")),VLOOKUP(B56,$K$9:$R$44,6,FALSE),VLOOKUP(B56,$K$9:$R$44,2,FALSE)))))</f>
        <v/>
      </c>
      <c r="D56" s="8" t="str">
        <f>IF(B56="","",IF(WEEKDAY(A56)=7,VLOOKUP(B56,$K$9:$R$44,5,FALSE),IF(ISNUMBER(SEARCH(TEXT(VLOOKUP(B56,$K$9:$R$44,8,FALSE), "0"), VLOOKUP(A56, Planilha2!A:B, 2, FALSE))), VLOOKUP(B56,$K$9:$R$44,7,FALSE), IF(OR(WEEKDAY(A56)=1,A56=IFERROR(INDEX($U$9:$U$22, MATCH(A56, $U$9:$U$22, 0)), "A")),VLOOKUP(B56,$K$9:$R$44,7,FALSE),VLOOKUP(B56,$K$9:$R$44,3,FALSE)))))</f>
        <v/>
      </c>
      <c r="F56" s="12" t="str">
        <f t="shared" si="4"/>
        <v/>
      </c>
    </row>
    <row r="57" spans="3:6" x14ac:dyDescent="0.25">
      <c r="C57" s="8" t="str">
        <f>IF(B57="","",IF(WEEKDAY(A57)=7,VLOOKUP(B57,$K$9:$R$44,4,FALSE),IF(ISNUMBER(SEARCH(TEXT(VLOOKUP(B57,$K$9:$R$44,8,FALSE), "0"), VLOOKUP(A57, Planilha2!A:B, 2, FALSE))), VLOOKUP(B57,$K$9:$R$44,6,FALSE), IF(OR(WEEKDAY(A57)=1,A57=IFERROR(INDEX($U$9:$U$22, MATCH(A57, $U$9:$U$22, 0)), "A")),VLOOKUP(B57,$K$9:$R$44,6,FALSE),VLOOKUP(B57,$K$9:$R$44,2,FALSE)))))</f>
        <v/>
      </c>
      <c r="D57" s="8" t="str">
        <f>IF(B57="","",IF(WEEKDAY(A57)=7,VLOOKUP(B57,$K$9:$R$44,5,FALSE),IF(ISNUMBER(SEARCH(TEXT(VLOOKUP(B57,$K$9:$R$44,8,FALSE), "0"), VLOOKUP(A57, Planilha2!A:B, 2, FALSE))), VLOOKUP(B57,$K$9:$R$44,7,FALSE), IF(OR(WEEKDAY(A57)=1,A57=IFERROR(INDEX($U$9:$U$22, MATCH(A57, $U$9:$U$22, 0)), "A")),VLOOKUP(B57,$K$9:$R$44,7,FALSE),VLOOKUP(B57,$K$9:$R$44,3,FALSE)))))</f>
        <v/>
      </c>
      <c r="F57" s="12" t="str">
        <f t="shared" si="4"/>
        <v/>
      </c>
    </row>
    <row r="58" spans="3:6" x14ac:dyDescent="0.25">
      <c r="C58" s="8" t="str">
        <f>IF(B58="","",IF(WEEKDAY(A58)=7,VLOOKUP(B58,$K$9:$R$44,4,FALSE),IF(ISNUMBER(SEARCH(TEXT(VLOOKUP(B58,$K$9:$R$44,8,FALSE), "0"), VLOOKUP(A58, Planilha2!A:B, 2, FALSE))), VLOOKUP(B58,$K$9:$R$44,6,FALSE), IF(OR(WEEKDAY(A58)=1,A58=IFERROR(INDEX($U$9:$U$22, MATCH(A58, $U$9:$U$22, 0)), "A")),VLOOKUP(B58,$K$9:$R$44,6,FALSE),VLOOKUP(B58,$K$9:$R$44,2,FALSE)))))</f>
        <v/>
      </c>
      <c r="D58" s="8" t="str">
        <f>IF(B58="","",IF(WEEKDAY(A58)=7,VLOOKUP(B58,$K$9:$R$44,5,FALSE),IF(ISNUMBER(SEARCH(TEXT(VLOOKUP(B58,$K$9:$R$44,8,FALSE), "0"), VLOOKUP(A58, Planilha2!A:B, 2, FALSE))), VLOOKUP(B58,$K$9:$R$44,7,FALSE), IF(OR(WEEKDAY(A58)=1,A58=IFERROR(INDEX($U$9:$U$22, MATCH(A58, $U$9:$U$22, 0)), "A")),VLOOKUP(B58,$K$9:$R$44,7,FALSE),VLOOKUP(B58,$K$9:$R$44,3,FALSE)))))</f>
        <v/>
      </c>
      <c r="F58" s="12" t="str">
        <f t="shared" si="4"/>
        <v/>
      </c>
    </row>
    <row r="59" spans="3:6" x14ac:dyDescent="0.25">
      <c r="C59" s="8" t="str">
        <f>IF(B59="","",IF(WEEKDAY(A59)=7,VLOOKUP(B59,$K$9:$R$44,4,FALSE),IF(ISNUMBER(SEARCH(TEXT(VLOOKUP(B59,$K$9:$R$44,8,FALSE), "0"), VLOOKUP(A59, Planilha2!A:B, 2, FALSE))), VLOOKUP(B59,$K$9:$R$44,6,FALSE), IF(OR(WEEKDAY(A59)=1,A59=IFERROR(INDEX($U$9:$U$22, MATCH(A59, $U$9:$U$22, 0)), "A")),VLOOKUP(B59,$K$9:$R$44,6,FALSE),VLOOKUP(B59,$K$9:$R$44,2,FALSE)))))</f>
        <v/>
      </c>
      <c r="D59" s="8" t="str">
        <f>IF(B59="","",IF(WEEKDAY(A59)=7,VLOOKUP(B59,$K$9:$R$44,5,FALSE),IF(ISNUMBER(SEARCH(TEXT(VLOOKUP(B59,$K$9:$R$44,8,FALSE), "0"), VLOOKUP(A59, Planilha2!A:B, 2, FALSE))), VLOOKUP(B59,$K$9:$R$44,7,FALSE), IF(OR(WEEKDAY(A59)=1,A59=IFERROR(INDEX($U$9:$U$22, MATCH(A59, $U$9:$U$22, 0)), "A")),VLOOKUP(B59,$K$9:$R$44,7,FALSE),VLOOKUP(B59,$K$9:$R$44,3,FALSE)))))</f>
        <v/>
      </c>
      <c r="F59" s="12" t="str">
        <f t="shared" si="4"/>
        <v/>
      </c>
    </row>
    <row r="60" spans="3:6" x14ac:dyDescent="0.25">
      <c r="C60" s="8" t="str">
        <f>IF(B60="","",IF(WEEKDAY(A60)=7,VLOOKUP(B60,$K$9:$R$44,4,FALSE),IF(ISNUMBER(SEARCH(TEXT(VLOOKUP(B60,$K$9:$R$44,8,FALSE), "0"), VLOOKUP(A60, Planilha2!A:B, 2, FALSE))), VLOOKUP(B60,$K$9:$R$44,6,FALSE), IF(OR(WEEKDAY(A60)=1,A60=IFERROR(INDEX($U$9:$U$22, MATCH(A60, $U$9:$U$22, 0)), "A")),VLOOKUP(B60,$K$9:$R$44,6,FALSE),VLOOKUP(B60,$K$9:$R$44,2,FALSE)))))</f>
        <v/>
      </c>
      <c r="D60" s="8" t="str">
        <f>IF(B60="","",IF(WEEKDAY(A60)=7,VLOOKUP(B60,$K$9:$R$44,5,FALSE),IF(ISNUMBER(SEARCH(TEXT(VLOOKUP(B60,$K$9:$R$44,8,FALSE), "0"), VLOOKUP(A60, Planilha2!A:B, 2, FALSE))), VLOOKUP(B60,$K$9:$R$44,7,FALSE), IF(OR(WEEKDAY(A60)=1,A60=IFERROR(INDEX($U$9:$U$22, MATCH(A60, $U$9:$U$22, 0)), "A")),VLOOKUP(B60,$K$9:$R$44,7,FALSE),VLOOKUP(B60,$K$9:$R$44,3,FALSE)))))</f>
        <v/>
      </c>
      <c r="F60" s="12" t="str">
        <f t="shared" si="4"/>
        <v/>
      </c>
    </row>
    <row r="61" spans="3:6" x14ac:dyDescent="0.25">
      <c r="C61" s="8" t="str">
        <f>IF(B61="","",IF(WEEKDAY(A61)=7,VLOOKUP(B61,$K$9:$R$44,4,FALSE),IF(ISNUMBER(SEARCH(TEXT(VLOOKUP(B61,$K$9:$R$44,8,FALSE), "0"), VLOOKUP(A61, Planilha2!A:B, 2, FALSE))), VLOOKUP(B61,$K$9:$R$44,6,FALSE), IF(OR(WEEKDAY(A61)=1,A61=IFERROR(INDEX($U$9:$U$22, MATCH(A61, $U$9:$U$22, 0)), "A")),VLOOKUP(B61,$K$9:$R$44,6,FALSE),VLOOKUP(B61,$K$9:$R$44,2,FALSE)))))</f>
        <v/>
      </c>
      <c r="D61" s="8" t="str">
        <f>IF(B61="","",IF(WEEKDAY(A61)=7,VLOOKUP(B61,$K$9:$R$44,5,FALSE),IF(ISNUMBER(SEARCH(TEXT(VLOOKUP(B61,$K$9:$R$44,8,FALSE), "0"), VLOOKUP(A61, Planilha2!A:B, 2, FALSE))), VLOOKUP(B61,$K$9:$R$44,7,FALSE), IF(OR(WEEKDAY(A61)=1,A61=IFERROR(INDEX($U$9:$U$22, MATCH(A61, $U$9:$U$22, 0)), "A")),VLOOKUP(B61,$K$9:$R$44,7,FALSE),VLOOKUP(B61,$K$9:$R$44,3,FALSE)))))</f>
        <v/>
      </c>
      <c r="F61" s="12" t="str">
        <f t="shared" si="4"/>
        <v/>
      </c>
    </row>
    <row r="62" spans="3:6" x14ac:dyDescent="0.25">
      <c r="C62" s="8" t="str">
        <f>IF(B62="","",IF(WEEKDAY(A62)=7,VLOOKUP(B62,$K$9:$R$44,4,FALSE),IF(ISNUMBER(SEARCH(TEXT(VLOOKUP(B62,$K$9:$R$44,8,FALSE), "0"), VLOOKUP(A62, Planilha2!A:B, 2, FALSE))), VLOOKUP(B62,$K$9:$R$44,6,FALSE), IF(OR(WEEKDAY(A62)=1,A62=IFERROR(INDEX($U$9:$U$22, MATCH(A62, $U$9:$U$22, 0)), "A")),VLOOKUP(B62,$K$9:$R$44,6,FALSE),VLOOKUP(B62,$K$9:$R$44,2,FALSE)))))</f>
        <v/>
      </c>
      <c r="D62" s="8" t="str">
        <f>IF(B62="","",IF(WEEKDAY(A62)=7,VLOOKUP(B62,$K$9:$R$44,5,FALSE),IF(ISNUMBER(SEARCH(TEXT(VLOOKUP(B62,$K$9:$R$44,8,FALSE), "0"), VLOOKUP(A62, Planilha2!A:B, 2, FALSE))), VLOOKUP(B62,$K$9:$R$44,7,FALSE), IF(OR(WEEKDAY(A62)=1,A62=IFERROR(INDEX($U$9:$U$22, MATCH(A62, $U$9:$U$22, 0)), "A")),VLOOKUP(B62,$K$9:$R$44,7,FALSE),VLOOKUP(B62,$K$9:$R$44,3,FALSE)))))</f>
        <v/>
      </c>
      <c r="F62" s="12" t="str">
        <f t="shared" si="4"/>
        <v/>
      </c>
    </row>
    <row r="63" spans="3:6" x14ac:dyDescent="0.25">
      <c r="C63" s="8" t="str">
        <f>IF(B63="","",IF(WEEKDAY(A63)=7,VLOOKUP(B63,$K$9:$R$44,4,FALSE),IF(ISNUMBER(SEARCH(TEXT(VLOOKUP(B63,$K$9:$R$44,8,FALSE), "0"), VLOOKUP(A63, Planilha2!A:B, 2, FALSE))), VLOOKUP(B63,$K$9:$R$44,6,FALSE), IF(OR(WEEKDAY(A63)=1,A63=IFERROR(INDEX($U$9:$U$22, MATCH(A63, $U$9:$U$22, 0)), "A")),VLOOKUP(B63,$K$9:$R$44,6,FALSE),VLOOKUP(B63,$K$9:$R$44,2,FALSE)))))</f>
        <v/>
      </c>
      <c r="D63" s="8" t="str">
        <f>IF(B63="","",IF(WEEKDAY(A63)=7,VLOOKUP(B63,$K$9:$R$44,5,FALSE),IF(ISNUMBER(SEARCH(TEXT(VLOOKUP(B63,$K$9:$R$44,8,FALSE), "0"), VLOOKUP(A63, Planilha2!A:B, 2, FALSE))), VLOOKUP(B63,$K$9:$R$44,7,FALSE), IF(OR(WEEKDAY(A63)=1,A63=IFERROR(INDEX($U$9:$U$22, MATCH(A63, $U$9:$U$22, 0)), "A")),VLOOKUP(B63,$K$9:$R$44,7,FALSE),VLOOKUP(B63,$K$9:$R$44,3,FALSE)))))</f>
        <v/>
      </c>
      <c r="F63" s="12" t="str">
        <f t="shared" si="4"/>
        <v/>
      </c>
    </row>
    <row r="64" spans="3:6" x14ac:dyDescent="0.25">
      <c r="C64" s="8" t="str">
        <f>IF(B64="","",IF(WEEKDAY(A64)=7,VLOOKUP(B64,$K$9:$R$44,4,FALSE),IF(ISNUMBER(SEARCH(TEXT(VLOOKUP(B64,$K$9:$R$44,8,FALSE), "0"), VLOOKUP(A64, Planilha2!A:B, 2, FALSE))), VLOOKUP(B64,$K$9:$R$44,6,FALSE), IF(OR(WEEKDAY(A64)=1,A64=IFERROR(INDEX($U$9:$U$22, MATCH(A64, $U$9:$U$22, 0)), "A")),VLOOKUP(B64,$K$9:$R$44,6,FALSE),VLOOKUP(B64,$K$9:$R$44,2,FALSE)))))</f>
        <v/>
      </c>
      <c r="D64" s="8" t="str">
        <f>IF(B64="","",IF(WEEKDAY(A64)=7,VLOOKUP(B64,$K$9:$R$44,5,FALSE),IF(ISNUMBER(SEARCH(TEXT(VLOOKUP(B64,$K$9:$R$44,8,FALSE), "0"), VLOOKUP(A64, Planilha2!A:B, 2, FALSE))), VLOOKUP(B64,$K$9:$R$44,7,FALSE), IF(OR(WEEKDAY(A64)=1,A64=IFERROR(INDEX($U$9:$U$22, MATCH(A64, $U$9:$U$22, 0)), "A")),VLOOKUP(B64,$K$9:$R$44,7,FALSE),VLOOKUP(B64,$K$9:$R$44,3,FALSE)))))</f>
        <v/>
      </c>
      <c r="F64" s="12" t="str">
        <f t="shared" si="4"/>
        <v/>
      </c>
    </row>
    <row r="65" spans="3:6" x14ac:dyDescent="0.25">
      <c r="C65" s="8" t="str">
        <f>IF(B65="","",IF(WEEKDAY(A65)=7,VLOOKUP(B65,$K$9:$R$44,4,FALSE),IF(ISNUMBER(SEARCH(TEXT(VLOOKUP(B65,$K$9:$R$44,8,FALSE), "0"), VLOOKUP(A65, Planilha2!A:B, 2, FALSE))), VLOOKUP(B65,$K$9:$R$44,6,FALSE), IF(OR(WEEKDAY(A65)=1,A65=IFERROR(INDEX($U$9:$U$22, MATCH(A65, $U$9:$U$22, 0)), "A")),VLOOKUP(B65,$K$9:$R$44,6,FALSE),VLOOKUP(B65,$K$9:$R$44,2,FALSE)))))</f>
        <v/>
      </c>
      <c r="D65" s="8" t="str">
        <f>IF(B65="","",IF(WEEKDAY(A65)=7,VLOOKUP(B65,$K$9:$R$44,5,FALSE),IF(ISNUMBER(SEARCH(TEXT(VLOOKUP(B65,$K$9:$R$44,8,FALSE), "0"), VLOOKUP(A65, Planilha2!A:B, 2, FALSE))), VLOOKUP(B65,$K$9:$R$44,7,FALSE), IF(OR(WEEKDAY(A65)=1,A65=IFERROR(INDEX($U$9:$U$22, MATCH(A65, $U$9:$U$22, 0)), "A")),VLOOKUP(B65,$K$9:$R$44,7,FALSE),VLOOKUP(B65,$K$9:$R$44,3,FALSE)))))</f>
        <v/>
      </c>
      <c r="F65" s="12" t="str">
        <f t="shared" si="4"/>
        <v/>
      </c>
    </row>
    <row r="66" spans="3:6" x14ac:dyDescent="0.25">
      <c r="C66" s="8" t="str">
        <f>IF(B66="","",IF(WEEKDAY(A66)=7,VLOOKUP(B66,$K$9:$R$44,4,FALSE),IF(ISNUMBER(SEARCH(TEXT(VLOOKUP(B66,$K$9:$R$44,8,FALSE), "0"), VLOOKUP(A66, Planilha2!A:B, 2, FALSE))), VLOOKUP(B66,$K$9:$R$44,6,FALSE), IF(OR(WEEKDAY(A66)=1,A66=IFERROR(INDEX($U$9:$U$22, MATCH(A66, $U$9:$U$22, 0)), "A")),VLOOKUP(B66,$K$9:$R$44,6,FALSE),VLOOKUP(B66,$K$9:$R$44,2,FALSE)))))</f>
        <v/>
      </c>
      <c r="D66" s="8" t="str">
        <f>IF(B66="","",IF(WEEKDAY(A66)=7,VLOOKUP(B66,$K$9:$R$44,5,FALSE),IF(ISNUMBER(SEARCH(TEXT(VLOOKUP(B66,$K$9:$R$44,8,FALSE), "0"), VLOOKUP(A66, Planilha2!A:B, 2, FALSE))), VLOOKUP(B66,$K$9:$R$44,7,FALSE), IF(OR(WEEKDAY(A66)=1,A66=IFERROR(INDEX($U$9:$U$22, MATCH(A66, $U$9:$U$22, 0)), "A")),VLOOKUP(B66,$K$9:$R$44,7,FALSE),VLOOKUP(B66,$K$9:$R$44,3,FALSE)))))</f>
        <v/>
      </c>
      <c r="F66" s="12" t="str">
        <f t="shared" si="4"/>
        <v/>
      </c>
    </row>
    <row r="67" spans="3:6" x14ac:dyDescent="0.25">
      <c r="C67" s="8" t="str">
        <f>IF(B67="","",IF(WEEKDAY(A67)=7,VLOOKUP(B67,$K$9:$R$44,4,FALSE),IF(ISNUMBER(SEARCH(TEXT(VLOOKUP(B67,$K$9:$R$44,8,FALSE), "0"), VLOOKUP(A67, Planilha2!A:B, 2, FALSE))), VLOOKUP(B67,$K$9:$R$44,6,FALSE), IF(OR(WEEKDAY(A67)=1,A67=IFERROR(INDEX($U$9:$U$22, MATCH(A67, $U$9:$U$22, 0)), "A")),VLOOKUP(B67,$K$9:$R$44,6,FALSE),VLOOKUP(B67,$K$9:$R$44,2,FALSE)))))</f>
        <v/>
      </c>
      <c r="D67" s="8" t="str">
        <f>IF(B67="","",IF(WEEKDAY(A67)=7,VLOOKUP(B67,$K$9:$R$44,5,FALSE),IF(ISNUMBER(SEARCH(TEXT(VLOOKUP(B67,$K$9:$R$44,8,FALSE), "0"), VLOOKUP(A67, Planilha2!A:B, 2, FALSE))), VLOOKUP(B67,$K$9:$R$44,7,FALSE), IF(OR(WEEKDAY(A67)=1,A67=IFERROR(INDEX($U$9:$U$22, MATCH(A67, $U$9:$U$22, 0)), "A")),VLOOKUP(B67,$K$9:$R$44,7,FALSE),VLOOKUP(B67,$K$9:$R$44,3,FALSE)))))</f>
        <v/>
      </c>
      <c r="F67" s="12" t="str">
        <f t="shared" si="4"/>
        <v/>
      </c>
    </row>
    <row r="68" spans="3:6" x14ac:dyDescent="0.25">
      <c r="C68" s="8" t="str">
        <f>IF(B68="","",IF(WEEKDAY(A68)=7,VLOOKUP(B68,$K$9:$R$44,4,FALSE),IF(ISNUMBER(SEARCH(TEXT(VLOOKUP(B68,$K$9:$R$44,8,FALSE), "0"), VLOOKUP(A68, Planilha2!A:B, 2, FALSE))), VLOOKUP(B68,$K$9:$R$44,6,FALSE), IF(OR(WEEKDAY(A68)=1,A68=IFERROR(INDEX($U$9:$U$22, MATCH(A68, $U$9:$U$22, 0)), "A")),VLOOKUP(B68,$K$9:$R$44,6,FALSE),VLOOKUP(B68,$K$9:$R$44,2,FALSE)))))</f>
        <v/>
      </c>
      <c r="D68" s="8" t="str">
        <f>IF(B68="","",IF(WEEKDAY(A68)=7,VLOOKUP(B68,$K$9:$R$44,5,FALSE),IF(ISNUMBER(SEARCH(TEXT(VLOOKUP(B68,$K$9:$R$44,8,FALSE), "0"), VLOOKUP(A68, Planilha2!A:B, 2, FALSE))), VLOOKUP(B68,$K$9:$R$44,7,FALSE), IF(OR(WEEKDAY(A68)=1,A68=IFERROR(INDEX($U$9:$U$22, MATCH(A68, $U$9:$U$22, 0)), "A")),VLOOKUP(B68,$K$9:$R$44,7,FALSE),VLOOKUP(B68,$K$9:$R$44,3,FALSE)))))</f>
        <v/>
      </c>
      <c r="F68" s="12" t="str">
        <f t="shared" si="4"/>
        <v/>
      </c>
    </row>
    <row r="69" spans="3:6" x14ac:dyDescent="0.25">
      <c r="C69" s="8" t="str">
        <f>IF(B69="","",IF(WEEKDAY(A69)=7,VLOOKUP(B69,$K$9:$R$44,4,FALSE),IF(ISNUMBER(SEARCH(TEXT(VLOOKUP(B69,$K$9:$R$44,8,FALSE), "0"), VLOOKUP(A69, Planilha2!A:B, 2, FALSE))), VLOOKUP(B69,$K$9:$R$44,6,FALSE), IF(OR(WEEKDAY(A69)=1,A69=IFERROR(INDEX($U$9:$U$22, MATCH(A69, $U$9:$U$22, 0)), "A")),VLOOKUP(B69,$K$9:$R$44,6,FALSE),VLOOKUP(B69,$K$9:$R$44,2,FALSE)))))</f>
        <v/>
      </c>
      <c r="D69" s="8" t="str">
        <f>IF(B69="","",IF(WEEKDAY(A69)=7,VLOOKUP(B69,$K$9:$R$44,5,FALSE),IF(ISNUMBER(SEARCH(TEXT(VLOOKUP(B69,$K$9:$R$44,8,FALSE), "0"), VLOOKUP(A69, Planilha2!A:B, 2, FALSE))), VLOOKUP(B69,$K$9:$R$44,7,FALSE), IF(OR(WEEKDAY(A69)=1,A69=IFERROR(INDEX($U$9:$U$22, MATCH(A69, $U$9:$U$22, 0)), "A")),VLOOKUP(B69,$K$9:$R$44,7,FALSE),VLOOKUP(B69,$K$9:$R$44,3,FALSE)))))</f>
        <v/>
      </c>
      <c r="F69" s="12" t="str">
        <f t="shared" si="4"/>
        <v/>
      </c>
    </row>
    <row r="70" spans="3:6" x14ac:dyDescent="0.25">
      <c r="C70" s="8" t="str">
        <f>IF(B70="","",IF(WEEKDAY(A70)=7,VLOOKUP(B70,$K$9:$R$44,4,FALSE),IF(ISNUMBER(SEARCH(TEXT(VLOOKUP(B70,$K$9:$R$44,8,FALSE), "0"), VLOOKUP(A70, Planilha2!A:B, 2, FALSE))), VLOOKUP(B70,$K$9:$R$44,6,FALSE), IF(OR(WEEKDAY(A70)=1,A70=IFERROR(INDEX($U$9:$U$22, MATCH(A70, $U$9:$U$22, 0)), "A")),VLOOKUP(B70,$K$9:$R$44,6,FALSE),VLOOKUP(B70,$K$9:$R$44,2,FALSE)))))</f>
        <v/>
      </c>
      <c r="D70" s="8" t="str">
        <f>IF(B70="","",IF(WEEKDAY(A70)=7,VLOOKUP(B70,$K$9:$R$44,5,FALSE),IF(ISNUMBER(SEARCH(TEXT(VLOOKUP(B70,$K$9:$R$44,8,FALSE), "0"), VLOOKUP(A70, Planilha2!A:B, 2, FALSE))), VLOOKUP(B70,$K$9:$R$44,7,FALSE), IF(OR(WEEKDAY(A70)=1,A70=IFERROR(INDEX($U$9:$U$22, MATCH(A70, $U$9:$U$22, 0)), "A")),VLOOKUP(B70,$K$9:$R$44,7,FALSE),VLOOKUP(B70,$K$9:$R$44,3,FALSE)))))</f>
        <v/>
      </c>
      <c r="F70" s="12" t="str">
        <f t="shared" si="4"/>
        <v/>
      </c>
    </row>
    <row r="71" spans="3:6" x14ac:dyDescent="0.25">
      <c r="C71" s="8" t="str">
        <f>IF(B71="","",IF(WEEKDAY(A71)=7,VLOOKUP(B71,$K$9:$R$44,4,FALSE),IF(ISNUMBER(SEARCH(TEXT(VLOOKUP(B71,$K$9:$R$44,8,FALSE), "0"), VLOOKUP(A71, Planilha2!A:B, 2, FALSE))), VLOOKUP(B71,$K$9:$R$44,6,FALSE), IF(OR(WEEKDAY(A71)=1,A71=IFERROR(INDEX($U$9:$U$22, MATCH(A71, $U$9:$U$22, 0)), "A")),VLOOKUP(B71,$K$9:$R$44,6,FALSE),VLOOKUP(B71,$K$9:$R$44,2,FALSE)))))</f>
        <v/>
      </c>
      <c r="D71" s="8" t="str">
        <f>IF(B71="","",IF(WEEKDAY(A71)=7,VLOOKUP(B71,$K$9:$R$44,5,FALSE),IF(ISNUMBER(SEARCH(TEXT(VLOOKUP(B71,$K$9:$R$44,8,FALSE), "0"), VLOOKUP(A71, Planilha2!A:B, 2, FALSE))), VLOOKUP(B71,$K$9:$R$44,7,FALSE), IF(OR(WEEKDAY(A71)=1,A71=IFERROR(INDEX($U$9:$U$22, MATCH(A71, $U$9:$U$22, 0)), "A")),VLOOKUP(B71,$K$9:$R$44,7,FALSE),VLOOKUP(B71,$K$9:$R$44,3,FALSE)))))</f>
        <v/>
      </c>
      <c r="F71" s="12" t="str">
        <f t="shared" si="4"/>
        <v/>
      </c>
    </row>
    <row r="72" spans="3:6" x14ac:dyDescent="0.25">
      <c r="C72" s="8" t="str">
        <f>IF(B72="","",IF(WEEKDAY(A72)=7,VLOOKUP(B72,$K$9:$R$44,4,FALSE),IF(ISNUMBER(SEARCH(TEXT(VLOOKUP(B72,$K$9:$R$44,8,FALSE), "0"), VLOOKUP(A72, Planilha2!A:B, 2, FALSE))), VLOOKUP(B72,$K$9:$R$44,6,FALSE), IF(OR(WEEKDAY(A72)=1,A72=IFERROR(INDEX($U$9:$U$22, MATCH(A72, $U$9:$U$22, 0)), "A")),VLOOKUP(B72,$K$9:$R$44,6,FALSE),VLOOKUP(B72,$K$9:$R$44,2,FALSE)))))</f>
        <v/>
      </c>
      <c r="D72" s="8" t="str">
        <f>IF(B72="","",IF(WEEKDAY(A72)=7,VLOOKUP(B72,$K$9:$R$44,5,FALSE),IF(ISNUMBER(SEARCH(TEXT(VLOOKUP(B72,$K$9:$R$44,8,FALSE), "0"), VLOOKUP(A72, Planilha2!A:B, 2, FALSE))), VLOOKUP(B72,$K$9:$R$44,7,FALSE), IF(OR(WEEKDAY(A72)=1,A72=IFERROR(INDEX($U$9:$U$22, MATCH(A72, $U$9:$U$22, 0)), "A")),VLOOKUP(B72,$K$9:$R$44,7,FALSE),VLOOKUP(B72,$K$9:$R$44,3,FALSE)))))</f>
        <v/>
      </c>
    </row>
    <row r="73" spans="3:6" x14ac:dyDescent="0.25">
      <c r="C73" s="8" t="str">
        <f>IF(B73="","",IF(WEEKDAY(A73)=7,VLOOKUP(B73,$K$9:$R$44,4,FALSE),IF(ISNUMBER(SEARCH(TEXT(VLOOKUP(B73,$K$9:$R$44,8,FALSE), "0"), VLOOKUP(A73, Planilha2!A:B, 2, FALSE))), VLOOKUP(B73,$K$9:$R$44,6,FALSE), IF(OR(WEEKDAY(A73)=1,A73=IFERROR(INDEX($U$9:$U$22, MATCH(A73, $U$9:$U$22, 0)), "A")),VLOOKUP(B73,$K$9:$R$44,6,FALSE),VLOOKUP(B73,$K$9:$R$44,2,FALSE)))))</f>
        <v/>
      </c>
      <c r="D73" s="8" t="str">
        <f>IF(B73="","",IF(WEEKDAY(A73)=7,VLOOKUP(B73,$K$9:$R$44,5,FALSE),IF(ISNUMBER(SEARCH(TEXT(VLOOKUP(B73,$K$9:$R$44,8,FALSE), "0"), VLOOKUP(A73, Planilha2!A:B, 2, FALSE))), VLOOKUP(B73,$K$9:$R$44,7,FALSE), IF(OR(WEEKDAY(A73)=1,A73=IFERROR(INDEX($U$9:$U$22, MATCH(A73, $U$9:$U$22, 0)), "A")),VLOOKUP(B73,$K$9:$R$44,7,FALSE),VLOOKUP(B73,$K$9:$R$44,3,FALSE)))))</f>
        <v/>
      </c>
    </row>
    <row r="74" spans="3:6" x14ac:dyDescent="0.25">
      <c r="C74" s="8" t="str">
        <f>IF(B74="","",IF(WEEKDAY(A74)=7,VLOOKUP(B74,$K$9:$R$44,4,FALSE),IF(ISNUMBER(SEARCH(TEXT(VLOOKUP(B74,$K$9:$R$44,8,FALSE), "0"), VLOOKUP(A74, Planilha2!A:B, 2, FALSE))), VLOOKUP(B74,$K$9:$R$44,6,FALSE), IF(OR(WEEKDAY(A74)=1,A74=IFERROR(INDEX($U$9:$U$22, MATCH(A74, $U$9:$U$22, 0)), "A")),VLOOKUP(B74,$K$9:$R$44,6,FALSE),VLOOKUP(B74,$K$9:$R$44,2,FALSE)))))</f>
        <v/>
      </c>
      <c r="D74" s="8" t="str">
        <f>IF(B74="","",IF(WEEKDAY(A74)=7,VLOOKUP(B74,$K$9:$R$44,5,FALSE),IF(ISNUMBER(SEARCH(TEXT(VLOOKUP(B74,$K$9:$R$44,8,FALSE), "0"), VLOOKUP(A74, Planilha2!A:B, 2, FALSE))), VLOOKUP(B74,$K$9:$R$44,7,FALSE), IF(OR(WEEKDAY(A74)=1,A74=IFERROR(INDEX($U$9:$U$22, MATCH(A74, $U$9:$U$22, 0)), "A")),VLOOKUP(B74,$K$9:$R$44,7,FALSE),VLOOKUP(B74,$K$9:$R$44,3,FALSE)))))</f>
        <v/>
      </c>
    </row>
    <row r="75" spans="3:6" x14ac:dyDescent="0.25">
      <c r="C75" s="8" t="str">
        <f>IF(B75="","",IF(WEEKDAY(A75)=7,VLOOKUP(B75,$K$9:$R$44,4,FALSE),IF(ISNUMBER(SEARCH(TEXT(VLOOKUP(B75,$K$9:$R$44,8,FALSE), "0"), VLOOKUP(A75, Planilha2!A:B, 2, FALSE))), VLOOKUP(B75,$K$9:$R$44,6,FALSE), IF(OR(WEEKDAY(A75)=1,A75=IFERROR(INDEX($U$9:$U$22, MATCH(A75, $U$9:$U$22, 0)), "A")),VLOOKUP(B75,$K$9:$R$44,6,FALSE),VLOOKUP(B75,$K$9:$R$44,2,FALSE)))))</f>
        <v/>
      </c>
      <c r="D75" s="8" t="str">
        <f>IF(B75="","",IF(WEEKDAY(A75)=7,VLOOKUP(B75,$K$9:$R$44,5,FALSE),IF(ISNUMBER(SEARCH(TEXT(VLOOKUP(B75,$K$9:$R$44,8,FALSE), "0"), VLOOKUP(A75, Planilha2!A:B, 2, FALSE))), VLOOKUP(B75,$K$9:$R$44,7,FALSE), IF(OR(WEEKDAY(A75)=1,A75=IFERROR(INDEX($U$9:$U$22, MATCH(A75, $U$9:$U$22, 0)), "A")),VLOOKUP(B75,$K$9:$R$44,7,FALSE),VLOOKUP(B75,$K$9:$R$44,3,FALSE)))))</f>
        <v/>
      </c>
    </row>
    <row r="76" spans="3:6" x14ac:dyDescent="0.25">
      <c r="C76" s="8" t="str">
        <f>IF(B76="","",IF(WEEKDAY(A76)=7,VLOOKUP(B76,$K$9:$R$44,4,FALSE),IF(ISNUMBER(SEARCH(TEXT(VLOOKUP(B76,$K$9:$R$44,8,FALSE), "0"), VLOOKUP(A76, Planilha2!A:B, 2, FALSE))), VLOOKUP(B76,$K$9:$R$44,6,FALSE), IF(OR(WEEKDAY(A76)=1,A76=IFERROR(INDEX($U$9:$U$22, MATCH(A76, $U$9:$U$22, 0)), "A")),VLOOKUP(B76,$K$9:$R$44,6,FALSE),VLOOKUP(B76,$K$9:$R$44,2,FALSE)))))</f>
        <v/>
      </c>
      <c r="D76" s="8" t="str">
        <f>IF(B76="","",IF(WEEKDAY(A76)=7,VLOOKUP(B76,$K$9:$R$44,5,FALSE),IF(ISNUMBER(SEARCH(TEXT(VLOOKUP(B76,$K$9:$R$44,8,FALSE), "0"), VLOOKUP(A76, Planilha2!A:B, 2, FALSE))), VLOOKUP(B76,$K$9:$R$44,7,FALSE), IF(OR(WEEKDAY(A76)=1,A76=IFERROR(INDEX($U$9:$U$22, MATCH(A76, $U$9:$U$22, 0)), "A")),VLOOKUP(B76,$K$9:$R$44,7,FALSE),VLOOKUP(B76,$K$9:$R$44,3,FALSE)))))</f>
        <v/>
      </c>
    </row>
    <row r="77" spans="3:6" x14ac:dyDescent="0.25">
      <c r="C77" s="8" t="str">
        <f>IF(B77="","",IF(WEEKDAY(A77)=7,VLOOKUP(B77,$K$9:$R$44,4,FALSE),IF(ISNUMBER(SEARCH(TEXT(VLOOKUP(B77,$K$9:$R$44,8,FALSE), "0"), VLOOKUP(A77, Planilha2!A:B, 2, FALSE))), VLOOKUP(B77,$K$9:$R$44,6,FALSE), IF(OR(WEEKDAY(A77)=1,A77=IFERROR(INDEX($U$9:$U$22, MATCH(A77, $U$9:$U$22, 0)), "A")),VLOOKUP(B77,$K$9:$R$44,6,FALSE),VLOOKUP(B77,$K$9:$R$44,2,FALSE)))))</f>
        <v/>
      </c>
      <c r="D77" s="8" t="str">
        <f>IF(B77="","",IF(WEEKDAY(A77)=7,VLOOKUP(B77,$K$9:$R$44,5,FALSE),IF(ISNUMBER(SEARCH(TEXT(VLOOKUP(B77,$K$9:$R$44,8,FALSE), "0"), VLOOKUP(A77, Planilha2!A:B, 2, FALSE))), VLOOKUP(B77,$K$9:$R$44,7,FALSE), IF(OR(WEEKDAY(A77)=1,A77=IFERROR(INDEX($U$9:$U$22, MATCH(A77, $U$9:$U$22, 0)), "A")),VLOOKUP(B77,$K$9:$R$44,7,FALSE),VLOOKUP(B77,$K$9:$R$44,3,FALSE)))))</f>
        <v/>
      </c>
    </row>
    <row r="78" spans="3:6" x14ac:dyDescent="0.25">
      <c r="C78" s="8" t="str">
        <f>IF(B78="","",IF(WEEKDAY(A78)=7,VLOOKUP(B78,$K$9:$R$44,4,FALSE),IF(ISNUMBER(SEARCH(TEXT(VLOOKUP(B78,$K$9:$R$44,8,FALSE), "0"), VLOOKUP(A78, Planilha2!A:B, 2, FALSE))), VLOOKUP(B78,$K$9:$R$44,6,FALSE), IF(OR(WEEKDAY(A78)=1,A78=IFERROR(INDEX($U$9:$U$22, MATCH(A78, $U$9:$U$22, 0)), "A")),VLOOKUP(B78,$K$9:$R$44,6,FALSE),VLOOKUP(B78,$K$9:$R$44,2,FALSE)))))</f>
        <v/>
      </c>
      <c r="D78" s="8" t="str">
        <f>IF(B78="","",IF(WEEKDAY(A78)=7,VLOOKUP(B78,$K$9:$R$44,5,FALSE),IF(ISNUMBER(SEARCH(TEXT(VLOOKUP(B78,$K$9:$R$44,8,FALSE), "0"), VLOOKUP(A78, Planilha2!A:B, 2, FALSE))), VLOOKUP(B78,$K$9:$R$44,7,FALSE), IF(OR(WEEKDAY(A78)=1,A78=IFERROR(INDEX($U$9:$U$22, MATCH(A78, $U$9:$U$22, 0)), "A")),VLOOKUP(B78,$K$9:$R$44,7,FALSE),VLOOKUP(B78,$K$9:$R$44,3,FALSE)))))</f>
        <v/>
      </c>
    </row>
    <row r="79" spans="3:6" x14ac:dyDescent="0.25">
      <c r="C79" s="8" t="str">
        <f>IF(B79="","",IF(WEEKDAY(A79)=7,VLOOKUP(B79,$K$9:$R$44,4,FALSE),IF(ISNUMBER(SEARCH(TEXT(VLOOKUP(B79,$K$9:$R$44,8,FALSE), "0"), VLOOKUP(A79, Planilha2!A:B, 2, FALSE))), VLOOKUP(B79,$K$9:$R$44,6,FALSE), IF(OR(WEEKDAY(A79)=1,A79=IFERROR(INDEX($U$9:$U$22, MATCH(A79, $U$9:$U$22, 0)), "A")),VLOOKUP(B79,$K$9:$R$44,6,FALSE),VLOOKUP(B79,$K$9:$R$44,2,FALSE)))))</f>
        <v/>
      </c>
      <c r="D79" s="8" t="str">
        <f>IF(B79="","",IF(WEEKDAY(A79)=7,VLOOKUP(B79,$K$9:$R$44,5,FALSE),IF(ISNUMBER(SEARCH(TEXT(VLOOKUP(B79,$K$9:$R$44,8,FALSE), "0"), VLOOKUP(A79, Planilha2!A:B, 2, FALSE))), VLOOKUP(B79,$K$9:$R$44,7,FALSE), IF(OR(WEEKDAY(A79)=1,A79=IFERROR(INDEX($U$9:$U$22, MATCH(A79, $U$9:$U$22, 0)), "A")),VLOOKUP(B79,$K$9:$R$44,7,FALSE),VLOOKUP(B79,$K$9:$R$44,3,FALSE)))))</f>
        <v/>
      </c>
    </row>
    <row r="80" spans="3:6" x14ac:dyDescent="0.25">
      <c r="C80" s="8" t="str">
        <f>IF(B80="","",IF(WEEKDAY(A80)=7,VLOOKUP(B80,$K$9:$R$44,4,FALSE),IF(ISNUMBER(SEARCH(TEXT(VLOOKUP(B80,$K$9:$R$44,8,FALSE), "0"), VLOOKUP(A80, Planilha2!A:B, 2, FALSE))), VLOOKUP(B80,$K$9:$R$44,6,FALSE), IF(OR(WEEKDAY(A80)=1,A80=IFERROR(INDEX($U$9:$U$22, MATCH(A80, $U$9:$U$22, 0)), "A")),VLOOKUP(B80,$K$9:$R$44,6,FALSE),VLOOKUP(B80,$K$9:$R$44,2,FALSE)))))</f>
        <v/>
      </c>
      <c r="D80" s="8" t="str">
        <f>IF(B80="","",IF(WEEKDAY(A80)=7,VLOOKUP(B80,$K$9:$R$44,5,FALSE),IF(ISNUMBER(SEARCH(TEXT(VLOOKUP(B80,$K$9:$R$44,8,FALSE), "0"), VLOOKUP(A80, Planilha2!A:B, 2, FALSE))), VLOOKUP(B80,$K$9:$R$44,7,FALSE), IF(OR(WEEKDAY(A80)=1,A80=IFERROR(INDEX($U$9:$U$22, MATCH(A80, $U$9:$U$22, 0)), "A")),VLOOKUP(B80,$K$9:$R$44,7,FALSE),VLOOKUP(B80,$K$9:$R$44,3,FALSE)))))</f>
        <v/>
      </c>
    </row>
    <row r="81" spans="3:4" x14ac:dyDescent="0.25">
      <c r="C81" s="8" t="str">
        <f>IF(B81="","",IF(WEEKDAY(A81)=7,VLOOKUP(B81,$K$9:$R$44,4,FALSE),IF(ISNUMBER(SEARCH(TEXT(VLOOKUP(B81,$K$9:$R$44,8,FALSE), "0"), VLOOKUP(A81, Planilha2!A:B, 2, FALSE))), VLOOKUP(B81,$K$9:$R$44,6,FALSE), IF(OR(WEEKDAY(A81)=1,A81=IFERROR(INDEX($U$9:$U$22, MATCH(A81, $U$9:$U$22, 0)), "A")),VLOOKUP(B81,$K$9:$R$44,6,FALSE),VLOOKUP(B81,$K$9:$R$44,2,FALSE)))))</f>
        <v/>
      </c>
      <c r="D81" s="8" t="str">
        <f>IF(B81="","",IF(WEEKDAY(A81)=7,VLOOKUP(B81,$K$9:$R$44,5,FALSE),IF(ISNUMBER(SEARCH(TEXT(VLOOKUP(B81,$K$9:$R$44,8,FALSE), "0"), VLOOKUP(A81, Planilha2!A:B, 2, FALSE))), VLOOKUP(B81,$K$9:$R$44,7,FALSE), IF(OR(WEEKDAY(A81)=1,A81=IFERROR(INDEX($U$9:$U$22, MATCH(A81, $U$9:$U$22, 0)), "A")),VLOOKUP(B81,$K$9:$R$44,7,FALSE),VLOOKUP(B81,$K$9:$R$44,3,FALSE)))))</f>
        <v/>
      </c>
    </row>
    <row r="82" spans="3:4" x14ac:dyDescent="0.25">
      <c r="C82" s="8" t="str">
        <f>IF(B82="","",IF(WEEKDAY(A82)=7,VLOOKUP(B82,$K$9:$R$44,4,FALSE),IF(ISNUMBER(SEARCH(TEXT(VLOOKUP(B82,$K$9:$R$44,8,FALSE), "0"), VLOOKUP(A82, Planilha2!A:B, 2, FALSE))), VLOOKUP(B82,$K$9:$R$44,6,FALSE), IF(OR(WEEKDAY(A82)=1,A82=IFERROR(INDEX($U$9:$U$22, MATCH(A82, $U$9:$U$22, 0)), "A")),VLOOKUP(B82,$K$9:$R$44,6,FALSE),VLOOKUP(B82,$K$9:$R$44,2,FALSE)))))</f>
        <v/>
      </c>
      <c r="D82" s="8" t="str">
        <f>IF(B82="","",IF(WEEKDAY(A82)=7,VLOOKUP(B82,$K$9:$R$44,5,FALSE),IF(ISNUMBER(SEARCH(TEXT(VLOOKUP(B82,$K$9:$R$44,8,FALSE), "0"), VLOOKUP(A82, Planilha2!A:B, 2, FALSE))), VLOOKUP(B82,$K$9:$R$44,7,FALSE), IF(OR(WEEKDAY(A82)=1,A82=IFERROR(INDEX($U$9:$U$22, MATCH(A82, $U$9:$U$22, 0)), "A")),VLOOKUP(B82,$K$9:$R$44,7,FALSE),VLOOKUP(B82,$K$9:$R$44,3,FALSE)))))</f>
        <v/>
      </c>
    </row>
    <row r="83" spans="3:4" x14ac:dyDescent="0.25">
      <c r="C83" s="8" t="str">
        <f>IF(B83="","",IF(WEEKDAY(A83)=7,VLOOKUP(B83,$K$9:$R$44,4,FALSE),IF(ISNUMBER(SEARCH(TEXT(VLOOKUP(B83,$K$9:$R$44,8,FALSE), "0"), VLOOKUP(A83, Planilha2!A:B, 2, FALSE))), VLOOKUP(B83,$K$9:$R$44,6,FALSE), IF(OR(WEEKDAY(A83)=1,A83=IFERROR(INDEX($U$9:$U$22, MATCH(A83, $U$9:$U$22, 0)), "A")),VLOOKUP(B83,$K$9:$R$44,6,FALSE),VLOOKUP(B83,$K$9:$R$44,2,FALSE)))))</f>
        <v/>
      </c>
      <c r="D83" s="8" t="str">
        <f>IF(B83="","",IF(WEEKDAY(A83)=7,VLOOKUP(B83,$K$9:$R$44,5,FALSE),IF(ISNUMBER(SEARCH(TEXT(VLOOKUP(B83,$K$9:$R$44,8,FALSE), "0"), VLOOKUP(A83, Planilha2!A:B, 2, FALSE))), VLOOKUP(B83,$K$9:$R$44,7,FALSE), IF(OR(WEEKDAY(A83)=1,A83=IFERROR(INDEX($U$9:$U$22, MATCH(A83, $U$9:$U$22, 0)), "A")),VLOOKUP(B83,$K$9:$R$44,7,FALSE),VLOOKUP(B83,$K$9:$R$44,3,FALSE)))))</f>
        <v/>
      </c>
    </row>
    <row r="84" spans="3:4" x14ac:dyDescent="0.25">
      <c r="C84" s="8" t="str">
        <f>IF(B84="","",IF(WEEKDAY(A84)=7,VLOOKUP(B84,$K$9:$R$44,4,FALSE),IF(ISNUMBER(SEARCH(TEXT(VLOOKUP(B84,$K$9:$R$44,8,FALSE), "0"), VLOOKUP(A84, Planilha2!A:B, 2, FALSE))), VLOOKUP(B84,$K$9:$R$44,6,FALSE), IF(OR(WEEKDAY(A84)=1,A84=IFERROR(INDEX($U$9:$U$22, MATCH(A84, $U$9:$U$22, 0)), "A")),VLOOKUP(B84,$K$9:$R$44,6,FALSE),VLOOKUP(B84,$K$9:$R$44,2,FALSE)))))</f>
        <v/>
      </c>
      <c r="D84" s="8" t="str">
        <f>IF(B84="","",IF(WEEKDAY(A84)=7,VLOOKUP(B84,$K$9:$R$44,5,FALSE),IF(ISNUMBER(SEARCH(TEXT(VLOOKUP(B84,$K$9:$R$44,8,FALSE), "0"), VLOOKUP(A84, Planilha2!A:B, 2, FALSE))), VLOOKUP(B84,$K$9:$R$44,7,FALSE), IF(OR(WEEKDAY(A84)=1,A84=IFERROR(INDEX($U$9:$U$22, MATCH(A84, $U$9:$U$22, 0)), "A")),VLOOKUP(B84,$K$9:$R$44,7,FALSE),VLOOKUP(B84,$K$9:$R$44,3,FALSE)))))</f>
        <v/>
      </c>
    </row>
    <row r="85" spans="3:4" x14ac:dyDescent="0.25">
      <c r="C85" s="8" t="str">
        <f>IF(B85="","",IF(WEEKDAY(A85)=7,VLOOKUP(B85,$K$9:$R$44,4,FALSE),IF(ISNUMBER(SEARCH(TEXT(VLOOKUP(B85,$K$9:$R$44,8,FALSE), "0"), VLOOKUP(A85, Planilha2!A:B, 2, FALSE))), VLOOKUP(B85,$K$9:$R$44,6,FALSE), IF(OR(WEEKDAY(A85)=1,A85=IFERROR(INDEX($U$9:$U$22, MATCH(A85, $U$9:$U$22, 0)), "A")),VLOOKUP(B85,$K$9:$R$44,6,FALSE),VLOOKUP(B85,$K$9:$R$44,2,FALSE)))))</f>
        <v/>
      </c>
      <c r="D85" s="8" t="str">
        <f>IF(B85="","",IF(WEEKDAY(A85)=7,VLOOKUP(B85,$K$9:$R$44,5,FALSE),IF(ISNUMBER(SEARCH(TEXT(VLOOKUP(B85,$K$9:$R$44,8,FALSE), "0"), VLOOKUP(A85, Planilha2!A:B, 2, FALSE))), VLOOKUP(B85,$K$9:$R$44,7,FALSE), IF(OR(WEEKDAY(A85)=1,A85=IFERROR(INDEX($U$9:$U$22, MATCH(A85, $U$9:$U$22, 0)), "A")),VLOOKUP(B85,$K$9:$R$44,7,FALSE),VLOOKUP(B85,$K$9:$R$44,3,FALSE)))))</f>
        <v/>
      </c>
    </row>
    <row r="86" spans="3:4" x14ac:dyDescent="0.25">
      <c r="C86" s="8" t="str">
        <f>IF(B86="","",IF(WEEKDAY(A86)=7,VLOOKUP(B86,$K$9:$R$44,4,FALSE),IF(ISNUMBER(SEARCH(TEXT(VLOOKUP(B86,$K$9:$R$44,8,FALSE), "0"), VLOOKUP(A86, Planilha2!A:B, 2, FALSE))), VLOOKUP(B86,$K$9:$R$44,6,FALSE), IF(OR(WEEKDAY(A86)=1,A86=IFERROR(INDEX($U$9:$U$22, MATCH(A86, $U$9:$U$22, 0)), "A")),VLOOKUP(B86,$K$9:$R$44,6,FALSE),VLOOKUP(B86,$K$9:$R$44,2,FALSE)))))</f>
        <v/>
      </c>
      <c r="D86" s="8" t="str">
        <f>IF(B86="","",IF(WEEKDAY(A86)=7,VLOOKUP(B86,$K$9:$R$44,5,FALSE),IF(ISNUMBER(SEARCH(TEXT(VLOOKUP(B86,$K$9:$R$44,8,FALSE), "0"), VLOOKUP(A86, Planilha2!A:B, 2, FALSE))), VLOOKUP(B86,$K$9:$R$44,7,FALSE), IF(OR(WEEKDAY(A86)=1,A86=IFERROR(INDEX($U$9:$U$22, MATCH(A86, $U$9:$U$22, 0)), "A")),VLOOKUP(B86,$K$9:$R$44,7,FALSE),VLOOKUP(B86,$K$9:$R$44,3,FALSE)))))</f>
        <v/>
      </c>
    </row>
    <row r="87" spans="3:4" x14ac:dyDescent="0.25">
      <c r="C87" s="8" t="str">
        <f>IF(B87="","",IF(WEEKDAY(A87)=7,VLOOKUP(B87,$K$9:$R$44,4,FALSE),IF(ISNUMBER(SEARCH(TEXT(VLOOKUP(B87,$K$9:$R$44,8,FALSE), "0"), VLOOKUP(A87, Planilha2!A:B, 2, FALSE))), VLOOKUP(B87,$K$9:$R$44,6,FALSE), IF(OR(WEEKDAY(A87)=1,A87=IFERROR(INDEX($U$9:$U$22, MATCH(A87, $U$9:$U$22, 0)), "A")),VLOOKUP(B87,$K$9:$R$44,6,FALSE),VLOOKUP(B87,$K$9:$R$44,2,FALSE)))))</f>
        <v/>
      </c>
      <c r="D87" s="8" t="str">
        <f>IF(B87="","",IF(WEEKDAY(A87)=7,VLOOKUP(B87,$K$9:$R$44,5,FALSE),IF(ISNUMBER(SEARCH(TEXT(VLOOKUP(B87,$K$9:$R$44,8,FALSE), "0"), VLOOKUP(A87, Planilha2!A:B, 2, FALSE))), VLOOKUP(B87,$K$9:$R$44,7,FALSE), IF(OR(WEEKDAY(A87)=1,A87=IFERROR(INDEX($U$9:$U$22, MATCH(A87, $U$9:$U$22, 0)), "A")),VLOOKUP(B87,$K$9:$R$44,7,FALSE),VLOOKUP(B87,$K$9:$R$44,3,FALSE)))))</f>
        <v/>
      </c>
    </row>
    <row r="88" spans="3:4" x14ac:dyDescent="0.25">
      <c r="C88" s="8" t="str">
        <f>IF(B88="","",IF(WEEKDAY(A88)=7,VLOOKUP(B88,$K$9:$R$44,4,FALSE),IF(ISNUMBER(SEARCH(TEXT(VLOOKUP(B88,$K$9:$R$44,8,FALSE), "0"), VLOOKUP(A88, Planilha2!A:B, 2, FALSE))), VLOOKUP(B88,$K$9:$R$44,6,FALSE), IF(OR(WEEKDAY(A88)=1,A88=IFERROR(INDEX($U$9:$U$22, MATCH(A88, $U$9:$U$22, 0)), "A")),VLOOKUP(B88,$K$9:$R$44,6,FALSE),VLOOKUP(B88,$K$9:$R$44,2,FALSE)))))</f>
        <v/>
      </c>
      <c r="D88" s="8" t="str">
        <f>IF(B88="","",IF(WEEKDAY(A88)=7,VLOOKUP(B88,$K$9:$R$44,5,FALSE),IF(ISNUMBER(SEARCH(TEXT(VLOOKUP(B88,$K$9:$R$44,8,FALSE), "0"), VLOOKUP(A88, Planilha2!A:B, 2, FALSE))), VLOOKUP(B88,$K$9:$R$44,7,FALSE), IF(OR(WEEKDAY(A88)=1,A88=IFERROR(INDEX($U$9:$U$22, MATCH(A88, $U$9:$U$22, 0)), "A")),VLOOKUP(B88,$K$9:$R$44,7,FALSE),VLOOKUP(B88,$K$9:$R$44,3,FALSE)))))</f>
        <v/>
      </c>
    </row>
    <row r="89" spans="3:4" x14ac:dyDescent="0.25">
      <c r="C89" s="8" t="str">
        <f>IF(B89="","",IF(WEEKDAY(A89)=7,VLOOKUP(B89,$K$9:$R$44,4,FALSE),IF(ISNUMBER(SEARCH(TEXT(VLOOKUP(B89,$K$9:$R$44,8,FALSE), "0"), VLOOKUP(A89, Planilha2!A:B, 2, FALSE))), VLOOKUP(B89,$K$9:$R$44,6,FALSE), IF(OR(WEEKDAY(A89)=1,A89=IFERROR(INDEX($U$9:$U$22, MATCH(A89, $U$9:$U$22, 0)), "A")),VLOOKUP(B89,$K$9:$R$44,6,FALSE),VLOOKUP(B89,$K$9:$R$44,2,FALSE)))))</f>
        <v/>
      </c>
      <c r="D89" s="8" t="str">
        <f>IF(B89="","",IF(WEEKDAY(A89)=7,VLOOKUP(B89,$K$9:$R$44,5,FALSE),IF(ISNUMBER(SEARCH(TEXT(VLOOKUP(B89,$K$9:$R$44,8,FALSE), "0"), VLOOKUP(A89, Planilha2!A:B, 2, FALSE))), VLOOKUP(B89,$K$9:$R$44,7,FALSE), IF(OR(WEEKDAY(A89)=1,A89=IFERROR(INDEX($U$9:$U$22, MATCH(A89, $U$9:$U$22, 0)), "A")),VLOOKUP(B89,$K$9:$R$44,7,FALSE),VLOOKUP(B89,$K$9:$R$44,3,FALSE)))))</f>
        <v/>
      </c>
    </row>
    <row r="90" spans="3:4" x14ac:dyDescent="0.25">
      <c r="C90" s="8" t="str">
        <f>IF(B90="","",IF(WEEKDAY(A90)=7,VLOOKUP(B90,$K$9:$R$44,4,FALSE),IF(ISNUMBER(SEARCH(TEXT(VLOOKUP(B90,$K$9:$R$44,8,FALSE), "0"), VLOOKUP(A90, Planilha2!A:B, 2, FALSE))), VLOOKUP(B90,$K$9:$R$44,6,FALSE), IF(OR(WEEKDAY(A90)=1,A90=IFERROR(INDEX($U$9:$U$22, MATCH(A90, $U$9:$U$22, 0)), "A")),VLOOKUP(B90,$K$9:$R$44,6,FALSE),VLOOKUP(B90,$K$9:$R$44,2,FALSE)))))</f>
        <v/>
      </c>
      <c r="D90" s="8" t="str">
        <f>IF(B90="","",IF(WEEKDAY(A90)=7,VLOOKUP(B90,$K$9:$R$44,5,FALSE),IF(ISNUMBER(SEARCH(TEXT(VLOOKUP(B90,$K$9:$R$44,8,FALSE), "0"), VLOOKUP(A90, Planilha2!A:B, 2, FALSE))), VLOOKUP(B90,$K$9:$R$44,7,FALSE), IF(OR(WEEKDAY(A90)=1,A90=IFERROR(INDEX($U$9:$U$22, MATCH(A90, $U$9:$U$22, 0)), "A")),VLOOKUP(B90,$K$9:$R$44,7,FALSE),VLOOKUP(B90,$K$9:$R$44,3,FALSE)))))</f>
        <v/>
      </c>
    </row>
    <row r="91" spans="3:4" x14ac:dyDescent="0.25">
      <c r="C91" s="8" t="str">
        <f>IF(B91="","",IF(WEEKDAY(A91)=7,VLOOKUP(B91,$K$9:$R$44,4,FALSE),IF(ISNUMBER(SEARCH(TEXT(VLOOKUP(B91,$K$9:$R$44,8,FALSE), "0"), VLOOKUP(A91, Planilha2!A:B, 2, FALSE))), VLOOKUP(B91,$K$9:$R$44,6,FALSE), IF(OR(WEEKDAY(A91)=1,A91=IFERROR(INDEX($U$9:$U$22, MATCH(A91, $U$9:$U$22, 0)), "A")),VLOOKUP(B91,$K$9:$R$44,6,FALSE),VLOOKUP(B91,$K$9:$R$44,2,FALSE)))))</f>
        <v/>
      </c>
      <c r="D91" s="8" t="str">
        <f>IF(B91="","",IF(WEEKDAY(A91)=7,VLOOKUP(B91,$K$9:$R$44,5,FALSE),IF(ISNUMBER(SEARCH(TEXT(VLOOKUP(B91,$K$9:$R$44,8,FALSE), "0"), VLOOKUP(A91, Planilha2!A:B, 2, FALSE))), VLOOKUP(B91,$K$9:$R$44,7,FALSE), IF(OR(WEEKDAY(A91)=1,A91=IFERROR(INDEX($U$9:$U$22, MATCH(A91, $U$9:$U$22, 0)), "A")),VLOOKUP(B91,$K$9:$R$44,7,FALSE),VLOOKUP(B91,$K$9:$R$44,3,FALSE)))))</f>
        <v/>
      </c>
    </row>
    <row r="92" spans="3:4" x14ac:dyDescent="0.25">
      <c r="C92" s="8" t="str">
        <f>IF(B92="","",IF(WEEKDAY(A92)=7,VLOOKUP(B92,$K$9:$R$44,4,FALSE),IF(ISNUMBER(SEARCH(TEXT(VLOOKUP(B92,$K$9:$R$44,8,FALSE), "0"), VLOOKUP(A92, Planilha2!A:B, 2, FALSE))), VLOOKUP(B92,$K$9:$R$44,6,FALSE), IF(OR(WEEKDAY(A92)=1,A92=IFERROR(INDEX($U$9:$U$22, MATCH(A92, $U$9:$U$22, 0)), "A")),VLOOKUP(B92,$K$9:$R$44,6,FALSE),VLOOKUP(B92,$K$9:$R$44,2,FALSE)))))</f>
        <v/>
      </c>
      <c r="D92" s="8" t="str">
        <f>IF(B92="","",IF(WEEKDAY(A92)=7,VLOOKUP(B92,$K$9:$R$44,5,FALSE),IF(ISNUMBER(SEARCH(TEXT(VLOOKUP(B92,$K$9:$R$44,8,FALSE), "0"), VLOOKUP(A92, Planilha2!A:B, 2, FALSE))), VLOOKUP(B92,$K$9:$R$44,7,FALSE), IF(OR(WEEKDAY(A92)=1,A92=IFERROR(INDEX($U$9:$U$22, MATCH(A92, $U$9:$U$22, 0)), "A")),VLOOKUP(B92,$K$9:$R$44,7,FALSE),VLOOKUP(B92,$K$9:$R$44,3,FALSE)))))</f>
        <v/>
      </c>
    </row>
    <row r="93" spans="3:4" x14ac:dyDescent="0.25">
      <c r="C93" s="8" t="str">
        <f>IF(B93="","",IF(WEEKDAY(A93)=7,VLOOKUP(B93,$K$9:$R$44,4,FALSE),IF(ISNUMBER(SEARCH(TEXT(VLOOKUP(B93,$K$9:$R$44,8,FALSE), "0"), VLOOKUP(A93, Planilha2!A:B, 2, FALSE))), VLOOKUP(B93,$K$9:$R$44,6,FALSE), IF(OR(WEEKDAY(A93)=1,A93=IFERROR(INDEX($U$9:$U$22, MATCH(A93, $U$9:$U$22, 0)), "A")),VLOOKUP(B93,$K$9:$R$44,6,FALSE),VLOOKUP(B93,$K$9:$R$44,2,FALSE)))))</f>
        <v/>
      </c>
      <c r="D93" s="8" t="str">
        <f>IF(B93="","",IF(WEEKDAY(A93)=7,VLOOKUP(B93,$K$9:$R$44,5,FALSE),IF(ISNUMBER(SEARCH(TEXT(VLOOKUP(B93,$K$9:$R$44,8,FALSE), "0"), VLOOKUP(A93, Planilha2!A:B, 2, FALSE))), VLOOKUP(B93,$K$9:$R$44,7,FALSE), IF(OR(WEEKDAY(A93)=1,A93=IFERROR(INDEX($U$9:$U$22, MATCH(A93, $U$9:$U$22, 0)), "A")),VLOOKUP(B93,$K$9:$R$44,7,FALSE),VLOOKUP(B93,$K$9:$R$44,3,FALSE)))))</f>
        <v/>
      </c>
    </row>
    <row r="94" spans="3:4" x14ac:dyDescent="0.25">
      <c r="C94" s="8" t="str">
        <f>IF(B94="","",IF(WEEKDAY(A94)=7,VLOOKUP(B94,$K$9:$R$44,4,FALSE),IF(ISNUMBER(SEARCH(TEXT(VLOOKUP(B94,$K$9:$R$44,8,FALSE), "0"), VLOOKUP(A94, Planilha2!A:B, 2, FALSE))), VLOOKUP(B94,$K$9:$R$44,6,FALSE), IF(OR(WEEKDAY(A94)=1,A94=IFERROR(INDEX($U$9:$U$22, MATCH(A94, $U$9:$U$22, 0)), "A")),VLOOKUP(B94,$K$9:$R$44,6,FALSE),VLOOKUP(B94,$K$9:$R$44,2,FALSE)))))</f>
        <v/>
      </c>
      <c r="D94" s="8" t="str">
        <f>IF(B94="","",IF(WEEKDAY(A94)=7,VLOOKUP(B94,$K$9:$R$44,5,FALSE),IF(ISNUMBER(SEARCH(TEXT(VLOOKUP(B94,$K$9:$R$44,8,FALSE), "0"), VLOOKUP(A94, Planilha2!A:B, 2, FALSE))), VLOOKUP(B94,$K$9:$R$44,7,FALSE), IF(OR(WEEKDAY(A94)=1,A94=IFERROR(INDEX($U$9:$U$22, MATCH(A94, $U$9:$U$22, 0)), "A")),VLOOKUP(B94,$K$9:$R$44,7,FALSE),VLOOKUP(B94,$K$9:$R$44,3,FALSE)))))</f>
        <v/>
      </c>
    </row>
    <row r="95" spans="3:4" x14ac:dyDescent="0.25">
      <c r="C95" s="8" t="str">
        <f>IF(B95="","",IF(WEEKDAY(A95)=7,VLOOKUP(B95,$K$9:$R$44,4,FALSE),IF(ISNUMBER(SEARCH(TEXT(VLOOKUP(B95,$K$9:$R$44,8,FALSE), "0"), VLOOKUP(A95, Planilha2!A:B, 2, FALSE))), VLOOKUP(B95,$K$9:$R$44,6,FALSE), IF(OR(WEEKDAY(A95)=1,A95=IFERROR(INDEX($U$9:$U$22, MATCH(A95, $U$9:$U$22, 0)), "A")),VLOOKUP(B95,$K$9:$R$44,6,FALSE),VLOOKUP(B95,$K$9:$R$44,2,FALSE)))))</f>
        <v/>
      </c>
      <c r="D95" s="8" t="str">
        <f>IF(B95="","",IF(WEEKDAY(A95)=7,VLOOKUP(B95,$K$9:$R$44,5,FALSE),IF(ISNUMBER(SEARCH(TEXT(VLOOKUP(B95,$K$9:$R$44,8,FALSE), "0"), VLOOKUP(A95, Planilha2!A:B, 2, FALSE))), VLOOKUP(B95,$K$9:$R$44,7,FALSE), IF(OR(WEEKDAY(A95)=1,A95=IFERROR(INDEX($U$9:$U$22, MATCH(A95, $U$9:$U$22, 0)), "A")),VLOOKUP(B95,$K$9:$R$44,7,FALSE),VLOOKUP(B95,$K$9:$R$44,3,FALSE)))))</f>
        <v/>
      </c>
    </row>
    <row r="96" spans="3:4" x14ac:dyDescent="0.25">
      <c r="C96" s="8" t="str">
        <f>IF(B96="","",IF(WEEKDAY(A96)=7,VLOOKUP(B96,$K$9:$R$44,4,FALSE),IF(ISNUMBER(SEARCH(TEXT(VLOOKUP(B96,$K$9:$R$44,8,FALSE), "0"), VLOOKUP(A96, Planilha2!A:B, 2, FALSE))), VLOOKUP(B96,$K$9:$R$44,6,FALSE), IF(OR(WEEKDAY(A96)=1,A96=IFERROR(INDEX($U$9:$U$22, MATCH(A96, $U$9:$U$22, 0)), "A")),VLOOKUP(B96,$K$9:$R$44,6,FALSE),VLOOKUP(B96,$K$9:$R$44,2,FALSE)))))</f>
        <v/>
      </c>
      <c r="D96" s="8" t="str">
        <f>IF(B96="","",IF(WEEKDAY(A96)=7,VLOOKUP(B96,$K$9:$R$44,5,FALSE),IF(ISNUMBER(SEARCH(TEXT(VLOOKUP(B96,$K$9:$R$44,8,FALSE), "0"), VLOOKUP(A96, Planilha2!A:B, 2, FALSE))), VLOOKUP(B96,$K$9:$R$44,7,FALSE), IF(OR(WEEKDAY(A96)=1,A96=IFERROR(INDEX($U$9:$U$22, MATCH(A96, $U$9:$U$22, 0)), "A")),VLOOKUP(B96,$K$9:$R$44,7,FALSE),VLOOKUP(B96,$K$9:$R$44,3,FALSE)))))</f>
        <v/>
      </c>
    </row>
    <row r="97" spans="3:4" x14ac:dyDescent="0.25">
      <c r="C97" s="8" t="str">
        <f>IF(B97="","",IF(WEEKDAY(A97)=7,VLOOKUP(B97,$K$9:$R$44,4,FALSE),IF(ISNUMBER(SEARCH(TEXT(VLOOKUP(B97,$K$9:$R$44,8,FALSE), "0"), VLOOKUP(A97, Planilha2!A:B, 2, FALSE))), VLOOKUP(B97,$K$9:$R$44,6,FALSE), IF(OR(WEEKDAY(A97)=1,A97=IFERROR(INDEX($U$9:$U$22, MATCH(A97, $U$9:$U$22, 0)), "A")),VLOOKUP(B97,$K$9:$R$44,6,FALSE),VLOOKUP(B97,$K$9:$R$44,2,FALSE)))))</f>
        <v/>
      </c>
      <c r="D97" s="8" t="str">
        <f>IF(B97="","",IF(WEEKDAY(A97)=7,VLOOKUP(B97,$K$9:$R$44,5,FALSE),IF(ISNUMBER(SEARCH(TEXT(VLOOKUP(B97,$K$9:$R$44,8,FALSE), "0"), VLOOKUP(A97, Planilha2!A:B, 2, FALSE))), VLOOKUP(B97,$K$9:$R$44,7,FALSE), IF(OR(WEEKDAY(A97)=1,A97=IFERROR(INDEX($U$9:$U$22, MATCH(A97, $U$9:$U$22, 0)), "A")),VLOOKUP(B97,$K$9:$R$44,7,FALSE),VLOOKUP(B97,$K$9:$R$44,3,FALSE)))))</f>
        <v/>
      </c>
    </row>
    <row r="98" spans="3:4" x14ac:dyDescent="0.25">
      <c r="C98" s="8" t="str">
        <f>IF(B98="","",IF(WEEKDAY(A98)=7,VLOOKUP(B98,$K$9:$R$44,4,FALSE),IF(ISNUMBER(SEARCH(TEXT(VLOOKUP(B98,$K$9:$R$44,8,FALSE), "0"), VLOOKUP(A98, Planilha2!A:B, 2, FALSE))), VLOOKUP(B98,$K$9:$R$44,6,FALSE), IF(OR(WEEKDAY(A98)=1,A98=IFERROR(INDEX($U$9:$U$22, MATCH(A98, $U$9:$U$22, 0)), "A")),VLOOKUP(B98,$K$9:$R$44,6,FALSE),VLOOKUP(B98,$K$9:$R$44,2,FALSE)))))</f>
        <v/>
      </c>
      <c r="D98" s="8" t="str">
        <f>IF(B98="","",IF(WEEKDAY(A98)=7,VLOOKUP(B98,$K$9:$R$44,5,FALSE),IF(ISNUMBER(SEARCH(TEXT(VLOOKUP(B98,$K$9:$R$44,8,FALSE), "0"), VLOOKUP(A98, Planilha2!A:B, 2, FALSE))), VLOOKUP(B98,$K$9:$R$44,7,FALSE), IF(OR(WEEKDAY(A98)=1,A98=IFERROR(INDEX($U$9:$U$22, MATCH(A98, $U$9:$U$22, 0)), "A")),VLOOKUP(B98,$K$9:$R$44,7,FALSE),VLOOKUP(B98,$K$9:$R$44,3,FALSE)))))</f>
        <v/>
      </c>
    </row>
    <row r="99" spans="3:4" x14ac:dyDescent="0.25">
      <c r="C99" s="8" t="str">
        <f>IF(B99="","",IF(WEEKDAY(A99)=7,VLOOKUP(B99,$K$9:$R$44,4,FALSE),IF(ISNUMBER(SEARCH(TEXT(VLOOKUP(B99,$K$9:$R$44,8,FALSE), "0"), VLOOKUP(A99, Planilha2!A:B, 2, FALSE))), VLOOKUP(B99,$K$9:$R$44,6,FALSE), IF(OR(WEEKDAY(A99)=1,A99=IFERROR(INDEX($U$9:$U$22, MATCH(A99, $U$9:$U$22, 0)), "A")),VLOOKUP(B99,$K$9:$R$44,6,FALSE),VLOOKUP(B99,$K$9:$R$44,2,FALSE)))))</f>
        <v/>
      </c>
      <c r="D99" s="8" t="str">
        <f>IF(B99="","",IF(WEEKDAY(A99)=7,VLOOKUP(B99,$K$9:$R$44,5,FALSE),IF(ISNUMBER(SEARCH(TEXT(VLOOKUP(B99,$K$9:$R$44,8,FALSE), "0"), VLOOKUP(A99, Planilha2!A:B, 2, FALSE))), VLOOKUP(B99,$K$9:$R$44,7,FALSE), IF(OR(WEEKDAY(A99)=1,A99=IFERROR(INDEX($U$9:$U$22, MATCH(A99, $U$9:$U$22, 0)), "A")),VLOOKUP(B99,$K$9:$R$44,7,FALSE),VLOOKUP(B99,$K$9:$R$44,3,FALSE)))))</f>
        <v/>
      </c>
    </row>
    <row r="100" spans="3:4" x14ac:dyDescent="0.25">
      <c r="C100" s="8" t="str">
        <f>IF(B100="","",IF(WEEKDAY(A100)=7,VLOOKUP(B100,$K$9:$R$44,4,FALSE),IF(ISNUMBER(SEARCH(TEXT(VLOOKUP(B100,$K$9:$R$44,8,FALSE), "0"), VLOOKUP(A100, Planilha2!A:B, 2, FALSE))), VLOOKUP(B100,$K$9:$R$44,6,FALSE), IF(OR(WEEKDAY(A100)=1,A100=IFERROR(INDEX($U$9:$U$22, MATCH(A100, $U$9:$U$22, 0)), "A")),VLOOKUP(B100,$K$9:$R$44,6,FALSE),VLOOKUP(B100,$K$9:$R$44,2,FALSE)))))</f>
        <v/>
      </c>
      <c r="D100" s="8" t="str">
        <f>IF(B100="","",IF(WEEKDAY(A100)=7,VLOOKUP(B100,$K$9:$R$44,5,FALSE),IF(ISNUMBER(SEARCH(TEXT(VLOOKUP(B100,$K$9:$R$44,8,FALSE), "0"), VLOOKUP(A100, Planilha2!A:B, 2, FALSE))), VLOOKUP(B100,$K$9:$R$44,7,FALSE), IF(OR(WEEKDAY(A100)=1,A100=IFERROR(INDEX($U$9:$U$22, MATCH(A100, $U$9:$U$22, 0)), "A")),VLOOKUP(B100,$K$9:$R$44,7,FALSE),VLOOKUP(B100,$K$9:$R$44,3,FALSE)))))</f>
        <v/>
      </c>
    </row>
    <row r="101" spans="3:4" x14ac:dyDescent="0.25">
      <c r="C101" s="8" t="str">
        <f>IF(B101="","",IF(WEEKDAY(A101)=7,VLOOKUP(B101,$K$9:$R$44,4,FALSE),IF(ISNUMBER(SEARCH(TEXT(VLOOKUP(B101,$K$9:$R$44,8,FALSE), "0"), VLOOKUP(A101, Planilha2!A:B, 2, FALSE))), VLOOKUP(B101,$K$9:$R$44,6,FALSE), IF(OR(WEEKDAY(A101)=1,A101=IFERROR(INDEX($U$9:$U$22, MATCH(A101, $U$9:$U$22, 0)), "A")),VLOOKUP(B101,$K$9:$R$44,6,FALSE),VLOOKUP(B101,$K$9:$R$44,2,FALSE)))))</f>
        <v/>
      </c>
      <c r="D101" s="8" t="str">
        <f>IF(B101="","",IF(WEEKDAY(A101)=7,VLOOKUP(B101,$K$9:$R$44,5,FALSE),IF(ISNUMBER(SEARCH(TEXT(VLOOKUP(B101,$K$9:$R$44,8,FALSE), "0"), VLOOKUP(A101, Planilha2!A:B, 2, FALSE))), VLOOKUP(B101,$K$9:$R$44,7,FALSE), IF(OR(WEEKDAY(A101)=1,A101=IFERROR(INDEX($U$9:$U$22, MATCH(A101, $U$9:$U$22, 0)), "A")),VLOOKUP(B101,$K$9:$R$44,7,FALSE),VLOOKUP(B101,$K$9:$R$44,3,FALSE)))))</f>
        <v/>
      </c>
    </row>
    <row r="102" spans="3:4" x14ac:dyDescent="0.25">
      <c r="C102" s="8" t="str">
        <f>IF(B102="","",IF(WEEKDAY(A102)=7,VLOOKUP(B102,$K$9:$R$44,4,FALSE),IF(ISNUMBER(SEARCH(TEXT(VLOOKUP(B102,$K$9:$R$44,8,FALSE), "0"), VLOOKUP(A102, Planilha2!A:B, 2, FALSE))), VLOOKUP(B102,$K$9:$R$44,6,FALSE), IF(OR(WEEKDAY(A102)=1,A102=IFERROR(INDEX($U$9:$U$22, MATCH(A102, $U$9:$U$22, 0)), "A")),VLOOKUP(B102,$K$9:$R$44,6,FALSE),VLOOKUP(B102,$K$9:$R$44,2,FALSE)))))</f>
        <v/>
      </c>
      <c r="D102" s="8" t="str">
        <f>IF(B102="","",IF(WEEKDAY(A102)=7,VLOOKUP(B102,$K$9:$R$44,5,FALSE),IF(ISNUMBER(SEARCH(TEXT(VLOOKUP(B102,$K$9:$R$44,8,FALSE), "0"), VLOOKUP(A102, Planilha2!A:B, 2, FALSE))), VLOOKUP(B102,$K$9:$R$44,7,FALSE), IF(OR(WEEKDAY(A102)=1,A102=IFERROR(INDEX($U$9:$U$22, MATCH(A102, $U$9:$U$22, 0)), "A")),VLOOKUP(B102,$K$9:$R$44,7,FALSE),VLOOKUP(B102,$K$9:$R$44,3,FALSE)))))</f>
        <v/>
      </c>
    </row>
    <row r="103" spans="3:4" x14ac:dyDescent="0.25">
      <c r="C103" s="8" t="str">
        <f>IF(B103="","",IF(WEEKDAY(A103)=7,VLOOKUP(B103,$K$9:$R$44,4,FALSE),IF(ISNUMBER(SEARCH(TEXT(VLOOKUP(B103,$K$9:$R$44,8,FALSE), "0"), VLOOKUP(A103, Planilha2!A:B, 2, FALSE))), VLOOKUP(B103,$K$9:$R$44,6,FALSE), IF(OR(WEEKDAY(A103)=1,A103=IFERROR(INDEX($U$9:$U$22, MATCH(A103, $U$9:$U$22, 0)), "A")),VLOOKUP(B103,$K$9:$R$44,6,FALSE),VLOOKUP(B103,$K$9:$R$44,2,FALSE)))))</f>
        <v/>
      </c>
      <c r="D103" s="8" t="str">
        <f>IF(B103="","",IF(WEEKDAY(A103)=7,VLOOKUP(B103,$K$9:$R$44,5,FALSE),IF(ISNUMBER(SEARCH(TEXT(VLOOKUP(B103,$K$9:$R$44,8,FALSE), "0"), VLOOKUP(A103, Planilha2!A:B, 2, FALSE))), VLOOKUP(B103,$K$9:$R$44,7,FALSE), IF(OR(WEEKDAY(A103)=1,A103=IFERROR(INDEX($U$9:$U$22, MATCH(A103, $U$9:$U$22, 0)), "A")),VLOOKUP(B103,$K$9:$R$44,7,FALSE),VLOOKUP(B103,$K$9:$R$44,3,FALSE)))))</f>
        <v/>
      </c>
    </row>
    <row r="104" spans="3:4" x14ac:dyDescent="0.25">
      <c r="C104" s="8" t="str">
        <f>IF(B104="","",IF(WEEKDAY(A104)=7,VLOOKUP(B104,$K$9:$R$44,4,FALSE),IF(ISNUMBER(SEARCH(TEXT(VLOOKUP(B104,$K$9:$R$44,8,FALSE), "0"), VLOOKUP(A104, Planilha2!A:B, 2, FALSE))), VLOOKUP(B104,$K$9:$R$44,6,FALSE), IF(OR(WEEKDAY(A104)=1,A104=IFERROR(INDEX($U$9:$U$22, MATCH(A104, $U$9:$U$22, 0)), "A")),VLOOKUP(B104,$K$9:$R$44,6,FALSE),VLOOKUP(B104,$K$9:$R$44,2,FALSE)))))</f>
        <v/>
      </c>
      <c r="D104" s="8" t="str">
        <f>IF(B104="","",IF(WEEKDAY(A104)=7,VLOOKUP(B104,$K$9:$R$44,5,FALSE),IF(ISNUMBER(SEARCH(TEXT(VLOOKUP(B104,$K$9:$R$44,8,FALSE), "0"), VLOOKUP(A104, Planilha2!A:B, 2, FALSE))), VLOOKUP(B104,$K$9:$R$44,7,FALSE), IF(OR(WEEKDAY(A104)=1,A104=IFERROR(INDEX($U$9:$U$22, MATCH(A104, $U$9:$U$22, 0)), "A")),VLOOKUP(B104,$K$9:$R$44,7,FALSE),VLOOKUP(B104,$K$9:$R$44,3,FALSE)))))</f>
        <v/>
      </c>
    </row>
    <row r="105" spans="3:4" x14ac:dyDescent="0.25">
      <c r="C105" s="8" t="str">
        <f>IF(B105="","",IF(WEEKDAY(A105)=7,VLOOKUP(B105,$K$9:$R$44,4,FALSE),IF(ISNUMBER(SEARCH(TEXT(VLOOKUP(B105,$K$9:$R$44,8,FALSE), "0"), VLOOKUP(A105, Planilha2!A:B, 2, FALSE))), VLOOKUP(B105,$K$9:$R$44,6,FALSE), IF(OR(WEEKDAY(A105)=1,A105=IFERROR(INDEX($U$9:$U$22, MATCH(A105, $U$9:$U$22, 0)), "A")),VLOOKUP(B105,$K$9:$R$44,6,FALSE),VLOOKUP(B105,$K$9:$R$44,2,FALSE)))))</f>
        <v/>
      </c>
      <c r="D105" s="8" t="str">
        <f>IF(B105="","",IF(WEEKDAY(A105)=7,VLOOKUP(B105,$K$9:$R$44,5,FALSE),IF(ISNUMBER(SEARCH(TEXT(VLOOKUP(B105,$K$9:$R$44,8,FALSE), "0"), VLOOKUP(A105, Planilha2!A:B, 2, FALSE))), VLOOKUP(B105,$K$9:$R$44,7,FALSE), IF(OR(WEEKDAY(A105)=1,A105=IFERROR(INDEX($U$9:$U$22, MATCH(A105, $U$9:$U$22, 0)), "A")),VLOOKUP(B105,$K$9:$R$44,7,FALSE),VLOOKUP(B105,$K$9:$R$44,3,FALSE)))))</f>
        <v/>
      </c>
    </row>
    <row r="106" spans="3:4" x14ac:dyDescent="0.25">
      <c r="C106" s="8" t="str">
        <f>IF(B106="","",IF(WEEKDAY(A106)=7,VLOOKUP(B106,$K$9:$R$44,4,FALSE),IF(ISNUMBER(SEARCH(TEXT(VLOOKUP(B106,$K$9:$R$44,8,FALSE), "0"), VLOOKUP(A106, Planilha2!A:B, 2, FALSE))), VLOOKUP(B106,$K$9:$R$44,6,FALSE), IF(OR(WEEKDAY(A106)=1,A106=IFERROR(INDEX($U$9:$U$22, MATCH(A106, $U$9:$U$22, 0)), "A")),VLOOKUP(B106,$K$9:$R$44,6,FALSE),VLOOKUP(B106,$K$9:$R$44,2,FALSE)))))</f>
        <v/>
      </c>
      <c r="D106" s="8" t="str">
        <f>IF(B106="","",IF(WEEKDAY(A106)=7,VLOOKUP(B106,$K$9:$R$44,5,FALSE),IF(ISNUMBER(SEARCH(TEXT(VLOOKUP(B106,$K$9:$R$44,8,FALSE), "0"), VLOOKUP(A106, Planilha2!A:B, 2, FALSE))), VLOOKUP(B106,$K$9:$R$44,7,FALSE), IF(OR(WEEKDAY(A106)=1,A106=IFERROR(INDEX($U$9:$U$22, MATCH(A106, $U$9:$U$22, 0)), "A")),VLOOKUP(B106,$K$9:$R$44,7,FALSE),VLOOKUP(B106,$K$9:$R$44,3,FALSE)))))</f>
        <v/>
      </c>
    </row>
    <row r="107" spans="3:4" x14ac:dyDescent="0.25">
      <c r="C107" s="8" t="str">
        <f>IF(B107="","",IF(WEEKDAY(A107)=7,VLOOKUP(B107,$K$9:$R$44,4,FALSE),IF(ISNUMBER(SEARCH(TEXT(VLOOKUP(B107,$K$9:$R$44,8,FALSE), "0"), VLOOKUP(A107, Planilha2!A:B, 2, FALSE))), VLOOKUP(B107,$K$9:$R$44,6,FALSE), IF(OR(WEEKDAY(A107)=1,A107=IFERROR(INDEX($U$9:$U$22, MATCH(A107, $U$9:$U$22, 0)), "A")),VLOOKUP(B107,$K$9:$R$44,6,FALSE),VLOOKUP(B107,$K$9:$R$44,2,FALSE)))))</f>
        <v/>
      </c>
      <c r="D107" s="8" t="str">
        <f>IF(B107="","",IF(WEEKDAY(A107)=7,VLOOKUP(B107,$K$9:$R$44,5,FALSE),IF(ISNUMBER(SEARCH(TEXT(VLOOKUP(B107,$K$9:$R$44,8,FALSE), "0"), VLOOKUP(A107, Planilha2!A:B, 2, FALSE))), VLOOKUP(B107,$K$9:$R$44,7,FALSE), IF(OR(WEEKDAY(A107)=1,A107=IFERROR(INDEX($U$9:$U$22, MATCH(A107, $U$9:$U$22, 0)), "A")),VLOOKUP(B107,$K$9:$R$44,7,FALSE),VLOOKUP(B107,$K$9:$R$44,3,FALSE)))))</f>
        <v/>
      </c>
    </row>
    <row r="108" spans="3:4" x14ac:dyDescent="0.25">
      <c r="C108" s="8" t="str">
        <f>IF(B108="","",IF(WEEKDAY(A108)=7,VLOOKUP(B108,$K$9:$R$44,4,FALSE),IF(ISNUMBER(SEARCH(TEXT(VLOOKUP(B108,$K$9:$R$44,8,FALSE), "0"), VLOOKUP(A108, Planilha2!A:B, 2, FALSE))), VLOOKUP(B108,$K$9:$R$44,6,FALSE), IF(OR(WEEKDAY(A108)=1,A108=IFERROR(INDEX($U$9:$U$22, MATCH(A108, $U$9:$U$22, 0)), "A")),VLOOKUP(B108,$K$9:$R$44,6,FALSE),VLOOKUP(B108,$K$9:$R$44,2,FALSE)))))</f>
        <v/>
      </c>
      <c r="D108" s="8" t="str">
        <f>IF(B108="","",IF(WEEKDAY(A108)=7,VLOOKUP(B108,$K$9:$R$44,5,FALSE),IF(ISNUMBER(SEARCH(TEXT(VLOOKUP(B108,$K$9:$R$44,8,FALSE), "0"), VLOOKUP(A108, Planilha2!A:B, 2, FALSE))), VLOOKUP(B108,$K$9:$R$44,7,FALSE), IF(OR(WEEKDAY(A108)=1,A108=IFERROR(INDEX($U$9:$U$22, MATCH(A108, $U$9:$U$22, 0)), "A")),VLOOKUP(B108,$K$9:$R$44,7,FALSE),VLOOKUP(B108,$K$9:$R$44,3,FALSE)))))</f>
        <v/>
      </c>
    </row>
    <row r="109" spans="3:4" x14ac:dyDescent="0.25">
      <c r="C109" s="8" t="str">
        <f>IF(B109="","",IF(WEEKDAY(A109)=7,VLOOKUP(B109,$K$9:$R$44,4,FALSE),IF(ISNUMBER(SEARCH(TEXT(VLOOKUP(B109,$K$9:$R$44,8,FALSE), "0"), VLOOKUP(A109, Planilha2!A:B, 2, FALSE))), VLOOKUP(B109,$K$9:$R$44,6,FALSE), IF(OR(WEEKDAY(A109)=1,A109=IFERROR(INDEX($U$9:$U$22, MATCH(A109, $U$9:$U$22, 0)), "A")),VLOOKUP(B109,$K$9:$R$44,6,FALSE),VLOOKUP(B109,$K$9:$R$44,2,FALSE)))))</f>
        <v/>
      </c>
      <c r="D109" s="8" t="str">
        <f>IF(B109="","",IF(WEEKDAY(A109)=7,VLOOKUP(B109,$K$9:$R$44,5,FALSE),IF(ISNUMBER(SEARCH(TEXT(VLOOKUP(B109,$K$9:$R$44,8,FALSE), "0"), VLOOKUP(A109, Planilha2!A:B, 2, FALSE))), VLOOKUP(B109,$K$9:$R$44,7,FALSE), IF(OR(WEEKDAY(A109)=1,A109=IFERROR(INDEX($U$9:$U$22, MATCH(A109, $U$9:$U$22, 0)), "A")),VLOOKUP(B109,$K$9:$R$44,7,FALSE),VLOOKUP(B109,$K$9:$R$44,3,FALSE)))))</f>
        <v/>
      </c>
    </row>
    <row r="110" spans="3:4" x14ac:dyDescent="0.25">
      <c r="C110" s="8" t="str">
        <f>IF(B110="","",IF(WEEKDAY(A110)=7,VLOOKUP(B110,$K$9:$R$44,4,FALSE),IF(ISNUMBER(SEARCH(TEXT(VLOOKUP(B110,$K$9:$R$44,8,FALSE), "0"), VLOOKUP(A110, Planilha2!A:B, 2, FALSE))), VLOOKUP(B110,$K$9:$R$44,6,FALSE), IF(OR(WEEKDAY(A110)=1,A110=IFERROR(INDEX($U$9:$U$22, MATCH(A110, $U$9:$U$22, 0)), "A")),VLOOKUP(B110,$K$9:$R$44,6,FALSE),VLOOKUP(B110,$K$9:$R$44,2,FALSE)))))</f>
        <v/>
      </c>
      <c r="D110" s="8" t="str">
        <f>IF(B110="","",IF(WEEKDAY(A110)=7,VLOOKUP(B110,$K$9:$R$44,5,FALSE),IF(ISNUMBER(SEARCH(TEXT(VLOOKUP(B110,$K$9:$R$44,8,FALSE), "0"), VLOOKUP(A110, Planilha2!A:B, 2, FALSE))), VLOOKUP(B110,$K$9:$R$44,7,FALSE), IF(OR(WEEKDAY(A110)=1,A110=IFERROR(INDEX($U$9:$U$22, MATCH(A110, $U$9:$U$22, 0)), "A")),VLOOKUP(B110,$K$9:$R$44,7,FALSE),VLOOKUP(B110,$K$9:$R$44,3,FALSE)))))</f>
        <v/>
      </c>
    </row>
    <row r="111" spans="3:4" x14ac:dyDescent="0.25">
      <c r="C111" s="8" t="str">
        <f>IF(B111="","",IF(WEEKDAY(A111)=7,VLOOKUP(B111,$K$9:$R$44,4,FALSE),IF(ISNUMBER(SEARCH(TEXT(VLOOKUP(B111,$K$9:$R$44,8,FALSE), "0"), VLOOKUP(A111, Planilha2!A:B, 2, FALSE))), VLOOKUP(B111,$K$9:$R$44,6,FALSE), IF(OR(WEEKDAY(A111)=1,A111=IFERROR(INDEX($U$9:$U$22, MATCH(A111, $U$9:$U$22, 0)), "A")),VLOOKUP(B111,$K$9:$R$44,6,FALSE),VLOOKUP(B111,$K$9:$R$44,2,FALSE)))))</f>
        <v/>
      </c>
      <c r="D111" s="8" t="str">
        <f>IF(B111="","",IF(WEEKDAY(A111)=7,VLOOKUP(B111,$K$9:$R$44,5,FALSE),IF(ISNUMBER(SEARCH(TEXT(VLOOKUP(B111,$K$9:$R$44,8,FALSE), "0"), VLOOKUP(A111, Planilha2!A:B, 2, FALSE))), VLOOKUP(B111,$K$9:$R$44,7,FALSE), IF(OR(WEEKDAY(A111)=1,A111=IFERROR(INDEX($U$9:$U$22, MATCH(A111, $U$9:$U$22, 0)), "A")),VLOOKUP(B111,$K$9:$R$44,7,FALSE),VLOOKUP(B111,$K$9:$R$44,3,FALSE)))))</f>
        <v/>
      </c>
    </row>
    <row r="112" spans="3:4" x14ac:dyDescent="0.25">
      <c r="C112" s="8" t="str">
        <f>IF(B112="","",IF(WEEKDAY(A112)=7,VLOOKUP(B112,$K$9:$R$44,4,FALSE),IF(ISNUMBER(SEARCH(TEXT(VLOOKUP(B112,$K$9:$R$44,8,FALSE), "0"), VLOOKUP(A112, Planilha2!A:B, 2, FALSE))), VLOOKUP(B112,$K$9:$R$44,6,FALSE), IF(OR(WEEKDAY(A112)=1,A112=IFERROR(INDEX($U$9:$U$22, MATCH(A112, $U$9:$U$22, 0)), "A")),VLOOKUP(B112,$K$9:$R$44,6,FALSE),VLOOKUP(B112,$K$9:$R$44,2,FALSE)))))</f>
        <v/>
      </c>
      <c r="D112" s="8" t="str">
        <f>IF(B112="","",IF(WEEKDAY(A112)=7,VLOOKUP(B112,$K$9:$R$44,5,FALSE),IF(ISNUMBER(SEARCH(TEXT(VLOOKUP(B112,$K$9:$R$44,8,FALSE), "0"), VLOOKUP(A112, Planilha2!A:B, 2, FALSE))), VLOOKUP(B112,$K$9:$R$44,7,FALSE), IF(OR(WEEKDAY(A112)=1,A112=IFERROR(INDEX($U$9:$U$22, MATCH(A112, $U$9:$U$22, 0)), "A")),VLOOKUP(B112,$K$9:$R$44,7,FALSE),VLOOKUP(B112,$K$9:$R$44,3,FALSE)))))</f>
        <v/>
      </c>
    </row>
    <row r="113" spans="3:4" x14ac:dyDescent="0.25">
      <c r="C113" s="8" t="str">
        <f>IF(B113="","",IF(WEEKDAY(A113)=7,VLOOKUP(B113,$K$9:$R$44,4,FALSE),IF(ISNUMBER(SEARCH(TEXT(VLOOKUP(B113,$K$9:$R$44,8,FALSE), "0"), VLOOKUP(A113, Planilha2!A:B, 2, FALSE))), VLOOKUP(B113,$K$9:$R$44,6,FALSE), IF(OR(WEEKDAY(A113)=1,A113=IFERROR(INDEX($U$9:$U$22, MATCH(A113, $U$9:$U$22, 0)), "A")),VLOOKUP(B113,$K$9:$R$44,6,FALSE),VLOOKUP(B113,$K$9:$R$44,2,FALSE)))))</f>
        <v/>
      </c>
      <c r="D113" s="8" t="str">
        <f>IF(B113="","",IF(WEEKDAY(A113)=7,VLOOKUP(B113,$K$9:$R$44,5,FALSE),IF(ISNUMBER(SEARCH(TEXT(VLOOKUP(B113,$K$9:$R$44,8,FALSE), "0"), VLOOKUP(A113, Planilha2!A:B, 2, FALSE))), VLOOKUP(B113,$K$9:$R$44,7,FALSE), IF(OR(WEEKDAY(A113)=1,A113=IFERROR(INDEX($U$9:$U$22, MATCH(A113, $U$9:$U$22, 0)), "A")),VLOOKUP(B113,$K$9:$R$44,7,FALSE),VLOOKUP(B113,$K$9:$R$44,3,FALSE)))))</f>
        <v/>
      </c>
    </row>
    <row r="114" spans="3:4" x14ac:dyDescent="0.25">
      <c r="C114" s="8" t="str">
        <f>IF(B114="","",IF(WEEKDAY(A114)=7,VLOOKUP(B114,$K$9:$R$44,4,FALSE),IF(ISNUMBER(SEARCH(TEXT(VLOOKUP(B114,$K$9:$R$44,8,FALSE), "0"), VLOOKUP(A114, Planilha2!A:B, 2, FALSE))), VLOOKUP(B114,$K$9:$R$44,6,FALSE), IF(OR(WEEKDAY(A114)=1,A114=IFERROR(INDEX($U$9:$U$22, MATCH(A114, $U$9:$U$22, 0)), "A")),VLOOKUP(B114,$K$9:$R$44,6,FALSE),VLOOKUP(B114,$K$9:$R$44,2,FALSE)))))</f>
        <v/>
      </c>
      <c r="D114" s="8" t="str">
        <f>IF(B114="","",IF(WEEKDAY(A114)=7,VLOOKUP(B114,$K$9:$R$44,5,FALSE),IF(ISNUMBER(SEARCH(TEXT(VLOOKUP(B114,$K$9:$R$44,8,FALSE), "0"), VLOOKUP(A114, Planilha2!A:B, 2, FALSE))), VLOOKUP(B114,$K$9:$R$44,7,FALSE), IF(OR(WEEKDAY(A114)=1,A114=IFERROR(INDEX($U$9:$U$22, MATCH(A114, $U$9:$U$22, 0)), "A")),VLOOKUP(B114,$K$9:$R$44,7,FALSE),VLOOKUP(B114,$K$9:$R$44,3,FALSE)))))</f>
        <v/>
      </c>
    </row>
    <row r="115" spans="3:4" x14ac:dyDescent="0.25">
      <c r="C115" s="8" t="str">
        <f>IF(B115="","",IF(WEEKDAY(A115)=7,VLOOKUP(B115,$K$9:$R$44,4,FALSE),IF(ISNUMBER(SEARCH(TEXT(VLOOKUP(B115,$K$9:$R$44,8,FALSE), "0"), VLOOKUP(A115, Planilha2!A:B, 2, FALSE))), VLOOKUP(B115,$K$9:$R$44,6,FALSE), IF(OR(WEEKDAY(A115)=1,A115=IFERROR(INDEX($U$9:$U$22, MATCH(A115, $U$9:$U$22, 0)), "A")),VLOOKUP(B115,$K$9:$R$44,6,FALSE),VLOOKUP(B115,$K$9:$R$44,2,FALSE)))))</f>
        <v/>
      </c>
      <c r="D115" s="8" t="str">
        <f>IF(B115="","",IF(WEEKDAY(A115)=7,VLOOKUP(B115,$K$9:$R$44,5,FALSE),IF(ISNUMBER(SEARCH(TEXT(VLOOKUP(B115,$K$9:$R$44,8,FALSE), "0"), VLOOKUP(A115, Planilha2!A:B, 2, FALSE))), VLOOKUP(B115,$K$9:$R$44,7,FALSE), IF(OR(WEEKDAY(A115)=1,A115=IFERROR(INDEX($U$9:$U$22, MATCH(A115, $U$9:$U$22, 0)), "A")),VLOOKUP(B115,$K$9:$R$44,7,FALSE),VLOOKUP(B115,$K$9:$R$44,3,FALSE)))))</f>
        <v/>
      </c>
    </row>
    <row r="116" spans="3:4" x14ac:dyDescent="0.25">
      <c r="C116" s="8" t="str">
        <f>IF(B116="","",IF(WEEKDAY(A116)=7,VLOOKUP(B116,$K$9:$R$44,4,FALSE),IF(ISNUMBER(SEARCH(TEXT(VLOOKUP(B116,$K$9:$R$44,8,FALSE), "0"), VLOOKUP(A116, Planilha2!A:B, 2, FALSE))), VLOOKUP(B116,$K$9:$R$44,6,FALSE), IF(OR(WEEKDAY(A116)=1,A116=IFERROR(INDEX($U$9:$U$22, MATCH(A116, $U$9:$U$22, 0)), "A")),VLOOKUP(B116,$K$9:$R$44,6,FALSE),VLOOKUP(B116,$K$9:$R$44,2,FALSE)))))</f>
        <v/>
      </c>
      <c r="D116" s="8" t="str">
        <f>IF(B116="","",IF(WEEKDAY(A116)=7,VLOOKUP(B116,$K$9:$R$44,5,FALSE),IF(ISNUMBER(SEARCH(TEXT(VLOOKUP(B116,$K$9:$R$44,8,FALSE), "0"), VLOOKUP(A116, Planilha2!A:B, 2, FALSE))), VLOOKUP(B116,$K$9:$R$44,7,FALSE), IF(OR(WEEKDAY(A116)=1,A116=IFERROR(INDEX($U$9:$U$22, MATCH(A116, $U$9:$U$22, 0)), "A")),VLOOKUP(B116,$K$9:$R$44,7,FALSE),VLOOKUP(B116,$K$9:$R$44,3,FALSE)))))</f>
        <v/>
      </c>
    </row>
    <row r="117" spans="3:4" x14ac:dyDescent="0.25">
      <c r="C117" s="8" t="str">
        <f>IF(B117="","",IF(WEEKDAY(A117)=7,VLOOKUP(B117,$K$9:$R$44,4,FALSE),IF(ISNUMBER(SEARCH(TEXT(VLOOKUP(B117,$K$9:$R$44,8,FALSE), "0"), VLOOKUP(A117, Planilha2!A:B, 2, FALSE))), VLOOKUP(B117,$K$9:$R$44,6,FALSE), IF(OR(WEEKDAY(A117)=1,A117=IFERROR(INDEX($U$9:$U$22, MATCH(A117, $U$9:$U$22, 0)), "A")),VLOOKUP(B117,$K$9:$R$44,6,FALSE),VLOOKUP(B117,$K$9:$R$44,2,FALSE)))))</f>
        <v/>
      </c>
      <c r="D117" s="8" t="str">
        <f>IF(B117="","",IF(WEEKDAY(A117)=7,VLOOKUP(B117,$K$9:$R$44,5,FALSE),IF(ISNUMBER(SEARCH(TEXT(VLOOKUP(B117,$K$9:$R$44,8,FALSE), "0"), VLOOKUP(A117, Planilha2!A:B, 2, FALSE))), VLOOKUP(B117,$K$9:$R$44,7,FALSE), IF(OR(WEEKDAY(A117)=1,A117=IFERROR(INDEX($U$9:$U$22, MATCH(A117, $U$9:$U$22, 0)), "A")),VLOOKUP(B117,$K$9:$R$44,7,FALSE),VLOOKUP(B117,$K$9:$R$44,3,FALSE)))))</f>
        <v/>
      </c>
    </row>
    <row r="118" spans="3:4" x14ac:dyDescent="0.25">
      <c r="C118" s="8" t="str">
        <f>IF(B118="","",IF(WEEKDAY(A118)=7,VLOOKUP(B118,$K$9:$R$44,4,FALSE),IF(ISNUMBER(SEARCH(TEXT(VLOOKUP(B118,$K$9:$R$44,8,FALSE), "0"), VLOOKUP(A118, Planilha2!A:B, 2, FALSE))), VLOOKUP(B118,$K$9:$R$44,6,FALSE), IF(OR(WEEKDAY(A118)=1,A118=IFERROR(INDEX($U$9:$U$22, MATCH(A118, $U$9:$U$22, 0)), "A")),VLOOKUP(B118,$K$9:$R$44,6,FALSE),VLOOKUP(B118,$K$9:$R$44,2,FALSE)))))</f>
        <v/>
      </c>
      <c r="D118" s="8" t="str">
        <f>IF(B118="","",IF(WEEKDAY(A118)=7,VLOOKUP(B118,$K$9:$R$44,5,FALSE),IF(ISNUMBER(SEARCH(TEXT(VLOOKUP(B118,$K$9:$R$44,8,FALSE), "0"), VLOOKUP(A118, Planilha2!A:B, 2, FALSE))), VLOOKUP(B118,$K$9:$R$44,7,FALSE), IF(OR(WEEKDAY(A118)=1,A118=IFERROR(INDEX($U$9:$U$22, MATCH(A118, $U$9:$U$22, 0)), "A")),VLOOKUP(B118,$K$9:$R$44,7,FALSE),VLOOKUP(B118,$K$9:$R$44,3,FALSE)))))</f>
        <v/>
      </c>
    </row>
    <row r="119" spans="3:4" x14ac:dyDescent="0.25">
      <c r="C119" s="8" t="str">
        <f>IF(B119="","",IF(WEEKDAY(A119)=7,VLOOKUP(B119,$K$9:$R$44,4,FALSE),IF(ISNUMBER(SEARCH(TEXT(VLOOKUP(B119,$K$9:$R$44,8,FALSE), "0"), VLOOKUP(A119, Planilha2!A:B, 2, FALSE))), VLOOKUP(B119,$K$9:$R$44,6,FALSE), IF(OR(WEEKDAY(A119)=1,A119=IFERROR(INDEX($U$9:$U$22, MATCH(A119, $U$9:$U$22, 0)), "A")),VLOOKUP(B119,$K$9:$R$44,6,FALSE),VLOOKUP(B119,$K$9:$R$44,2,FALSE)))))</f>
        <v/>
      </c>
      <c r="D119" s="8" t="str">
        <f>IF(B119="","",IF(WEEKDAY(A119)=7,VLOOKUP(B119,$K$9:$R$44,5,FALSE),IF(ISNUMBER(SEARCH(TEXT(VLOOKUP(B119,$K$9:$R$44,8,FALSE), "0"), VLOOKUP(A119, Planilha2!A:B, 2, FALSE))), VLOOKUP(B119,$K$9:$R$44,7,FALSE), IF(OR(WEEKDAY(A119)=1,A119=IFERROR(INDEX($U$9:$U$22, MATCH(A119, $U$9:$U$22, 0)), "A")),VLOOKUP(B119,$K$9:$R$44,7,FALSE),VLOOKUP(B119,$K$9:$R$44,3,FALSE)))))</f>
        <v/>
      </c>
    </row>
    <row r="120" spans="3:4" x14ac:dyDescent="0.25">
      <c r="C120" s="8" t="str">
        <f>IF(B120="","",IF(WEEKDAY(A120)=7,VLOOKUP(B120,$K$9:$R$44,4,FALSE),IF(ISNUMBER(SEARCH(TEXT(VLOOKUP(B120,$K$9:$R$44,8,FALSE), "0"), VLOOKUP(A120, Planilha2!A:B, 2, FALSE))), VLOOKUP(B120,$K$9:$R$44,6,FALSE), IF(OR(WEEKDAY(A120)=1,A120=IFERROR(INDEX($U$9:$U$22, MATCH(A120, $U$9:$U$22, 0)), "A")),VLOOKUP(B120,$K$9:$R$44,6,FALSE),VLOOKUP(B120,$K$9:$R$44,2,FALSE)))))</f>
        <v/>
      </c>
      <c r="D120" s="8" t="str">
        <f>IF(B120="","",IF(WEEKDAY(A120)=7,VLOOKUP(B120,$K$9:$R$44,5,FALSE),IF(ISNUMBER(SEARCH(TEXT(VLOOKUP(B120,$K$9:$R$44,8,FALSE), "0"), VLOOKUP(A120, Planilha2!A:B, 2, FALSE))), VLOOKUP(B120,$K$9:$R$44,7,FALSE), IF(OR(WEEKDAY(A120)=1,A120=IFERROR(INDEX($U$9:$U$22, MATCH(A120, $U$9:$U$22, 0)), "A")),VLOOKUP(B120,$K$9:$R$44,7,FALSE),VLOOKUP(B120,$K$9:$R$44,3,FALSE)))))</f>
        <v/>
      </c>
    </row>
    <row r="121" spans="3:4" x14ac:dyDescent="0.25">
      <c r="C121" s="8" t="str">
        <f>IF(B121="","",IF(WEEKDAY(A121)=7,VLOOKUP(B121,$K$9:$R$44,4,FALSE),IF(ISNUMBER(SEARCH(TEXT(VLOOKUP(B121,$K$9:$R$44,8,FALSE), "0"), VLOOKUP(A121, Planilha2!A:B, 2, FALSE))), VLOOKUP(B121,$K$9:$R$44,6,FALSE), IF(OR(WEEKDAY(A121)=1,A121=IFERROR(INDEX($U$9:$U$22, MATCH(A121, $U$9:$U$22, 0)), "A")),VLOOKUP(B121,$K$9:$R$44,6,FALSE),VLOOKUP(B121,$K$9:$R$44,2,FALSE)))))</f>
        <v/>
      </c>
      <c r="D121" s="8" t="str">
        <f>IF(B121="","",IF(WEEKDAY(A121)=7,VLOOKUP(B121,$K$9:$R$44,5,FALSE),IF(ISNUMBER(SEARCH(TEXT(VLOOKUP(B121,$K$9:$R$44,8,FALSE), "0"), VLOOKUP(A121, Planilha2!A:B, 2, FALSE))), VLOOKUP(B121,$K$9:$R$44,7,FALSE), IF(OR(WEEKDAY(A121)=1,A121=IFERROR(INDEX($U$9:$U$22, MATCH(A121, $U$9:$U$22, 0)), "A")),VLOOKUP(B121,$K$9:$R$44,7,FALSE),VLOOKUP(B121,$K$9:$R$44,3,FALSE)))))</f>
        <v/>
      </c>
    </row>
    <row r="122" spans="3:4" x14ac:dyDescent="0.25">
      <c r="C122" s="8" t="str">
        <f>IF(B122="","",IF(WEEKDAY(A122)=7,VLOOKUP(B122,$K$9:$R$44,4,FALSE),IF(ISNUMBER(SEARCH(TEXT(VLOOKUP(B122,$K$9:$R$44,8,FALSE), "0"), VLOOKUP(A122, Planilha2!A:B, 2, FALSE))), VLOOKUP(B122,$K$9:$R$44,6,FALSE), IF(OR(WEEKDAY(A122)=1,A122=IFERROR(INDEX($U$9:$U$22, MATCH(A122, $U$9:$U$22, 0)), "A")),VLOOKUP(B122,$K$9:$R$44,6,FALSE),VLOOKUP(B122,$K$9:$R$44,2,FALSE)))))</f>
        <v/>
      </c>
      <c r="D122" s="8" t="str">
        <f>IF(B122="","",IF(WEEKDAY(A122)=7,VLOOKUP(B122,$K$9:$R$44,5,FALSE),IF(ISNUMBER(SEARCH(TEXT(VLOOKUP(B122,$K$9:$R$44,8,FALSE), "0"), VLOOKUP(A122, Planilha2!A:B, 2, FALSE))), VLOOKUP(B122,$K$9:$R$44,7,FALSE), IF(OR(WEEKDAY(A122)=1,A122=IFERROR(INDEX($U$9:$U$22, MATCH(A122, $U$9:$U$22, 0)), "A")),VLOOKUP(B122,$K$9:$R$44,7,FALSE),VLOOKUP(B122,$K$9:$R$44,3,FALSE)))))</f>
        <v/>
      </c>
    </row>
    <row r="123" spans="3:4" x14ac:dyDescent="0.25">
      <c r="C123" s="8" t="str">
        <f>IF(B123="","",IF(WEEKDAY(A123)=7,VLOOKUP(B123,$K$9:$R$44,4,FALSE),IF(ISNUMBER(SEARCH(TEXT(VLOOKUP(B123,$K$9:$R$44,8,FALSE), "0"), VLOOKUP(A123, Planilha2!A:B, 2, FALSE))), VLOOKUP(B123,$K$9:$R$44,6,FALSE), IF(OR(WEEKDAY(A123)=1,A123=IFERROR(INDEX($U$9:$U$22, MATCH(A123, $U$9:$U$22, 0)), "A")),VLOOKUP(B123,$K$9:$R$44,6,FALSE),VLOOKUP(B123,$K$9:$R$44,2,FALSE)))))</f>
        <v/>
      </c>
      <c r="D123" s="8" t="str">
        <f>IF(B123="","",IF(WEEKDAY(A123)=7,VLOOKUP(B123,$K$9:$R$44,5,FALSE),IF(ISNUMBER(SEARCH(TEXT(VLOOKUP(B123,$K$9:$R$44,8,FALSE), "0"), VLOOKUP(A123, Planilha2!A:B, 2, FALSE))), VLOOKUP(B123,$K$9:$R$44,7,FALSE), IF(OR(WEEKDAY(A123)=1,A123=IFERROR(INDEX($U$9:$U$22, MATCH(A123, $U$9:$U$22, 0)), "A")),VLOOKUP(B123,$K$9:$R$44,7,FALSE),VLOOKUP(B123,$K$9:$R$44,3,FALSE)))))</f>
        <v/>
      </c>
    </row>
    <row r="124" spans="3:4" x14ac:dyDescent="0.25">
      <c r="C124" s="8" t="str">
        <f>IF(B124="","",IF(WEEKDAY(A124)=7,VLOOKUP(B124,$K$9:$R$44,4,FALSE),IF(ISNUMBER(SEARCH(TEXT(VLOOKUP(B124,$K$9:$R$44,8,FALSE), "0"), VLOOKUP(A124, Planilha2!A:B, 2, FALSE))), VLOOKUP(B124,$K$9:$R$44,6,FALSE), IF(OR(WEEKDAY(A124)=1,A124=IFERROR(INDEX($U$9:$U$22, MATCH(A124, $U$9:$U$22, 0)), "A")),VLOOKUP(B124,$K$9:$R$44,6,FALSE),VLOOKUP(B124,$K$9:$R$44,2,FALSE)))))</f>
        <v/>
      </c>
      <c r="D124" s="8" t="str">
        <f>IF(B124="","",IF(WEEKDAY(A124)=7,VLOOKUP(B124,$K$9:$R$44,5,FALSE),IF(ISNUMBER(SEARCH(TEXT(VLOOKUP(B124,$K$9:$R$44,8,FALSE), "0"), VLOOKUP(A124, Planilha2!A:B, 2, FALSE))), VLOOKUP(B124,$K$9:$R$44,7,FALSE), IF(OR(WEEKDAY(A124)=1,A124=IFERROR(INDEX($U$9:$U$22, MATCH(A124, $U$9:$U$22, 0)), "A")),VLOOKUP(B124,$K$9:$R$44,7,FALSE),VLOOKUP(B124,$K$9:$R$44,3,FALSE)))))</f>
        <v/>
      </c>
    </row>
    <row r="125" spans="3:4" x14ac:dyDescent="0.25">
      <c r="C125" s="8" t="str">
        <f>IF(B125="","",IF(WEEKDAY(A125)=7,VLOOKUP(B125,$K$9:$R$44,4,FALSE),IF(ISNUMBER(SEARCH(TEXT(VLOOKUP(B125,$K$9:$R$44,8,FALSE), "0"), VLOOKUP(A125, Planilha2!A:B, 2, FALSE))), VLOOKUP(B125,$K$9:$R$44,6,FALSE), IF(OR(WEEKDAY(A125)=1,A125=IFERROR(INDEX($U$9:$U$22, MATCH(A125, $U$9:$U$22, 0)), "A")),VLOOKUP(B125,$K$9:$R$44,6,FALSE),VLOOKUP(B125,$K$9:$R$44,2,FALSE)))))</f>
        <v/>
      </c>
      <c r="D125" s="8" t="str">
        <f>IF(B125="","",IF(WEEKDAY(A125)=7,VLOOKUP(B125,$K$9:$R$44,5,FALSE),IF(ISNUMBER(SEARCH(TEXT(VLOOKUP(B125,$K$9:$R$44,8,FALSE), "0"), VLOOKUP(A125, Planilha2!A:B, 2, FALSE))), VLOOKUP(B125,$K$9:$R$44,7,FALSE), IF(OR(WEEKDAY(A125)=1,A125=IFERROR(INDEX($U$9:$U$22, MATCH(A125, $U$9:$U$22, 0)), "A")),VLOOKUP(B125,$K$9:$R$44,7,FALSE),VLOOKUP(B125,$K$9:$R$44,3,FALSE)))))</f>
        <v/>
      </c>
    </row>
    <row r="126" spans="3:4" x14ac:dyDescent="0.25">
      <c r="C126" s="8" t="str">
        <f>IF(B126="","",IF(WEEKDAY(A126)=7,VLOOKUP(B126,$K$9:$R$44,4,FALSE),IF(ISNUMBER(SEARCH(TEXT(VLOOKUP(B126,$K$9:$R$44,8,FALSE), "0"), VLOOKUP(A126, Planilha2!A:B, 2, FALSE))), VLOOKUP(B126,$K$9:$R$44,6,FALSE), IF(OR(WEEKDAY(A126)=1,A126=IFERROR(INDEX($U$9:$U$22, MATCH(A126, $U$9:$U$22, 0)), "A")),VLOOKUP(B126,$K$9:$R$44,6,FALSE),VLOOKUP(B126,$K$9:$R$44,2,FALSE)))))</f>
        <v/>
      </c>
      <c r="D126" s="8" t="str">
        <f>IF(B126="","",IF(WEEKDAY(A126)=7,VLOOKUP(B126,$K$9:$R$44,5,FALSE),IF(ISNUMBER(SEARCH(TEXT(VLOOKUP(B126,$K$9:$R$44,8,FALSE), "0"), VLOOKUP(A126, Planilha2!A:B, 2, FALSE))), VLOOKUP(B126,$K$9:$R$44,7,FALSE), IF(OR(WEEKDAY(A126)=1,A126=IFERROR(INDEX($U$9:$U$22, MATCH(A126, $U$9:$U$22, 0)), "A")),VLOOKUP(B126,$K$9:$R$44,7,FALSE),VLOOKUP(B126,$K$9:$R$44,3,FALSE)))))</f>
        <v/>
      </c>
    </row>
    <row r="127" spans="3:4" x14ac:dyDescent="0.25">
      <c r="C127" s="8" t="str">
        <f>IF(B127="","",IF(WEEKDAY(A127)=7,VLOOKUP(B127,$K$9:$R$44,4,FALSE),IF(ISNUMBER(SEARCH(TEXT(VLOOKUP(B127,$K$9:$R$44,8,FALSE), "0"), VLOOKUP(A127, Planilha2!A:B, 2, FALSE))), VLOOKUP(B127,$K$9:$R$44,6,FALSE), IF(OR(WEEKDAY(A127)=1,A127=IFERROR(INDEX($U$9:$U$22, MATCH(A127, $U$9:$U$22, 0)), "A")),VLOOKUP(B127,$K$9:$R$44,6,FALSE),VLOOKUP(B127,$K$9:$R$44,2,FALSE)))))</f>
        <v/>
      </c>
      <c r="D127" s="8" t="str">
        <f>IF(B127="","",IF(WEEKDAY(A127)=7,VLOOKUP(B127,$K$9:$R$44,5,FALSE),IF(ISNUMBER(SEARCH(TEXT(VLOOKUP(B127,$K$9:$R$44,8,FALSE), "0"), VLOOKUP(A127, Planilha2!A:B, 2, FALSE))), VLOOKUP(B127,$K$9:$R$44,7,FALSE), IF(OR(WEEKDAY(A127)=1,A127=IFERROR(INDEX($U$9:$U$22, MATCH(A127, $U$9:$U$22, 0)), "A")),VLOOKUP(B127,$K$9:$R$44,7,FALSE),VLOOKUP(B127,$K$9:$R$44,3,FALSE)))))</f>
        <v/>
      </c>
    </row>
    <row r="128" spans="3:4" x14ac:dyDescent="0.25">
      <c r="C128" s="8" t="str">
        <f>IF(B128="","",IF(WEEKDAY(A128)=7,VLOOKUP(B128,$K$9:$R$44,4,FALSE),IF(ISNUMBER(SEARCH(TEXT(VLOOKUP(B128,$K$9:$R$44,8,FALSE), "0"), VLOOKUP(A128, Planilha2!A:B, 2, FALSE))), VLOOKUP(B128,$K$9:$R$44,6,FALSE), IF(OR(WEEKDAY(A128)=1,A128=IFERROR(INDEX($U$9:$U$22, MATCH(A128, $U$9:$U$22, 0)), "A")),VLOOKUP(B128,$K$9:$R$44,6,FALSE),VLOOKUP(B128,$K$9:$R$44,2,FALSE)))))</f>
        <v/>
      </c>
      <c r="D128" s="8" t="str">
        <f>IF(B128="","",IF(WEEKDAY(A128)=7,VLOOKUP(B128,$K$9:$R$44,5,FALSE),IF(ISNUMBER(SEARCH(TEXT(VLOOKUP(B128,$K$9:$R$44,8,FALSE), "0"), VLOOKUP(A128, Planilha2!A:B, 2, FALSE))), VLOOKUP(B128,$K$9:$R$44,7,FALSE), IF(OR(WEEKDAY(A128)=1,A128=IFERROR(INDEX($U$9:$U$22, MATCH(A128, $U$9:$U$22, 0)), "A")),VLOOKUP(B128,$K$9:$R$44,7,FALSE),VLOOKUP(B128,$K$9:$R$44,3,FALSE)))))</f>
        <v/>
      </c>
    </row>
    <row r="129" spans="3:4" x14ac:dyDescent="0.25">
      <c r="C129" s="8" t="str">
        <f>IF(B129="","",IF(WEEKDAY(A129)=7,VLOOKUP(B129,$K$9:$R$44,4,FALSE),IF(ISNUMBER(SEARCH(TEXT(VLOOKUP(B129,$K$9:$R$44,8,FALSE), "0"), VLOOKUP(A129, Planilha2!A:B, 2, FALSE))), VLOOKUP(B129,$K$9:$R$44,6,FALSE), IF(OR(WEEKDAY(A129)=1,A129=IFERROR(INDEX($U$9:$U$22, MATCH(A129, $U$9:$U$22, 0)), "A")),VLOOKUP(B129,$K$9:$R$44,6,FALSE),VLOOKUP(B129,$K$9:$R$44,2,FALSE)))))</f>
        <v/>
      </c>
      <c r="D129" s="8" t="str">
        <f>IF(B129="","",IF(WEEKDAY(A129)=7,VLOOKUP(B129,$K$9:$R$44,5,FALSE),IF(ISNUMBER(SEARCH(TEXT(VLOOKUP(B129,$K$9:$R$44,8,FALSE), "0"), VLOOKUP(A129, Planilha2!A:B, 2, FALSE))), VLOOKUP(B129,$K$9:$R$44,7,FALSE), IF(OR(WEEKDAY(A129)=1,A129=IFERROR(INDEX($U$9:$U$22, MATCH(A129, $U$9:$U$22, 0)), "A")),VLOOKUP(B129,$K$9:$R$44,7,FALSE),VLOOKUP(B129,$K$9:$R$44,3,FALSE)))))</f>
        <v/>
      </c>
    </row>
    <row r="130" spans="3:4" x14ac:dyDescent="0.25">
      <c r="C130" s="8" t="str">
        <f>IF(B130="","",IF(WEEKDAY(A130)=7,VLOOKUP(B130,$K$9:$R$44,4,FALSE),IF(ISNUMBER(SEARCH(TEXT(VLOOKUP(B130,$K$9:$R$44,8,FALSE), "0"), VLOOKUP(A130, Planilha2!A:B, 2, FALSE))), VLOOKUP(B130,$K$9:$R$44,6,FALSE), IF(OR(WEEKDAY(A130)=1,A130=IFERROR(INDEX($U$9:$U$22, MATCH(A130, $U$9:$U$22, 0)), "A")),VLOOKUP(B130,$K$9:$R$44,6,FALSE),VLOOKUP(B130,$K$9:$R$44,2,FALSE)))))</f>
        <v/>
      </c>
      <c r="D130" s="8" t="str">
        <f>IF(B130="","",IF(WEEKDAY(A130)=7,VLOOKUP(B130,$K$9:$R$44,5,FALSE),IF(ISNUMBER(SEARCH(TEXT(VLOOKUP(B130,$K$9:$R$44,8,FALSE), "0"), VLOOKUP(A130, Planilha2!A:B, 2, FALSE))), VLOOKUP(B130,$K$9:$R$44,7,FALSE), IF(OR(WEEKDAY(A130)=1,A130=IFERROR(INDEX($U$9:$U$22, MATCH(A130, $U$9:$U$22, 0)), "A")),VLOOKUP(B130,$K$9:$R$44,7,FALSE),VLOOKUP(B130,$K$9:$R$44,3,FALSE)))))</f>
        <v/>
      </c>
    </row>
    <row r="131" spans="3:4" x14ac:dyDescent="0.25">
      <c r="C131" s="8" t="str">
        <f>IF(B131="","",IF(WEEKDAY(A131)=7,VLOOKUP(B131,$K$9:$R$44,4,FALSE),IF(ISNUMBER(SEARCH(TEXT(VLOOKUP(B131,$K$9:$R$44,8,FALSE), "0"), VLOOKUP(A131, Planilha2!A:B, 2, FALSE))), VLOOKUP(B131,$K$9:$R$44,6,FALSE), IF(OR(WEEKDAY(A131)=1,A131=IFERROR(INDEX($U$9:$U$22, MATCH(A131, $U$9:$U$22, 0)), "A")),VLOOKUP(B131,$K$9:$R$44,6,FALSE),VLOOKUP(B131,$K$9:$R$44,2,FALSE)))))</f>
        <v/>
      </c>
      <c r="D131" s="8" t="str">
        <f>IF(B131="","",IF(WEEKDAY(A131)=7,VLOOKUP(B131,$K$9:$R$44,5,FALSE),IF(ISNUMBER(SEARCH(TEXT(VLOOKUP(B131,$K$9:$R$44,8,FALSE), "0"), VLOOKUP(A131, Planilha2!A:B, 2, FALSE))), VLOOKUP(B131,$K$9:$R$44,7,FALSE), IF(OR(WEEKDAY(A131)=1,A131=IFERROR(INDEX($U$9:$U$22, MATCH(A131, $U$9:$U$22, 0)), "A")),VLOOKUP(B131,$K$9:$R$44,7,FALSE),VLOOKUP(B131,$K$9:$R$44,3,FALSE)))))</f>
        <v/>
      </c>
    </row>
    <row r="132" spans="3:4" x14ac:dyDescent="0.25">
      <c r="C132" s="8" t="str">
        <f>IF(B132="","",IF(WEEKDAY(A132)=7,VLOOKUP(B132,$K$9:$R$44,4,FALSE),IF(ISNUMBER(SEARCH(TEXT(VLOOKUP(B132,$K$9:$R$44,8,FALSE), "0"), VLOOKUP(A132, Planilha2!A:B, 2, FALSE))), VLOOKUP(B132,$K$9:$R$44,6,FALSE), IF(OR(WEEKDAY(A132)=1,A132=IFERROR(INDEX($U$9:$U$22, MATCH(A132, $U$9:$U$22, 0)), "A")),VLOOKUP(B132,$K$9:$R$44,6,FALSE),VLOOKUP(B132,$K$9:$R$44,2,FALSE)))))</f>
        <v/>
      </c>
      <c r="D132" s="8" t="str">
        <f>IF(B132="","",IF(WEEKDAY(A132)=7,VLOOKUP(B132,$K$9:$R$44,5,FALSE),IF(ISNUMBER(SEARCH(TEXT(VLOOKUP(B132,$K$9:$R$44,8,FALSE), "0"), VLOOKUP(A132, Planilha2!A:B, 2, FALSE))), VLOOKUP(B132,$K$9:$R$44,7,FALSE), IF(OR(WEEKDAY(A132)=1,A132=IFERROR(INDEX($U$9:$U$22, MATCH(A132, $U$9:$U$22, 0)), "A")),VLOOKUP(B132,$K$9:$R$44,7,FALSE),VLOOKUP(B132,$K$9:$R$44,3,FALSE)))))</f>
        <v/>
      </c>
    </row>
    <row r="133" spans="3:4" x14ac:dyDescent="0.25">
      <c r="C133" s="8" t="str">
        <f>IF(B133="","",IF(WEEKDAY(A133)=7,VLOOKUP(B133,$K$9:$R$44,4,FALSE),IF(ISNUMBER(SEARCH(TEXT(VLOOKUP(B133,$K$9:$R$44,8,FALSE), "0"), VLOOKUP(A133, Planilha2!A:B, 2, FALSE))), VLOOKUP(B133,$K$9:$R$44,6,FALSE), IF(OR(WEEKDAY(A133)=1,A133=IFERROR(INDEX($U$9:$U$22, MATCH(A133, $U$9:$U$22, 0)), "A")),VLOOKUP(B133,$K$9:$R$44,6,FALSE),VLOOKUP(B133,$K$9:$R$44,2,FALSE)))))</f>
        <v/>
      </c>
      <c r="D133" s="8" t="str">
        <f>IF(B133="","",IF(WEEKDAY(A133)=7,VLOOKUP(B133,$K$9:$R$44,5,FALSE),IF(ISNUMBER(SEARCH(TEXT(VLOOKUP(B133,$K$9:$R$44,8,FALSE), "0"), VLOOKUP(A133, Planilha2!A:B, 2, FALSE))), VLOOKUP(B133,$K$9:$R$44,7,FALSE), IF(OR(WEEKDAY(A133)=1,A133=IFERROR(INDEX($U$9:$U$22, MATCH(A133, $U$9:$U$22, 0)), "A")),VLOOKUP(B133,$K$9:$R$44,7,FALSE),VLOOKUP(B133,$K$9:$R$44,3,FALSE)))))</f>
        <v/>
      </c>
    </row>
    <row r="134" spans="3:4" x14ac:dyDescent="0.25">
      <c r="C134" s="8" t="str">
        <f>IF(B134="","",IF(WEEKDAY(A134)=7,VLOOKUP(B134,$K$9:$R$44,4,FALSE),IF(ISNUMBER(SEARCH(TEXT(VLOOKUP(B134,$K$9:$R$44,8,FALSE), "0"), VLOOKUP(A134, Planilha2!A:B, 2, FALSE))), VLOOKUP(B134,$K$9:$R$44,6,FALSE), IF(OR(WEEKDAY(A134)=1,A134=IFERROR(INDEX($U$9:$U$22, MATCH(A134, $U$9:$U$22, 0)), "A")),VLOOKUP(B134,$K$9:$R$44,6,FALSE),VLOOKUP(B134,$K$9:$R$44,2,FALSE)))))</f>
        <v/>
      </c>
      <c r="D134" s="8" t="str">
        <f>IF(B134="","",IF(WEEKDAY(A134)=7,VLOOKUP(B134,$K$9:$R$44,5,FALSE),IF(ISNUMBER(SEARCH(TEXT(VLOOKUP(B134,$K$9:$R$44,8,FALSE), "0"), VLOOKUP(A134, Planilha2!A:B, 2, FALSE))), VLOOKUP(B134,$K$9:$R$44,7,FALSE), IF(OR(WEEKDAY(A134)=1,A134=IFERROR(INDEX($U$9:$U$22, MATCH(A134, $U$9:$U$22, 0)), "A")),VLOOKUP(B134,$K$9:$R$44,7,FALSE),VLOOKUP(B134,$K$9:$R$44,3,FALSE)))))</f>
        <v/>
      </c>
    </row>
    <row r="135" spans="3:4" x14ac:dyDescent="0.25">
      <c r="C135" s="8" t="str">
        <f>IF(B135="","",IF(WEEKDAY(A135)=7,VLOOKUP(B135,$K$9:$R$44,4,FALSE),IF(ISNUMBER(SEARCH(TEXT(VLOOKUP(B135,$K$9:$R$44,8,FALSE), "0"), VLOOKUP(A135, Planilha2!A:B, 2, FALSE))), VLOOKUP(B135,$K$9:$R$44,6,FALSE), IF(OR(WEEKDAY(A135)=1,A135=IFERROR(INDEX($U$9:$U$22, MATCH(A135, $U$9:$U$22, 0)), "A")),VLOOKUP(B135,$K$9:$R$44,6,FALSE),VLOOKUP(B135,$K$9:$R$44,2,FALSE)))))</f>
        <v/>
      </c>
      <c r="D135" s="8" t="str">
        <f>IF(B135="","",IF(WEEKDAY(A135)=7,VLOOKUP(B135,$K$9:$R$44,5,FALSE),IF(ISNUMBER(SEARCH(TEXT(VLOOKUP(B135,$K$9:$R$44,8,FALSE), "0"), VLOOKUP(A135, Planilha2!A:B, 2, FALSE))), VLOOKUP(B135,$K$9:$R$44,7,FALSE), IF(OR(WEEKDAY(A135)=1,A135=IFERROR(INDEX($U$9:$U$22, MATCH(A135, $U$9:$U$22, 0)), "A")),VLOOKUP(B135,$K$9:$R$44,7,FALSE),VLOOKUP(B135,$K$9:$R$44,3,FALSE)))))</f>
        <v/>
      </c>
    </row>
    <row r="136" spans="3:4" x14ac:dyDescent="0.25">
      <c r="C136" s="8" t="str">
        <f>IF(B136="","",IF(WEEKDAY(A136)=7,VLOOKUP(B136,$K$9:$R$44,4,FALSE),IF(ISNUMBER(SEARCH(TEXT(VLOOKUP(B136,$K$9:$R$44,8,FALSE), "0"), VLOOKUP(A136, Planilha2!A:B, 2, FALSE))), VLOOKUP(B136,$K$9:$R$44,6,FALSE), IF(OR(WEEKDAY(A136)=1,A136=IFERROR(INDEX($U$9:$U$22, MATCH(A136, $U$9:$U$22, 0)), "A")),VLOOKUP(B136,$K$9:$R$44,6,FALSE),VLOOKUP(B136,$K$9:$R$44,2,FALSE)))))</f>
        <v/>
      </c>
      <c r="D136" s="8" t="str">
        <f>IF(B136="","",IF(WEEKDAY(A136)=7,VLOOKUP(B136,$K$9:$R$44,5,FALSE),IF(ISNUMBER(SEARCH(TEXT(VLOOKUP(B136,$K$9:$R$44,8,FALSE), "0"), VLOOKUP(A136, Planilha2!A:B, 2, FALSE))), VLOOKUP(B136,$K$9:$R$44,7,FALSE), IF(OR(WEEKDAY(A136)=1,A136=IFERROR(INDEX($U$9:$U$22, MATCH(A136, $U$9:$U$22, 0)), "A")),VLOOKUP(B136,$K$9:$R$44,7,FALSE),VLOOKUP(B136,$K$9:$R$44,3,FALSE)))))</f>
        <v/>
      </c>
    </row>
    <row r="137" spans="3:4" x14ac:dyDescent="0.25">
      <c r="C137" s="8" t="str">
        <f>IF(B137="","",IF(WEEKDAY(A137)=7,VLOOKUP(B137,$K$9:$R$44,4,FALSE),IF(ISNUMBER(SEARCH(TEXT(VLOOKUP(B137,$K$9:$R$44,8,FALSE), "0"), VLOOKUP(A137, Planilha2!A:B, 2, FALSE))), VLOOKUP(B137,$K$9:$R$44,6,FALSE), IF(OR(WEEKDAY(A137)=1,A137=IFERROR(INDEX($U$9:$U$22, MATCH(A137, $U$9:$U$22, 0)), "A")),VLOOKUP(B137,$K$9:$R$44,6,FALSE),VLOOKUP(B137,$K$9:$R$44,2,FALSE)))))</f>
        <v/>
      </c>
      <c r="D137" s="8" t="str">
        <f>IF(B137="","",IF(WEEKDAY(A137)=7,VLOOKUP(B137,$K$9:$R$44,5,FALSE),IF(ISNUMBER(SEARCH(TEXT(VLOOKUP(B137,$K$9:$R$44,8,FALSE), "0"), VLOOKUP(A137, Planilha2!A:B, 2, FALSE))), VLOOKUP(B137,$K$9:$R$44,7,FALSE), IF(OR(WEEKDAY(A137)=1,A137=IFERROR(INDEX($U$9:$U$22, MATCH(A137, $U$9:$U$22, 0)), "A")),VLOOKUP(B137,$K$9:$R$44,7,FALSE),VLOOKUP(B137,$K$9:$R$44,3,FALSE)))))</f>
        <v/>
      </c>
    </row>
    <row r="138" spans="3:4" x14ac:dyDescent="0.25">
      <c r="C138" s="8" t="str">
        <f>IF(B138="","",IF(WEEKDAY(A138)=7,VLOOKUP(B138,$K$9:$R$44,4,FALSE),IF(ISNUMBER(SEARCH(TEXT(VLOOKUP(B138,$K$9:$R$44,8,FALSE), "0"), VLOOKUP(A138, Planilha2!A:B, 2, FALSE))), VLOOKUP(B138,$K$9:$R$44,6,FALSE), IF(OR(WEEKDAY(A138)=1,A138=IFERROR(INDEX($U$9:$U$22, MATCH(A138, $U$9:$U$22, 0)), "A")),VLOOKUP(B138,$K$9:$R$44,6,FALSE),VLOOKUP(B138,$K$9:$R$44,2,FALSE)))))</f>
        <v/>
      </c>
      <c r="D138" s="8" t="str">
        <f>IF(B138="","",IF(WEEKDAY(A138)=7,VLOOKUP(B138,$K$9:$R$44,5,FALSE),IF(ISNUMBER(SEARCH(TEXT(VLOOKUP(B138,$K$9:$R$44,8,FALSE), "0"), VLOOKUP(A138, Planilha2!A:B, 2, FALSE))), VLOOKUP(B138,$K$9:$R$44,7,FALSE), IF(OR(WEEKDAY(A138)=1,A138=IFERROR(INDEX($U$9:$U$22, MATCH(A138, $U$9:$U$22, 0)), "A")),VLOOKUP(B138,$K$9:$R$44,7,FALSE),VLOOKUP(B138,$K$9:$R$44,3,FALSE)))))</f>
        <v/>
      </c>
    </row>
    <row r="139" spans="3:4" x14ac:dyDescent="0.25">
      <c r="C139" s="8" t="str">
        <f>IF(B139="","",IF(WEEKDAY(A139)=7,VLOOKUP(B139,$K$9:$R$44,4,FALSE),IF(ISNUMBER(SEARCH(TEXT(VLOOKUP(B139,$K$9:$R$44,8,FALSE), "0"), VLOOKUP(A139, Planilha2!A:B, 2, FALSE))), VLOOKUP(B139,$K$9:$R$44,6,FALSE), IF(OR(WEEKDAY(A139)=1,A139=IFERROR(INDEX($U$9:$U$22, MATCH(A139, $U$9:$U$22, 0)), "A")),VLOOKUP(B139,$K$9:$R$44,6,FALSE),VLOOKUP(B139,$K$9:$R$44,2,FALSE)))))</f>
        <v/>
      </c>
      <c r="D139" s="8" t="str">
        <f>IF(B139="","",IF(WEEKDAY(A139)=7,VLOOKUP(B139,$K$9:$R$44,5,FALSE),IF(ISNUMBER(SEARCH(TEXT(VLOOKUP(B139,$K$9:$R$44,8,FALSE), "0"), VLOOKUP(A139, Planilha2!A:B, 2, FALSE))), VLOOKUP(B139,$K$9:$R$44,7,FALSE), IF(OR(WEEKDAY(A139)=1,A139=IFERROR(INDEX($U$9:$U$22, MATCH(A139, $U$9:$U$22, 0)), "A")),VLOOKUP(B139,$K$9:$R$44,7,FALSE),VLOOKUP(B139,$K$9:$R$44,3,FALSE)))))</f>
        <v/>
      </c>
    </row>
    <row r="140" spans="3:4" x14ac:dyDescent="0.25">
      <c r="C140" s="8" t="str">
        <f>IF(B140="","",IF(WEEKDAY(A140)=7,VLOOKUP(B140,$K$9:$R$44,4,FALSE),IF(ISNUMBER(SEARCH(TEXT(VLOOKUP(B140,$K$9:$R$44,8,FALSE), "0"), VLOOKUP(A140, Planilha2!A:B, 2, FALSE))), VLOOKUP(B140,$K$9:$R$44,6,FALSE), IF(OR(WEEKDAY(A140)=1,A140=IFERROR(INDEX($U$9:$U$22, MATCH(A140, $U$9:$U$22, 0)), "A")),VLOOKUP(B140,$K$9:$R$44,6,FALSE),VLOOKUP(B140,$K$9:$R$44,2,FALSE)))))</f>
        <v/>
      </c>
      <c r="D140" s="8" t="str">
        <f>IF(B140="","",IF(WEEKDAY(A140)=7,VLOOKUP(B140,$K$9:$R$44,5,FALSE),IF(ISNUMBER(SEARCH(TEXT(VLOOKUP(B140,$K$9:$R$44,8,FALSE), "0"), VLOOKUP(A140, Planilha2!A:B, 2, FALSE))), VLOOKUP(B140,$K$9:$R$44,7,FALSE), IF(OR(WEEKDAY(A140)=1,A140=IFERROR(INDEX($U$9:$U$22, MATCH(A140, $U$9:$U$22, 0)), "A")),VLOOKUP(B140,$K$9:$R$44,7,FALSE),VLOOKUP(B140,$K$9:$R$44,3,FALSE)))))</f>
        <v/>
      </c>
    </row>
    <row r="141" spans="3:4" x14ac:dyDescent="0.25">
      <c r="C141" s="8" t="str">
        <f>IF(B141="","",IF(WEEKDAY(A141)=7,VLOOKUP(B141,$K$9:$R$44,4,FALSE),IF(ISNUMBER(SEARCH(TEXT(VLOOKUP(B141,$K$9:$R$44,8,FALSE), "0"), VLOOKUP(A141, Planilha2!A:B, 2, FALSE))), VLOOKUP(B141,$K$9:$R$44,6,FALSE), IF(OR(WEEKDAY(A141)=1,A141=IFERROR(INDEX($U$9:$U$22, MATCH(A141, $U$9:$U$22, 0)), "A")),VLOOKUP(B141,$K$9:$R$44,6,FALSE),VLOOKUP(B141,$K$9:$R$44,2,FALSE)))))</f>
        <v/>
      </c>
      <c r="D141" s="8" t="str">
        <f>IF(B141="","",IF(WEEKDAY(A141)=7,VLOOKUP(B141,$K$9:$R$44,5,FALSE),IF(ISNUMBER(SEARCH(TEXT(VLOOKUP(B141,$K$9:$R$44,8,FALSE), "0"), VLOOKUP(A141, Planilha2!A:B, 2, FALSE))), VLOOKUP(B141,$K$9:$R$44,7,FALSE), IF(OR(WEEKDAY(A141)=1,A141=IFERROR(INDEX($U$9:$U$22, MATCH(A141, $U$9:$U$22, 0)), "A")),VLOOKUP(B141,$K$9:$R$44,7,FALSE),VLOOKUP(B141,$K$9:$R$44,3,FALSE)))))</f>
        <v/>
      </c>
    </row>
    <row r="142" spans="3:4" x14ac:dyDescent="0.25">
      <c r="C142" s="8" t="str">
        <f>IF(B142="","",IF(WEEKDAY(A142)=7,VLOOKUP(B142,$K$9:$R$44,4,FALSE),IF(ISNUMBER(SEARCH(TEXT(VLOOKUP(B142,$K$9:$R$44,8,FALSE), "0"), VLOOKUP(A142, Planilha2!A:B, 2, FALSE))), VLOOKUP(B142,$K$9:$R$44,6,FALSE), IF(OR(WEEKDAY(A142)=1,A142=IFERROR(INDEX($U$9:$U$22, MATCH(A142, $U$9:$U$22, 0)), "A")),VLOOKUP(B142,$K$9:$R$44,6,FALSE),VLOOKUP(B142,$K$9:$R$44,2,FALSE)))))</f>
        <v/>
      </c>
      <c r="D142" s="8" t="str">
        <f>IF(B142="","",IF(WEEKDAY(A142)=7,VLOOKUP(B142,$K$9:$R$44,5,FALSE),IF(ISNUMBER(SEARCH(TEXT(VLOOKUP(B142,$K$9:$R$44,8,FALSE), "0"), VLOOKUP(A142, Planilha2!A:B, 2, FALSE))), VLOOKUP(B142,$K$9:$R$44,7,FALSE), IF(OR(WEEKDAY(A142)=1,A142=IFERROR(INDEX($U$9:$U$22, MATCH(A142, $U$9:$U$22, 0)), "A")),VLOOKUP(B142,$K$9:$R$44,7,FALSE),VLOOKUP(B142,$K$9:$R$44,3,FALSE)))))</f>
        <v/>
      </c>
    </row>
    <row r="143" spans="3:4" x14ac:dyDescent="0.25">
      <c r="C143" s="8" t="str">
        <f>IF(B143="","",IF(WEEKDAY(A143)=7,VLOOKUP(B143,$K$9:$R$44,4,FALSE),IF(ISNUMBER(SEARCH(TEXT(VLOOKUP(B143,$K$9:$R$44,8,FALSE), "0"), VLOOKUP(A143, Planilha2!A:B, 2, FALSE))), VLOOKUP(B143,$K$9:$R$44,6,FALSE), IF(OR(WEEKDAY(A143)=1,A143=IFERROR(INDEX($U$9:$U$22, MATCH(A143, $U$9:$U$22, 0)), "A")),VLOOKUP(B143,$K$9:$R$44,6,FALSE),VLOOKUP(B143,$K$9:$R$44,2,FALSE)))))</f>
        <v/>
      </c>
      <c r="D143" s="8" t="str">
        <f>IF(B143="","",IF(WEEKDAY(A143)=7,VLOOKUP(B143,$K$9:$R$44,5,FALSE),IF(ISNUMBER(SEARCH(TEXT(VLOOKUP(B143,$K$9:$R$44,8,FALSE), "0"), VLOOKUP(A143, Planilha2!A:B, 2, FALSE))), VLOOKUP(B143,$K$9:$R$44,7,FALSE), IF(OR(WEEKDAY(A143)=1,A143=IFERROR(INDEX($U$9:$U$22, MATCH(A143, $U$9:$U$22, 0)), "A")),VLOOKUP(B143,$K$9:$R$44,7,FALSE),VLOOKUP(B143,$K$9:$R$44,3,FALSE)))))</f>
        <v/>
      </c>
    </row>
    <row r="144" spans="3:4" x14ac:dyDescent="0.25">
      <c r="D144" s="8" t="str">
        <f>IF(B144="","",IF(WEEKDAY(A144)=7,VLOOKUP(B144,$K$9:$R$44,5,FALSE),IF(ISNUMBER(SEARCH(TEXT(VLOOKUP(B144,$K$9:$R$44,8,FALSE), "0"), VLOOKUP(A144, Planilha2!A:B, 2, FALSE))), VLOOKUP(B144,$K$9:$R$44,7,FALSE), IF(OR(WEEKDAY(A144)=1,A144=IFERROR(INDEX($U$9:$U$22, MATCH(A144, $U$9:$U$22, 0)), "A")),VLOOKUP(B144,$K$9:$R$44,7,FALSE),VLOOKUP(B144,$K$9:$R$44,3,FALSE)))))</f>
        <v/>
      </c>
    </row>
    <row r="145" spans="4:4" x14ac:dyDescent="0.25">
      <c r="D145" s="8" t="str">
        <f>IF(B145="","",IF(WEEKDAY(A145)=7,VLOOKUP(B145,$K$9:$R$44,5,FALSE),IF(ISNUMBER(SEARCH(TEXT(VLOOKUP(B145,$K$9:$R$44,8,FALSE), "0"), VLOOKUP(A145, Planilha2!A:B, 2, FALSE))), VLOOKUP(B145,$K$9:$R$44,7,FALSE), IF(OR(WEEKDAY(A145)=1,A145=IFERROR(INDEX($U$9:$U$22, MATCH(A145, $U$9:$U$22, 0)), "A")),VLOOKUP(B145,$K$9:$R$44,7,FALSE),VLOOKUP(B145,$K$9:$R$44,3,FALSE)))))</f>
        <v/>
      </c>
    </row>
    <row r="146" spans="4:4" x14ac:dyDescent="0.25">
      <c r="D146" s="8" t="str">
        <f>IF(B146="","",IF(WEEKDAY(A146)=7,VLOOKUP(B146,$K$9:$R$44,5,FALSE),IF(ISNUMBER(SEARCH(TEXT(VLOOKUP(B146,$K$9:$R$44,8,FALSE), "0"), VLOOKUP(A146, Planilha2!A:B, 2, FALSE))), VLOOKUP(B146,$K$9:$R$44,7,FALSE), IF(OR(WEEKDAY(A146)=1,A146=IFERROR(INDEX($U$9:$U$22, MATCH(A146, $U$9:$U$22, 0)), "A")),VLOOKUP(B146,$K$9:$R$44,7,FALSE),VLOOKUP(B146,$K$9:$R$44,3,FALSE)))))</f>
        <v/>
      </c>
    </row>
    <row r="147" spans="4:4" x14ac:dyDescent="0.25">
      <c r="D147" s="8" t="str">
        <f>IF(B147="","",IF(WEEKDAY(A147)=7,VLOOKUP(B147,$K$9:$R$44,5,FALSE),IF(ISNUMBER(SEARCH(TEXT(VLOOKUP(B147,$K$9:$R$44,8,FALSE), "0"), VLOOKUP(A147, Planilha2!A:B, 2, FALSE))), VLOOKUP(B147,$K$9:$R$44,7,FALSE), IF(OR(WEEKDAY(A147)=1,A147=IFERROR(INDEX($U$9:$U$22, MATCH(A147, $U$9:$U$22, 0)), "A")),VLOOKUP(B147,$K$9:$R$44,7,FALSE),VLOOKUP(B147,$K$9:$R$44,3,FALSE)))))</f>
        <v/>
      </c>
    </row>
    <row r="148" spans="4:4" x14ac:dyDescent="0.25">
      <c r="D148" s="8" t="str">
        <f>IF(B148="","",IF(WEEKDAY(A148)=7,VLOOKUP(B148,$K$9:$R$44,5,FALSE),IF(ISNUMBER(SEARCH(TEXT(VLOOKUP(B148,$K$9:$R$44,8,FALSE), "0"), VLOOKUP(A148, Planilha2!A:B, 2, FALSE))), VLOOKUP(B148,$K$9:$R$44,7,FALSE), IF(OR(WEEKDAY(A148)=1,A148=IFERROR(INDEX($U$9:$U$22, MATCH(A148, $U$9:$U$22, 0)), "A")),VLOOKUP(B148,$K$9:$R$44,7,FALSE),VLOOKUP(B148,$K$9:$R$44,3,FALSE)))))</f>
        <v/>
      </c>
    </row>
    <row r="149" spans="4:4" x14ac:dyDescent="0.25">
      <c r="D149" s="8" t="str">
        <f>IF(B149="","",IF(WEEKDAY(A149)=7,VLOOKUP(B149,$K$9:$R$44,5,FALSE),IF(ISNUMBER(SEARCH(TEXT(VLOOKUP(B149,$K$9:$R$44,8,FALSE), "0"), VLOOKUP(A149, Planilha2!A:B, 2, FALSE))), VLOOKUP(B149,$K$9:$R$44,7,FALSE), IF(OR(WEEKDAY(A149)=1,A149=IFERROR(INDEX($U$9:$U$22, MATCH(A149, $U$9:$U$22, 0)), "A")),VLOOKUP(B149,$K$9:$R$44,7,FALSE),VLOOKUP(B149,$K$9:$R$44,3,FALSE)))))</f>
        <v/>
      </c>
    </row>
    <row r="150" spans="4:4" x14ac:dyDescent="0.25">
      <c r="D150" s="8" t="str">
        <f>IF(B150="","",IF(WEEKDAY(A150)=7,VLOOKUP(B150,$K$9:$R$44,5,FALSE),IF(ISNUMBER(SEARCH(TEXT(VLOOKUP(B150,$K$9:$R$44,8,FALSE), "0"), VLOOKUP(A150, Planilha2!A:B, 2, FALSE))), VLOOKUP(B150,$K$9:$R$44,7,FALSE), IF(OR(WEEKDAY(A150)=1,A150=IFERROR(INDEX($U$9:$U$22, MATCH(A150, $U$9:$U$22, 0)), "A")),VLOOKUP(B150,$K$9:$R$44,7,FALSE),VLOOKUP(B150,$K$9:$R$44,3,FALSE)))))</f>
        <v/>
      </c>
    </row>
    <row r="151" spans="4:4" x14ac:dyDescent="0.25">
      <c r="D151" s="8" t="str">
        <f>IF(B151="","",IF(WEEKDAY(A151)=7,VLOOKUP(B151,$K$9:$R$44,5,FALSE),IF(ISNUMBER(SEARCH(TEXT(VLOOKUP(B151,$K$9:$R$44,8,FALSE), "0"), VLOOKUP(A151, Planilha2!A:B, 2, FALSE))), VLOOKUP(B151,$K$9:$R$44,7,FALSE), IF(OR(WEEKDAY(A151)=1,A151=IFERROR(INDEX($U$9:$U$22, MATCH(A151, $U$9:$U$22, 0)), "A")),VLOOKUP(B151,$K$9:$R$44,7,FALSE),VLOOKUP(B151,$K$9:$R$44,3,FALSE)))))</f>
        <v/>
      </c>
    </row>
    <row r="152" spans="4:4" x14ac:dyDescent="0.25">
      <c r="D152" s="8" t="str">
        <f>IF(B152="","",IF(WEEKDAY(A152)=7,VLOOKUP(B152,$K$9:$R$44,5,FALSE),IF(ISNUMBER(SEARCH(TEXT(VLOOKUP(B152,$K$9:$R$44,8,FALSE), "0"), VLOOKUP(A152, Planilha2!A:B, 2, FALSE))), VLOOKUP(B152,$K$9:$R$44,7,FALSE), IF(OR(WEEKDAY(A152)=1,A152=IFERROR(INDEX($U$9:$U$22, MATCH(A152, $U$9:$U$22, 0)), "A")),VLOOKUP(B152,$K$9:$R$44,7,FALSE),VLOOKUP(B152,$K$9:$R$44,3,FALSE)))))</f>
        <v/>
      </c>
    </row>
    <row r="153" spans="4:4" x14ac:dyDescent="0.25">
      <c r="D153" s="8" t="str">
        <f>IF(B153="","",IF(WEEKDAY(A153)=7,VLOOKUP(B153,$K$9:$R$44,5,FALSE),IF(ISNUMBER(SEARCH(TEXT(VLOOKUP(B153,$K$9:$R$44,8,FALSE), "0"), VLOOKUP(A153, Planilha2!A:B, 2, FALSE))), VLOOKUP(B153,$K$9:$R$44,7,FALSE), IF(OR(WEEKDAY(A153)=1,A153=IFERROR(INDEX($U$9:$U$22, MATCH(A153, $U$9:$U$22, 0)), "A")),VLOOKUP(B153,$K$9:$R$44,7,FALSE),VLOOKUP(B153,$K$9:$R$44,3,FALSE)))))</f>
        <v/>
      </c>
    </row>
    <row r="154" spans="4:4" x14ac:dyDescent="0.25">
      <c r="D154" s="8" t="str">
        <f>IF(B154="","",IF(WEEKDAY(A154)=7,VLOOKUP(B154,$K$9:$R$44,5,FALSE),IF(ISNUMBER(SEARCH(TEXT(VLOOKUP(B154,$K$9:$R$44,8,FALSE), "0"), VLOOKUP(A154, Planilha2!A:B, 2, FALSE))), VLOOKUP(B154,$K$9:$R$44,7,FALSE), IF(OR(WEEKDAY(A154)=1,A154=IFERROR(INDEX($U$9:$U$22, MATCH(A154, $U$9:$U$22, 0)), "A")),VLOOKUP(B154,$K$9:$R$44,7,FALSE),VLOOKUP(B154,$K$9:$R$44,3,FALSE)))))</f>
        <v/>
      </c>
    </row>
    <row r="155" spans="4:4" x14ac:dyDescent="0.25">
      <c r="D155" s="8" t="str">
        <f>IF(B155="","",IF(WEEKDAY(A155)=7,VLOOKUP(B155,$K$9:$R$44,5,FALSE),IF(ISNUMBER(SEARCH(TEXT(VLOOKUP(B155,$K$9:$R$44,8,FALSE), "0"), VLOOKUP(A155, Planilha2!A:B, 2, FALSE))), VLOOKUP(B155,$K$9:$R$44,7,FALSE), IF(OR(WEEKDAY(A155)=1,A155=IFERROR(INDEX($U$9:$U$22, MATCH(A155, $U$9:$U$22, 0)), "A")),VLOOKUP(B155,$K$9:$R$44,7,FALSE),VLOOKUP(B155,$K$9:$R$44,3,FALSE)))))</f>
        <v/>
      </c>
    </row>
    <row r="156" spans="4:4" x14ac:dyDescent="0.25">
      <c r="D156" s="8" t="str">
        <f>IF(B156="","",IF(WEEKDAY(A156)=7,VLOOKUP(B156,$K$9:$R$44,5,FALSE),IF(ISNUMBER(SEARCH(TEXT(VLOOKUP(B156,$K$9:$R$44,8,FALSE), "0"), VLOOKUP(A156, Planilha2!A:B, 2, FALSE))), VLOOKUP(B156,$K$9:$R$44,7,FALSE), IF(OR(WEEKDAY(A156)=1,A156=IFERROR(INDEX($U$9:$U$22, MATCH(A156, $U$9:$U$22, 0)), "A")),VLOOKUP(B156,$K$9:$R$44,7,FALSE),VLOOKUP(B156,$K$9:$R$44,3,FALSE)))))</f>
        <v/>
      </c>
    </row>
  </sheetData>
  <autoFilter ref="A8:T8"/>
  <mergeCells count="1">
    <mergeCell ref="A7:J7"/>
  </mergeCells>
  <conditionalFormatting sqref="G1:G7 G9:G1048576">
    <cfRule type="cellIs" dxfId="3" priority="1" operator="equal">
      <formula>"ADIANTADO"</formula>
    </cfRule>
    <cfRule type="cellIs" dxfId="2" priority="2" operator="equal">
      <formula>"ATRASADO"</formula>
    </cfRule>
  </conditionalFormatting>
  <hyperlinks>
    <hyperlink ref="J1" location="DSM!A1" display="VOLTAR"/>
  </hyperlinks>
  <pageMargins left="0.51180555555555596" right="0.51180555555555596" top="0.78680555555555598" bottom="0.78680555555555598" header="0.31388888888888899" footer="0.31388888888888899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3"/>
  <dimension ref="A1:X61"/>
  <sheetViews>
    <sheetView zoomScaleNormal="100" workbookViewId="0">
      <selection activeCell="H10" sqref="H10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9" bestFit="1" customWidth="1"/>
    <col min="4" max="9" width="9" customWidth="1"/>
    <col min="11" max="11" width="10.7109375" bestFit="1" customWidth="1"/>
    <col min="24" max="24" width="11.5703125" bestFit="1" customWidth="1"/>
  </cols>
  <sheetData>
    <row r="1" spans="1:24" x14ac:dyDescent="0.25">
      <c r="K1" s="24" t="s">
        <v>33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4" ht="60" x14ac:dyDescent="0.25">
      <c r="A2" s="9" t="s">
        <v>0</v>
      </c>
      <c r="B2" s="9" t="s">
        <v>18</v>
      </c>
      <c r="C2" s="9" t="s">
        <v>34</v>
      </c>
      <c r="D2" s="9" t="s">
        <v>35</v>
      </c>
      <c r="E2" s="9" t="s">
        <v>36</v>
      </c>
      <c r="F2" s="9" t="s">
        <v>21</v>
      </c>
      <c r="G2" s="9" t="s">
        <v>22</v>
      </c>
      <c r="H2" s="9" t="s">
        <v>23</v>
      </c>
      <c r="K2" s="9" t="s">
        <v>24</v>
      </c>
      <c r="L2" s="9" t="s">
        <v>18</v>
      </c>
      <c r="M2" s="9" t="s">
        <v>37</v>
      </c>
      <c r="N2" s="9" t="s">
        <v>38</v>
      </c>
      <c r="O2" s="9" t="s">
        <v>39</v>
      </c>
      <c r="P2" s="9" t="s">
        <v>40</v>
      </c>
      <c r="Q2" s="9" t="s">
        <v>41</v>
      </c>
      <c r="R2" s="9" t="s">
        <v>42</v>
      </c>
      <c r="S2" s="9" t="s">
        <v>30</v>
      </c>
      <c r="T2" s="9" t="s">
        <v>21</v>
      </c>
      <c r="U2" s="9" t="s">
        <v>43</v>
      </c>
      <c r="V2" s="10" t="s">
        <v>31</v>
      </c>
      <c r="W2" s="10" t="s">
        <v>32</v>
      </c>
    </row>
    <row r="3" spans="1:24" x14ac:dyDescent="0.25">
      <c r="A3" s="11"/>
      <c r="B3" s="4"/>
      <c r="C3" s="8" t="str">
        <f>IF(B3="","",IF(ISNUMBER(SEARCH(TEXT(VLOOKUP(B3,$L$3:$S$38,8,FALSE), "0"), VLOOKUP(A3, Planilha2!A:B, 2, FALSE))), VLOOKUP(B3,$L$3:$S$38,5,FALSE),IF(OR(WEEKDAY(A3)=1,A3=IFERROR(INDEX($X$3:$X$16, MATCH(A3, $X$3:$X$16, 0)), "0")),VLOOKUP(B3,$L$3:$S$38,5,FALSE),VLOOKUP(B3,$L$3:$S$38,2,FALSE))))</f>
        <v/>
      </c>
      <c r="D3" s="8" t="str">
        <f>IF(B3="","",IF(ISNUMBER(SEARCH(TEXT(VLOOKUP(B3,$L$3:$S$38,8,FALSE), "0"), VLOOKUP(A3, Planilha2!A:B, 2, FALSE))), VLOOKUP(B3,$L$3:$S$38,6,FALSE),IF(OR(WEEKDAY(A3)=1,A3=IFERROR(INDEX($X$3:$X$16, MATCH(A3, $X$3:$X$16, 0)), "0")),VLOOKUP(B3,$L$3:$S$38,6,FALSE),VLOOKUP(B3,$L$3:$S$38,3,FALSE))))</f>
        <v/>
      </c>
      <c r="E3" s="8" t="str">
        <f>IF(B3="","",IF(ISNUMBER(SEARCH(TEXT(VLOOKUP(B3,$L$3:$S$38,8,FALSE), "0"), VLOOKUP(A3, Planilha2!A:B, 2, FALSE))), VLOOKUP(B3,$L$3:$S$38,7,FALSE),IF(OR(WEEKDAY(A3)=1,A3=IFERROR(INDEX($X$3:$X$16, MATCH(A3, $X$3:$X$16, 0)), "0")),VLOOKUP(B3,$L$3:$S$38,7,FALSE),VLOOKUP(B3,$L$3:$S$38,4,FALSE))))</f>
        <v/>
      </c>
      <c r="F3" s="8"/>
      <c r="G3" s="12" t="str">
        <f>IF(F3="","",IF(F3&lt;C3,C3-F3,IF(F3&gt;E3,F3-E3,IF(F3&lt;D3,D3-F3,""))))</f>
        <v/>
      </c>
      <c r="H3" s="8" t="str">
        <f>IF(F3="","",IF(F3&gt;E3,"ATRASADO",IF(F3&lt;C3,"ADIANTADO",IF(F3&lt;D3,"ADIANTADO"))))</f>
        <v/>
      </c>
      <c r="K3" s="13">
        <v>43572</v>
      </c>
      <c r="L3" s="28" t="s">
        <v>50</v>
      </c>
      <c r="M3" s="19">
        <v>0.52083333333333337</v>
      </c>
      <c r="N3" s="19">
        <v>0.55902777777777779</v>
      </c>
      <c r="O3" s="14">
        <v>0.5625</v>
      </c>
      <c r="P3" s="14">
        <v>0.47916666666666669</v>
      </c>
      <c r="Q3" s="14">
        <v>0.55902777777777779</v>
      </c>
      <c r="R3" s="20">
        <v>0.5625</v>
      </c>
      <c r="S3" s="17">
        <v>2</v>
      </c>
      <c r="T3" s="14"/>
      <c r="U3" s="21"/>
      <c r="X3" s="11">
        <v>45292</v>
      </c>
    </row>
    <row r="4" spans="1:24" x14ac:dyDescent="0.25">
      <c r="A4" s="11"/>
      <c r="B4" s="4"/>
      <c r="C4" s="8" t="str">
        <f>IF(B4="","",IF(ISNUMBER(SEARCH(TEXT(VLOOKUP(B4,$L$3:$S$38,8,FALSE), "0"), VLOOKUP(A4, Planilha2!A:B, 2, FALSE))), VLOOKUP(B4,$L$3:$S$38,5,FALSE),IF(OR(WEEKDAY(A4)=1,A4=IFERROR(INDEX($X$3:$X$16, MATCH(A4, $X$3:$X$16, 0)), "0")),VLOOKUP(B4,$L$3:$S$38,5,FALSE),VLOOKUP(B4,$L$3:$S$38,2,FALSE))))</f>
        <v/>
      </c>
      <c r="D4" s="8" t="str">
        <f>IF(B4="","",IF(ISNUMBER(SEARCH(TEXT(VLOOKUP(B4,$L$3:$S$38,8,FALSE), "0"), VLOOKUP(A4, Planilha2!A:B, 2, FALSE))), VLOOKUP(B4,$L$3:$S$38,6,FALSE),IF(OR(WEEKDAY(A4)=1,A4=IFERROR(INDEX($X$3:$X$16, MATCH(A4, $X$3:$X$16, 0)), "0")),VLOOKUP(B4,$L$3:$S$38,6,FALSE),VLOOKUP(B4,$L$3:$S$38,3,FALSE))))</f>
        <v/>
      </c>
      <c r="E4" s="8" t="str">
        <f>IF(B4="","",IF(ISNUMBER(SEARCH(TEXT(VLOOKUP(B4,$L$3:$S$38,8,FALSE), "0"), VLOOKUP(A4, Planilha2!A:B, 2, FALSE))), VLOOKUP(B4,$L$3:$S$38,7,FALSE),IF(OR(WEEKDAY(A4)=1,A4=IFERROR(INDEX($X$3:$X$16, MATCH(A4, $X$3:$X$16, 0)), "0")),VLOOKUP(B4,$L$3:$S$38,7,FALSE),VLOOKUP(B4,$L$3:$S$38,4,FALSE))))</f>
        <v/>
      </c>
      <c r="F4" s="8"/>
      <c r="G4" s="12" t="str">
        <f t="shared" ref="G4:G12" si="0">IF(F4="","",IF(F4&lt;C4,C4-F4,IF(F4&gt;E4,F4-E4,IF(F4&lt;D4,D4-F4,""))))</f>
        <v/>
      </c>
      <c r="H4" s="8" t="str">
        <f t="shared" ref="H4:H31" si="1">IF(F4="","",IF(F4&gt;E4,"ATRASADO",IF(F4&lt;C4,"ADIANTADO",IF(F4&lt;D4,"ADIANTADO"))))</f>
        <v/>
      </c>
      <c r="K4" s="13">
        <v>42798</v>
      </c>
      <c r="L4" s="28" t="s">
        <v>51</v>
      </c>
      <c r="M4" s="14">
        <v>0.47222222222222221</v>
      </c>
      <c r="N4" s="14">
        <v>0.51736111111111116</v>
      </c>
      <c r="O4" s="14">
        <v>0.52083333333333337</v>
      </c>
      <c r="P4" s="14"/>
      <c r="Q4" s="14"/>
      <c r="R4" s="14"/>
      <c r="S4" s="16"/>
      <c r="T4" s="14"/>
      <c r="U4" s="21"/>
      <c r="X4" s="11">
        <v>45334</v>
      </c>
    </row>
    <row r="5" spans="1:24" x14ac:dyDescent="0.25">
      <c r="A5" s="11"/>
      <c r="B5" s="4"/>
      <c r="C5" s="8" t="str">
        <f>IF(B5="","",IF(ISNUMBER(SEARCH(TEXT(VLOOKUP(B5,$L$3:$S$38,8,FALSE), "0"), VLOOKUP(A5, Planilha2!A:B, 2, FALSE))), VLOOKUP(B5,$L$3:$S$38,5,FALSE),IF(OR(WEEKDAY(A5)=1,A5=IFERROR(INDEX($X$3:$X$16, MATCH(A5, $X$3:$X$16, 0)), "0")),VLOOKUP(B5,$L$3:$S$38,5,FALSE),VLOOKUP(B5,$L$3:$S$38,2,FALSE))))</f>
        <v/>
      </c>
      <c r="D5" s="8" t="str">
        <f>IF(B5="","",IF(ISNUMBER(SEARCH(TEXT(VLOOKUP(B5,$L$3:$S$38,8,FALSE), "0"), VLOOKUP(A5, Planilha2!A:B, 2, FALSE))), VLOOKUP(B5,$L$3:$S$38,6,FALSE),IF(OR(WEEKDAY(A5)=1,A5=IFERROR(INDEX($X$3:$X$16, MATCH(A5, $X$3:$X$16, 0)), "0")),VLOOKUP(B5,$L$3:$S$38,6,FALSE),VLOOKUP(B5,$L$3:$S$38,3,FALSE))))</f>
        <v/>
      </c>
      <c r="E5" s="8" t="str">
        <f>IF(B5="","",IF(ISNUMBER(SEARCH(TEXT(VLOOKUP(B5,$L$3:$S$38,8,FALSE), "0"), VLOOKUP(A5, Planilha2!A:B, 2, FALSE))), VLOOKUP(B5,$L$3:$S$38,7,FALSE),IF(OR(WEEKDAY(A5)=1,A5=IFERROR(INDEX($X$3:$X$16, MATCH(A5, $X$3:$X$16, 0)), "0")),VLOOKUP(B5,$L$3:$S$38,7,FALSE),VLOOKUP(B5,$L$3:$S$38,4,FALSE))))</f>
        <v/>
      </c>
      <c r="F5" s="8"/>
      <c r="G5" s="12" t="str">
        <f t="shared" si="0"/>
        <v/>
      </c>
      <c r="H5" s="8" t="str">
        <f t="shared" si="1"/>
        <v/>
      </c>
      <c r="K5" s="13">
        <v>45453</v>
      </c>
      <c r="L5" s="28" t="s">
        <v>52</v>
      </c>
      <c r="M5" s="14">
        <v>0.52083333333333337</v>
      </c>
      <c r="N5" s="14">
        <v>0.56944444444444442</v>
      </c>
      <c r="O5" s="14">
        <v>0.57291666666666663</v>
      </c>
      <c r="P5" s="14"/>
      <c r="Q5" s="14"/>
      <c r="R5" s="14"/>
      <c r="S5" s="16"/>
      <c r="T5" s="14"/>
      <c r="U5" s="21"/>
      <c r="X5" s="11">
        <v>45335</v>
      </c>
    </row>
    <row r="6" spans="1:24" x14ac:dyDescent="0.25">
      <c r="A6" s="11"/>
      <c r="B6" s="4"/>
      <c r="C6" s="8" t="str">
        <f>IF(B6="","",IF(ISNUMBER(SEARCH(TEXT(VLOOKUP(B6,$L$3:$S$38,8,FALSE), "0"), VLOOKUP(A6, Planilha2!A:B, 2, FALSE))), VLOOKUP(B6,$L$3:$S$38,5,FALSE),IF(OR(WEEKDAY(A6)=1,A6=IFERROR(INDEX($X$3:$X$16, MATCH(A6, $X$3:$X$16, 0)), "0")),VLOOKUP(B6,$L$3:$S$38,5,FALSE),VLOOKUP(B6,$L$3:$S$38,2,FALSE))))</f>
        <v/>
      </c>
      <c r="D6" s="8" t="str">
        <f>IF(B6="","",IF(ISNUMBER(SEARCH(TEXT(VLOOKUP(B6,$L$3:$S$38,8,FALSE), "0"), VLOOKUP(A6, Planilha2!A:B, 2, FALSE))), VLOOKUP(B6,$L$3:$S$38,6,FALSE),IF(OR(WEEKDAY(A6)=1,A6=IFERROR(INDEX($X$3:$X$16, MATCH(A6, $X$3:$X$16, 0)), "0")),VLOOKUP(B6,$L$3:$S$38,6,FALSE),VLOOKUP(B6,$L$3:$S$38,3,FALSE))))</f>
        <v/>
      </c>
      <c r="E6" s="8" t="str">
        <f>IF(B6="","",IF(ISNUMBER(SEARCH(TEXT(VLOOKUP(B6,$L$3:$S$38,8,FALSE), "0"), VLOOKUP(A6, Planilha2!A:B, 2, FALSE))), VLOOKUP(B6,$L$3:$S$38,7,FALSE),IF(OR(WEEKDAY(A6)=1,A6=IFERROR(INDEX($X$3:$X$16, MATCH(A6, $X$3:$X$16, 0)), "0")),VLOOKUP(B6,$L$3:$S$38,7,FALSE),VLOOKUP(B6,$L$3:$S$38,4,FALSE))))</f>
        <v/>
      </c>
      <c r="F6" s="8"/>
      <c r="G6" s="12" t="str">
        <f t="shared" si="0"/>
        <v/>
      </c>
      <c r="H6" s="8" t="str">
        <f t="shared" si="1"/>
        <v/>
      </c>
      <c r="K6" s="13">
        <v>43952</v>
      </c>
      <c r="L6" s="28" t="s">
        <v>53</v>
      </c>
      <c r="M6" s="14">
        <v>0.47916666666666669</v>
      </c>
      <c r="N6" s="14">
        <v>0.51736111111111116</v>
      </c>
      <c r="O6" s="14">
        <v>0.52083333333333337</v>
      </c>
      <c r="P6" s="14">
        <v>0.47916666666666669</v>
      </c>
      <c r="Q6" s="14">
        <v>0.55902777777777779</v>
      </c>
      <c r="R6" s="20">
        <v>0.5625</v>
      </c>
      <c r="S6" s="17">
        <v>3</v>
      </c>
      <c r="T6" s="14"/>
      <c r="U6" s="21"/>
      <c r="X6" s="11">
        <v>45380</v>
      </c>
    </row>
    <row r="7" spans="1:24" x14ac:dyDescent="0.25">
      <c r="A7" s="11"/>
      <c r="B7" s="4"/>
      <c r="C7" s="8" t="str">
        <f>IF(B7="","",IF(ISNUMBER(SEARCH(TEXT(VLOOKUP(B7,$L$3:$S$38,8,FALSE), "0"), VLOOKUP(A7, Planilha2!A:B, 2, FALSE))), VLOOKUP(B7,$L$3:$S$38,5,FALSE),IF(OR(WEEKDAY(A7)=1,A7=IFERROR(INDEX($X$3:$X$16, MATCH(A7, $X$3:$X$16, 0)), "0")),VLOOKUP(B7,$L$3:$S$38,5,FALSE),VLOOKUP(B7,$L$3:$S$38,2,FALSE))))</f>
        <v/>
      </c>
      <c r="D7" s="8" t="str">
        <f>IF(B7="","",IF(ISNUMBER(SEARCH(TEXT(VLOOKUP(B7,$L$3:$S$38,8,FALSE), "0"), VLOOKUP(A7, Planilha2!A:B, 2, FALSE))), VLOOKUP(B7,$L$3:$S$38,6,FALSE),IF(OR(WEEKDAY(A7)=1,A7=IFERROR(INDEX($X$3:$X$16, MATCH(A7, $X$3:$X$16, 0)), "0")),VLOOKUP(B7,$L$3:$S$38,6,FALSE),VLOOKUP(B7,$L$3:$S$38,3,FALSE))))</f>
        <v/>
      </c>
      <c r="E7" s="8" t="str">
        <f>IF(B7="","",IF(ISNUMBER(SEARCH(TEXT(VLOOKUP(B7,$L$3:$S$38,8,FALSE), "0"), VLOOKUP(A7, Planilha2!A:B, 2, FALSE))), VLOOKUP(B7,$L$3:$S$38,7,FALSE),IF(OR(WEEKDAY(A7)=1,A7=IFERROR(INDEX($X$3:$X$16, MATCH(A7, $X$3:$X$16, 0)), "0")),VLOOKUP(B7,$L$3:$S$38,7,FALSE),VLOOKUP(B7,$L$3:$S$38,4,FALSE))))</f>
        <v/>
      </c>
      <c r="F7" s="8"/>
      <c r="G7" s="12" t="str">
        <f t="shared" si="0"/>
        <v/>
      </c>
      <c r="H7" s="8" t="str">
        <f t="shared" si="1"/>
        <v/>
      </c>
      <c r="K7" s="13">
        <v>44875</v>
      </c>
      <c r="L7" s="28" t="s">
        <v>54</v>
      </c>
      <c r="M7" s="14">
        <v>0.47222222222222221</v>
      </c>
      <c r="N7" s="14">
        <v>0.51736111111111116</v>
      </c>
      <c r="O7" s="14">
        <v>0.52083333333333337</v>
      </c>
      <c r="P7" s="14"/>
      <c r="Q7" s="14"/>
      <c r="R7" s="14"/>
      <c r="S7" s="16"/>
      <c r="T7" s="14"/>
      <c r="U7" s="21"/>
      <c r="X7" s="11">
        <v>45403</v>
      </c>
    </row>
    <row r="8" spans="1:24" x14ac:dyDescent="0.25">
      <c r="A8" s="11"/>
      <c r="B8" s="4"/>
      <c r="C8" s="8" t="str">
        <f>IF(B8="","",IF(ISNUMBER(SEARCH(TEXT(VLOOKUP(B8,$L$3:$S$38,8,FALSE), "0"), VLOOKUP(A8, Planilha2!A:B, 2, FALSE))), VLOOKUP(B8,$L$3:$S$38,5,FALSE),IF(OR(WEEKDAY(A8)=1,A8=IFERROR(INDEX($X$3:$X$16, MATCH(A8, $X$3:$X$16, 0)), "0")),VLOOKUP(B8,$L$3:$S$38,5,FALSE),VLOOKUP(B8,$L$3:$S$38,2,FALSE))))</f>
        <v/>
      </c>
      <c r="D8" s="8" t="str">
        <f>IF(B8="","",IF(ISNUMBER(SEARCH(TEXT(VLOOKUP(B8,$L$3:$S$38,8,FALSE), "0"), VLOOKUP(A8, Planilha2!A:B, 2, FALSE))), VLOOKUP(B8,$L$3:$S$38,6,FALSE),IF(OR(WEEKDAY(A8)=1,A8=IFERROR(INDEX($X$3:$X$16, MATCH(A8, $X$3:$X$16, 0)), "0")),VLOOKUP(B8,$L$3:$S$38,6,FALSE),VLOOKUP(B8,$L$3:$S$38,3,FALSE))))</f>
        <v/>
      </c>
      <c r="E8" s="8" t="str">
        <f>IF(B8="","",IF(ISNUMBER(SEARCH(TEXT(VLOOKUP(B8,$L$3:$S$38,8,FALSE), "0"), VLOOKUP(A8, Planilha2!A:B, 2, FALSE))), VLOOKUP(B8,$L$3:$S$38,7,FALSE),IF(OR(WEEKDAY(A8)=1,A8=IFERROR(INDEX($X$3:$X$16, MATCH(A8, $X$3:$X$16, 0)), "0")),VLOOKUP(B8,$L$3:$S$38,7,FALSE),VLOOKUP(B8,$L$3:$S$38,4,FALSE))))</f>
        <v/>
      </c>
      <c r="F8" s="8"/>
      <c r="G8" s="12" t="str">
        <f t="shared" si="0"/>
        <v/>
      </c>
      <c r="H8" s="8" t="str">
        <f t="shared" si="1"/>
        <v/>
      </c>
      <c r="X8" s="11">
        <v>45413</v>
      </c>
    </row>
    <row r="9" spans="1:24" x14ac:dyDescent="0.25">
      <c r="A9" s="11"/>
      <c r="B9" s="4"/>
      <c r="C9" s="8" t="str">
        <f>IF(B9="","",IF(ISNUMBER(SEARCH(TEXT(VLOOKUP(B9,$L$3:$S$38,8,FALSE), "0"), VLOOKUP(A9, Planilha2!A:B, 2, FALSE))), VLOOKUP(B9,$L$3:$S$38,5,FALSE),IF(OR(WEEKDAY(A9)=1,A9=IFERROR(INDEX($X$3:$X$16, MATCH(A9, $X$3:$X$16, 0)), "0")),VLOOKUP(B9,$L$3:$S$38,5,FALSE),VLOOKUP(B9,$L$3:$S$38,2,FALSE))))</f>
        <v/>
      </c>
      <c r="D9" s="8" t="str">
        <f>IF(B9="","",IF(ISNUMBER(SEARCH(TEXT(VLOOKUP(B9,$L$3:$S$38,8,FALSE), "0"), VLOOKUP(A9, Planilha2!A:B, 2, FALSE))), VLOOKUP(B9,$L$3:$S$38,6,FALSE),IF(OR(WEEKDAY(A9)=1,A9=IFERROR(INDEX($X$3:$X$16, MATCH(A9, $X$3:$X$16, 0)), "0")),VLOOKUP(B9,$L$3:$S$38,6,FALSE),VLOOKUP(B9,$L$3:$S$38,3,FALSE))))</f>
        <v/>
      </c>
      <c r="E9" s="8" t="str">
        <f>IF(B9="","",IF(ISNUMBER(SEARCH(TEXT(VLOOKUP(B9,$L$3:$S$38,8,FALSE), "0"), VLOOKUP(A9, Planilha2!A:B, 2, FALSE))), VLOOKUP(B9,$L$3:$S$38,7,FALSE),IF(OR(WEEKDAY(A9)=1,A9=IFERROR(INDEX($X$3:$X$16, MATCH(A9, $X$3:$X$16, 0)), "0")),VLOOKUP(B9,$L$3:$S$38,7,FALSE),VLOOKUP(B9,$L$3:$S$38,4,FALSE))))</f>
        <v/>
      </c>
      <c r="F9" s="8"/>
      <c r="G9" s="12" t="str">
        <f t="shared" si="0"/>
        <v/>
      </c>
      <c r="H9" s="8" t="str">
        <f t="shared" si="1"/>
        <v/>
      </c>
      <c r="X9" s="11">
        <v>45442</v>
      </c>
    </row>
    <row r="10" spans="1:24" x14ac:dyDescent="0.25">
      <c r="A10" s="11"/>
      <c r="B10" s="4"/>
      <c r="C10" s="8" t="str">
        <f>IF(B10="","",IF(ISNUMBER(SEARCH(TEXT(VLOOKUP(B10,$L$3:$S$38,8,FALSE), "0"), VLOOKUP(A10, Planilha2!A:B, 2, FALSE))), VLOOKUP(B10,$L$3:$S$38,5,FALSE),IF(OR(WEEKDAY(A10)=1,A10=IFERROR(INDEX($X$3:$X$16, MATCH(A10, $X$3:$X$16, 0)), "0")),VLOOKUP(B10,$L$3:$S$38,5,FALSE),VLOOKUP(B10,$L$3:$S$38,2,FALSE))))</f>
        <v/>
      </c>
      <c r="D10" s="8" t="str">
        <f>IF(B10="","",IF(ISNUMBER(SEARCH(TEXT(VLOOKUP(B10,$L$3:$S$38,8,FALSE), "0"), VLOOKUP(A10, Planilha2!A:B, 2, FALSE))), VLOOKUP(B10,$L$3:$S$38,6,FALSE),IF(OR(WEEKDAY(A10)=1,A10=IFERROR(INDEX($X$3:$X$16, MATCH(A10, $X$3:$X$16, 0)), "0")),VLOOKUP(B10,$L$3:$S$38,6,FALSE),VLOOKUP(B10,$L$3:$S$38,3,FALSE))))</f>
        <v/>
      </c>
      <c r="E10" s="8" t="str">
        <f>IF(B10="","",IF(ISNUMBER(SEARCH(TEXT(VLOOKUP(B10,$L$3:$S$38,8,FALSE), "0"), VLOOKUP(A10, Planilha2!A:B, 2, FALSE))), VLOOKUP(B10,$L$3:$S$38,7,FALSE),IF(OR(WEEKDAY(A10)=1,A10=IFERROR(INDEX($X$3:$X$16, MATCH(A10, $X$3:$X$16, 0)), "0")),VLOOKUP(B10,$L$3:$S$38,7,FALSE),VLOOKUP(B10,$L$3:$S$38,4,FALSE))))</f>
        <v/>
      </c>
      <c r="F10" s="8"/>
      <c r="G10" s="12" t="str">
        <f t="shared" si="0"/>
        <v/>
      </c>
      <c r="H10" s="8" t="str">
        <f t="shared" si="1"/>
        <v/>
      </c>
      <c r="X10" s="11">
        <v>45542</v>
      </c>
    </row>
    <row r="11" spans="1:24" x14ac:dyDescent="0.25">
      <c r="A11" s="11"/>
      <c r="B11" s="4"/>
      <c r="C11" s="8" t="str">
        <f>IF(B11="","",IF(ISNUMBER(SEARCH(TEXT(VLOOKUP(B11,$L$3:$S$38,8,FALSE), "0"), VLOOKUP(A11, Planilha2!A:B, 2, FALSE))), VLOOKUP(B11,$L$3:$S$38,5,FALSE),IF(OR(WEEKDAY(A11)=1,A11=IFERROR(INDEX($X$3:$X$16, MATCH(A11, $X$3:$X$16, 0)), "0")),VLOOKUP(B11,$L$3:$S$38,5,FALSE),VLOOKUP(B11,$L$3:$S$38,2,FALSE))))</f>
        <v/>
      </c>
      <c r="D11" s="8" t="str">
        <f>IF(B11="","",IF(ISNUMBER(SEARCH(TEXT(VLOOKUP(B11,$L$3:$S$38,8,FALSE), "0"), VLOOKUP(A11, Planilha2!A:B, 2, FALSE))), VLOOKUP(B11,$L$3:$S$38,6,FALSE),IF(OR(WEEKDAY(A11)=1,A11=IFERROR(INDEX($X$3:$X$16, MATCH(A11, $X$3:$X$16, 0)), "0")),VLOOKUP(B11,$L$3:$S$38,6,FALSE),VLOOKUP(B11,$L$3:$S$38,3,FALSE))))</f>
        <v/>
      </c>
      <c r="E11" s="8" t="str">
        <f>IF(B11="","",IF(ISNUMBER(SEARCH(TEXT(VLOOKUP(B11,$L$3:$S$38,8,FALSE), "0"), VLOOKUP(A11, Planilha2!A:B, 2, FALSE))), VLOOKUP(B11,$L$3:$S$38,7,FALSE),IF(OR(WEEKDAY(A11)=1,A11=IFERROR(INDEX($X$3:$X$16, MATCH(A11, $X$3:$X$16, 0)), "0")),VLOOKUP(B11,$L$3:$S$38,7,FALSE),VLOOKUP(B11,$L$3:$S$38,4,FALSE))))</f>
        <v/>
      </c>
      <c r="F11" s="8"/>
      <c r="G11" s="12" t="str">
        <f t="shared" si="0"/>
        <v/>
      </c>
      <c r="H11" s="8" t="str">
        <f t="shared" si="1"/>
        <v/>
      </c>
      <c r="X11" s="11">
        <v>45575</v>
      </c>
    </row>
    <row r="12" spans="1:24" x14ac:dyDescent="0.25">
      <c r="A12" s="11"/>
      <c r="B12" s="4"/>
      <c r="C12" s="8" t="str">
        <f>IF(B12="","",IF(ISNUMBER(SEARCH(TEXT(VLOOKUP(B12,$L$3:$S$38,8,FALSE), "0"), VLOOKUP(A12, Planilha2!A:B, 2, FALSE))), VLOOKUP(B12,$L$3:$S$38,5,FALSE),IF(OR(WEEKDAY(A12)=1,A12=IFERROR(INDEX($X$3:$X$16, MATCH(A12, $X$3:$X$16, 0)), "0")),VLOOKUP(B12,$L$3:$S$38,5,FALSE),VLOOKUP(B12,$L$3:$S$38,2,FALSE))))</f>
        <v/>
      </c>
      <c r="D12" s="8" t="str">
        <f>IF(B12="","",IF(ISNUMBER(SEARCH(TEXT(VLOOKUP(B12,$L$3:$S$38,8,FALSE), "0"), VLOOKUP(A12, Planilha2!A:B, 2, FALSE))), VLOOKUP(B12,$L$3:$S$38,6,FALSE),IF(OR(WEEKDAY(A12)=1,A12=IFERROR(INDEX($X$3:$X$16, MATCH(A12, $X$3:$X$16, 0)), "0")),VLOOKUP(B12,$L$3:$S$38,6,FALSE),VLOOKUP(B12,$L$3:$S$38,3,FALSE))))</f>
        <v/>
      </c>
      <c r="E12" s="8" t="str">
        <f>IF(B12="","",IF(ISNUMBER(SEARCH(TEXT(VLOOKUP(B12,$L$3:$S$38,8,FALSE), "0"), VLOOKUP(A12, Planilha2!A:B, 2, FALSE))), VLOOKUP(B12,$L$3:$S$38,7,FALSE),IF(OR(WEEKDAY(A12)=1,A12=IFERROR(INDEX($X$3:$X$16, MATCH(A12, $X$3:$X$16, 0)), "0")),VLOOKUP(B12,$L$3:$S$38,7,FALSE),VLOOKUP(B12,$L$3:$S$38,4,FALSE))))</f>
        <v/>
      </c>
      <c r="F12" s="8"/>
      <c r="G12" s="12" t="str">
        <f t="shared" si="0"/>
        <v/>
      </c>
      <c r="H12" s="8" t="str">
        <f t="shared" si="1"/>
        <v/>
      </c>
      <c r="X12" s="11">
        <v>45577</v>
      </c>
    </row>
    <row r="13" spans="1:24" x14ac:dyDescent="0.25">
      <c r="C13" s="8" t="str">
        <f>IF(B13="","",IF(ISNUMBER(SEARCH(TEXT(VLOOKUP(B13,$L$3:$S$38,8,FALSE), "0"), VLOOKUP(A13, Planilha2!A:B, 2, FALSE))), VLOOKUP(B13,$L$3:$S$38,5,FALSE),IF(OR(WEEKDAY(A13)=1,A13=IFERROR(INDEX($X$3:$X$16, MATCH(A13, $X$3:$X$16, 0)), "0")),VLOOKUP(B13,$L$3:$S$38,5,FALSE),VLOOKUP(B13,$L$3:$S$38,2,FALSE))))</f>
        <v/>
      </c>
      <c r="D13" s="8" t="str">
        <f>IF(B13="","",IF(ISNUMBER(SEARCH(TEXT(VLOOKUP(B13,$L$3:$S$38,8,FALSE), "0"), VLOOKUP(A13, Planilha2!A:B, 2, FALSE))), VLOOKUP(B13,$L$3:$S$38,6,FALSE),IF(OR(WEEKDAY(A13)=1,A13=IFERROR(INDEX($X$3:$X$16, MATCH(A13, $X$3:$X$16, 0)), "0")),VLOOKUP(B13,$L$3:$S$38,6,FALSE),VLOOKUP(B13,$L$3:$S$38,3,FALSE))))</f>
        <v/>
      </c>
      <c r="E13" s="8" t="str">
        <f>IF(B13="","",IF(ISNUMBER(SEARCH(TEXT(VLOOKUP(B13,$L$3:$S$38,8,FALSE), "0"), VLOOKUP(A13, Planilha2!A:B, 2, FALSE))), VLOOKUP(B13,$L$3:$S$38,7,FALSE),IF(OR(WEEKDAY(A13)=1,A13=IFERROR(INDEX($X$3:$X$16, MATCH(A13, $X$3:$X$16, 0)), "0")),VLOOKUP(B13,$L$3:$S$38,7,FALSE),VLOOKUP(B13,$L$3:$S$38,4,FALSE))))</f>
        <v/>
      </c>
      <c r="G13" s="12" t="str">
        <f t="shared" ref="G13:G18" si="2">IF(F13="","",IF(F13&lt;C13,C13-F13,IF(F13&gt;E13,F13-E13,"")))</f>
        <v/>
      </c>
      <c r="H13" s="8" t="str">
        <f t="shared" si="1"/>
        <v/>
      </c>
      <c r="X13" s="11">
        <v>45598</v>
      </c>
    </row>
    <row r="14" spans="1:24" x14ac:dyDescent="0.25">
      <c r="C14" s="8" t="str">
        <f>IF(B14="","",IF(ISNUMBER(SEARCH(TEXT(VLOOKUP(B14,$L$3:$S$38,8,FALSE), "0"), VLOOKUP(A14, Planilha2!A:B, 2, FALSE))), VLOOKUP(B14,$L$3:$S$38,5,FALSE),IF(OR(WEEKDAY(A14)=1,A14=IFERROR(INDEX($X$3:$X$16, MATCH(A14, $X$3:$X$16, 0)), "0")),VLOOKUP(B14,$L$3:$S$38,5,FALSE),VLOOKUP(B14,$L$3:$S$38,2,FALSE))))</f>
        <v/>
      </c>
      <c r="D14" s="8" t="str">
        <f>IF(B14="","",IF(ISNUMBER(SEARCH(TEXT(VLOOKUP(B14,$L$3:$S$38,8,FALSE), "0"), VLOOKUP(A14, Planilha2!A:B, 2, FALSE))), VLOOKUP(B14,$L$3:$S$38,6,FALSE),IF(OR(WEEKDAY(A14)=1,A14=IFERROR(INDEX($X$3:$X$16, MATCH(A14, $X$3:$X$16, 0)), "0")),VLOOKUP(B14,$L$3:$S$38,6,FALSE),VLOOKUP(B14,$L$3:$S$38,3,FALSE))))</f>
        <v/>
      </c>
      <c r="E14" s="8" t="str">
        <f>IF(B14="","",IF(ISNUMBER(SEARCH(TEXT(VLOOKUP(B14,$L$3:$S$38,8,FALSE), "0"), VLOOKUP(A14, Planilha2!A:B, 2, FALSE))), VLOOKUP(B14,$L$3:$S$38,7,FALSE),IF(OR(WEEKDAY(A14)=1,A14=IFERROR(INDEX($X$3:$X$16, MATCH(A14, $X$3:$X$16, 0)), "0")),VLOOKUP(B14,$L$3:$S$38,7,FALSE),VLOOKUP(B14,$L$3:$S$38,4,FALSE))))</f>
        <v/>
      </c>
      <c r="G14" s="12" t="str">
        <f t="shared" si="2"/>
        <v/>
      </c>
      <c r="H14" s="8" t="str">
        <f t="shared" si="1"/>
        <v/>
      </c>
      <c r="X14" s="11">
        <v>45611</v>
      </c>
    </row>
    <row r="15" spans="1:24" x14ac:dyDescent="0.25">
      <c r="C15" s="8" t="str">
        <f>IF(B15="","",IF(ISNUMBER(SEARCH(TEXT(VLOOKUP(B15,$L$3:$S$38,8,FALSE), "0"), VLOOKUP(A15, Planilha2!A:B, 2, FALSE))), VLOOKUP(B15,$L$3:$S$38,5,FALSE),IF(OR(WEEKDAY(A15)=1,A15=IFERROR(INDEX($X$3:$X$16, MATCH(A15, $X$3:$X$16, 0)), "0")),VLOOKUP(B15,$L$3:$S$38,5,FALSE),VLOOKUP(B15,$L$3:$S$38,2,FALSE))))</f>
        <v/>
      </c>
      <c r="D15" s="8" t="str">
        <f>IF(B15="","",IF(ISNUMBER(SEARCH(TEXT(VLOOKUP(B15,$L$3:$S$38,8,FALSE), "0"), VLOOKUP(A15, Planilha2!A:B, 2, FALSE))), VLOOKUP(B15,$L$3:$S$38,6,FALSE),IF(OR(WEEKDAY(A15)=1,A15=IFERROR(INDEX($X$3:$X$16, MATCH(A15, $X$3:$X$16, 0)), "0")),VLOOKUP(B15,$L$3:$S$38,6,FALSE),VLOOKUP(B15,$L$3:$S$38,3,FALSE))))</f>
        <v/>
      </c>
      <c r="E15" s="8" t="str">
        <f>IF(B15="","",IF(ISNUMBER(SEARCH(TEXT(VLOOKUP(B15,$L$3:$S$38,8,FALSE), "0"), VLOOKUP(A15, Planilha2!A:B, 2, FALSE))), VLOOKUP(B15,$L$3:$S$38,7,FALSE),IF(OR(WEEKDAY(A15)=1,A15=IFERROR(INDEX($X$3:$X$16, MATCH(A15, $X$3:$X$16, 0)), "0")),VLOOKUP(B15,$L$3:$S$38,7,FALSE),VLOOKUP(B15,$L$3:$S$38,4,FALSE))))</f>
        <v/>
      </c>
      <c r="G15" s="12" t="str">
        <f t="shared" si="2"/>
        <v/>
      </c>
      <c r="H15" s="8" t="str">
        <f t="shared" si="1"/>
        <v/>
      </c>
      <c r="X15" s="11">
        <v>45616</v>
      </c>
    </row>
    <row r="16" spans="1:24" x14ac:dyDescent="0.25">
      <c r="C16" s="8" t="str">
        <f>IF(B16="","",IF(ISNUMBER(SEARCH(TEXT(VLOOKUP(B16,$L$3:$S$38,8,FALSE), "0"), VLOOKUP(A16, Planilha2!A:B, 2, FALSE))), VLOOKUP(B16,$L$3:$S$38,5,FALSE),IF(OR(WEEKDAY(A16)=1,A16=IFERROR(INDEX($X$3:$X$16, MATCH(A16, $X$3:$X$16, 0)), "0")),VLOOKUP(B16,$L$3:$S$38,5,FALSE),VLOOKUP(B16,$L$3:$S$38,2,FALSE))))</f>
        <v/>
      </c>
      <c r="D16" s="8" t="str">
        <f>IF(B16="","",IF(ISNUMBER(SEARCH(TEXT(VLOOKUP(B16,$L$3:$S$38,8,FALSE), "0"), VLOOKUP(A16, Planilha2!A:B, 2, FALSE))), VLOOKUP(B16,$L$3:$S$38,6,FALSE),IF(OR(WEEKDAY(A16)=1,A16=IFERROR(INDEX($X$3:$X$16, MATCH(A16, $X$3:$X$16, 0)), "0")),VLOOKUP(B16,$L$3:$S$38,6,FALSE),VLOOKUP(B16,$L$3:$S$38,3,FALSE))))</f>
        <v/>
      </c>
      <c r="E16" s="8" t="str">
        <f>IF(B16="","",IF(ISNUMBER(SEARCH(TEXT(VLOOKUP(B16,$L$3:$S$38,8,FALSE), "0"), VLOOKUP(A16, Planilha2!A:B, 2, FALSE))), VLOOKUP(B16,$L$3:$S$38,7,FALSE),IF(OR(WEEKDAY(A16)=1,A16=IFERROR(INDEX($X$3:$X$16, MATCH(A16, $X$3:$X$16, 0)), "0")),VLOOKUP(B16,$L$3:$S$38,7,FALSE),VLOOKUP(B16,$L$3:$S$38,4,FALSE))))</f>
        <v/>
      </c>
      <c r="G16" s="12" t="str">
        <f t="shared" si="2"/>
        <v/>
      </c>
      <c r="H16" s="8" t="str">
        <f t="shared" si="1"/>
        <v/>
      </c>
      <c r="X16" s="11">
        <v>45651</v>
      </c>
    </row>
    <row r="17" spans="3:8" x14ac:dyDescent="0.25">
      <c r="C17" s="8" t="str">
        <f>IF(B17="","",IF(ISNUMBER(SEARCH(TEXT(VLOOKUP(B17,$L$3:$S$38,8,FALSE), "0"), VLOOKUP(A17, Planilha2!A:B, 2, FALSE))), VLOOKUP(B17,$L$3:$S$38,5,FALSE),IF(OR(WEEKDAY(A17)=1,A17=IFERROR(INDEX($X$3:$X$16, MATCH(A17, $X$3:$X$16, 0)), "0")),VLOOKUP(B17,$L$3:$S$38,5,FALSE),VLOOKUP(B17,$L$3:$S$38,2,FALSE))))</f>
        <v/>
      </c>
      <c r="D17" s="8" t="str">
        <f>IF(B17="","",IF(ISNUMBER(SEARCH(TEXT(VLOOKUP(B17,$L$3:$S$38,8,FALSE), "0"), VLOOKUP(A17, Planilha2!A:B, 2, FALSE))), VLOOKUP(B17,$L$3:$S$38,6,FALSE),IF(OR(WEEKDAY(A17)=1,A17=IFERROR(INDEX($X$3:$X$16, MATCH(A17, $X$3:$X$16, 0)), "0")),VLOOKUP(B17,$L$3:$S$38,6,FALSE),VLOOKUP(B17,$L$3:$S$38,3,FALSE))))</f>
        <v/>
      </c>
      <c r="E17" s="8" t="str">
        <f>IF(B17="","",IF(ISNUMBER(SEARCH(TEXT(VLOOKUP(B17,$L$3:$S$38,8,FALSE), "0"), VLOOKUP(A17, Planilha2!A:B, 2, FALSE))), VLOOKUP(B17,$L$3:$S$38,7,FALSE),IF(OR(WEEKDAY(A17)=1,A17=IFERROR(INDEX($X$3:$X$16, MATCH(A17, $X$3:$X$16, 0)), "0")),VLOOKUP(B17,$L$3:$S$38,7,FALSE),VLOOKUP(B17,$L$3:$S$38,4,FALSE))))</f>
        <v/>
      </c>
      <c r="G17" s="12" t="str">
        <f t="shared" si="2"/>
        <v/>
      </c>
      <c r="H17" s="8" t="str">
        <f t="shared" si="1"/>
        <v/>
      </c>
    </row>
    <row r="18" spans="3:8" x14ac:dyDescent="0.25">
      <c r="C18" s="8" t="str">
        <f>IF(B18="","",IF(ISNUMBER(SEARCH(TEXT(VLOOKUP(B18,$L$3:$S$38,8,FALSE), "0"), VLOOKUP(A18, Planilha2!A:B, 2, FALSE))), VLOOKUP(B18,$L$3:$S$38,5,FALSE),IF(OR(WEEKDAY(A18)=1,A18=IFERROR(INDEX($X$3:$X$16, MATCH(A18, $X$3:$X$16, 0)), "0")),VLOOKUP(B18,$L$3:$S$38,5,FALSE),VLOOKUP(B18,$L$3:$S$38,2,FALSE))))</f>
        <v/>
      </c>
      <c r="D18" s="8" t="str">
        <f>IF(B18="","",IF(ISNUMBER(SEARCH(TEXT(VLOOKUP(B18,$L$3:$S$38,8,FALSE), "0"), VLOOKUP(A18, Planilha2!A:B, 2, FALSE))), VLOOKUP(B18,$L$3:$S$38,6,FALSE),IF(OR(WEEKDAY(A18)=1,A18=IFERROR(INDEX($X$3:$X$16, MATCH(A18, $X$3:$X$16, 0)), "0")),VLOOKUP(B18,$L$3:$S$38,6,FALSE),VLOOKUP(B18,$L$3:$S$38,3,FALSE))))</f>
        <v/>
      </c>
      <c r="E18" s="8" t="str">
        <f>IF(B18="","",IF(ISNUMBER(SEARCH(TEXT(VLOOKUP(B18,$L$3:$S$38,8,FALSE), "0"), VLOOKUP(A18, Planilha2!A:B, 2, FALSE))), VLOOKUP(B18,$L$3:$S$38,7,FALSE),IF(OR(WEEKDAY(A18)=1,A18=IFERROR(INDEX($X$3:$X$16, MATCH(A18, $X$3:$X$16, 0)), "0")),VLOOKUP(B18,$L$3:$S$38,7,FALSE),VLOOKUP(B18,$L$3:$S$38,4,FALSE))))</f>
        <v/>
      </c>
      <c r="G18" s="12" t="str">
        <f t="shared" si="2"/>
        <v/>
      </c>
      <c r="H18" s="8" t="str">
        <f t="shared" si="1"/>
        <v/>
      </c>
    </row>
    <row r="19" spans="3:8" x14ac:dyDescent="0.25">
      <c r="C19" s="8" t="str">
        <f>IF(B19="","",IF(ISNUMBER(SEARCH(TEXT(VLOOKUP(B19,$L$3:$S$38,8,FALSE), "0"), VLOOKUP(A19, Planilha2!A:B, 2, FALSE))), VLOOKUP(B19,$L$3:$S$38,5,FALSE),IF(OR(WEEKDAY(A19)=1,A19=IFERROR(INDEX($X$3:$X$16, MATCH(A19, $X$3:$X$16, 0)), "0")),VLOOKUP(B19,$L$3:$S$38,5,FALSE),VLOOKUP(B19,$L$3:$S$38,2,FALSE))))</f>
        <v/>
      </c>
      <c r="D19" s="8" t="str">
        <f>IF(B19="","",IF(ISNUMBER(SEARCH(TEXT(VLOOKUP(B19,$L$3:$S$38,8,FALSE), "0"), VLOOKUP(A19, Planilha2!A:B, 2, FALSE))), VLOOKUP(B19,$L$3:$S$38,6,FALSE),IF(OR(WEEKDAY(A19)=1,A19=IFERROR(INDEX($X$3:$X$16, MATCH(A19, $X$3:$X$16, 0)), "0")),VLOOKUP(B19,$L$3:$S$38,6,FALSE),VLOOKUP(B19,$L$3:$S$38,3,FALSE))))</f>
        <v/>
      </c>
      <c r="E19" s="8" t="str">
        <f>IF(B19="","",IF(ISNUMBER(SEARCH(TEXT(VLOOKUP(B19,$L$3:$S$38,8,FALSE), "0"), VLOOKUP(A19, Planilha2!A:B, 2, FALSE))), VLOOKUP(B19,$L$3:$S$38,7,FALSE),IF(OR(WEEKDAY(A19)=1,A19=IFERROR(INDEX($X$3:$X$16, MATCH(A19, $X$3:$X$16, 0)), "0")),VLOOKUP(B19,$L$3:$S$38,7,FALSE),VLOOKUP(B19,$L$3:$S$38,4,FALSE))))</f>
        <v/>
      </c>
      <c r="H19" s="8" t="str">
        <f t="shared" si="1"/>
        <v/>
      </c>
    </row>
    <row r="20" spans="3:8" x14ac:dyDescent="0.25">
      <c r="C20" s="8" t="str">
        <f>IF(B20="","",IF(ISNUMBER(SEARCH(TEXT(VLOOKUP(B20,$L$3:$S$38,8,FALSE), "0"), VLOOKUP(A20, Planilha2!A:B, 2, FALSE))), VLOOKUP(B20,$L$3:$S$38,5,FALSE),IF(OR(WEEKDAY(A20)=1,A20=IFERROR(INDEX($X$3:$X$16, MATCH(A20, $X$3:$X$16, 0)), "0")),VLOOKUP(B20,$L$3:$S$38,5,FALSE),VLOOKUP(B20,$L$3:$S$38,2,FALSE))))</f>
        <v/>
      </c>
      <c r="D20" s="8" t="str">
        <f>IF(B20="","",IF(ISNUMBER(SEARCH(TEXT(VLOOKUP(B20,$L$3:$S$38,8,FALSE), "0"), VLOOKUP(A20, Planilha2!A:B, 2, FALSE))), VLOOKUP(B20,$L$3:$S$38,6,FALSE),IF(OR(WEEKDAY(A20)=1,A20=IFERROR(INDEX($X$3:$X$16, MATCH(A20, $X$3:$X$16, 0)), "0")),VLOOKUP(B20,$L$3:$S$38,6,FALSE),VLOOKUP(B20,$L$3:$S$38,3,FALSE))))</f>
        <v/>
      </c>
      <c r="E20" s="8" t="str">
        <f>IF(B20="","",IF(ISNUMBER(SEARCH(TEXT(VLOOKUP(B20,$L$3:$S$38,8,FALSE), "0"), VLOOKUP(A20, Planilha2!A:B, 2, FALSE))), VLOOKUP(B20,$L$3:$S$38,7,FALSE),IF(OR(WEEKDAY(A20)=1,A20=IFERROR(INDEX($X$3:$X$16, MATCH(A20, $X$3:$X$16, 0)), "0")),VLOOKUP(B20,$L$3:$S$38,7,FALSE),VLOOKUP(B20,$L$3:$S$38,4,FALSE))))</f>
        <v/>
      </c>
      <c r="H20" s="8" t="str">
        <f t="shared" si="1"/>
        <v/>
      </c>
    </row>
    <row r="21" spans="3:8" x14ac:dyDescent="0.25">
      <c r="C21" s="8" t="str">
        <f>IF(B21="","",IF(ISNUMBER(SEARCH(TEXT(VLOOKUP(B21,$L$3:$S$38,8,FALSE), "0"), VLOOKUP(A21, Planilha2!A:B, 2, FALSE))), VLOOKUP(B21,$L$3:$S$38,5,FALSE),IF(OR(WEEKDAY(A21)=1,A21=IFERROR(INDEX($X$3:$X$16, MATCH(A21, $X$3:$X$16, 0)), "0")),VLOOKUP(B21,$L$3:$S$38,5,FALSE),VLOOKUP(B21,$L$3:$S$38,2,FALSE))))</f>
        <v/>
      </c>
      <c r="D21" s="8" t="str">
        <f>IF(B21="","",IF(ISNUMBER(SEARCH(TEXT(VLOOKUP(B21,$L$3:$S$38,8,FALSE), "0"), VLOOKUP(A21, Planilha2!A:B, 2, FALSE))), VLOOKUP(B21,$L$3:$S$38,6,FALSE),IF(OR(WEEKDAY(A21)=1,A21=IFERROR(INDEX($X$3:$X$16, MATCH(A21, $X$3:$X$16, 0)), "0")),VLOOKUP(B21,$L$3:$S$38,6,FALSE),VLOOKUP(B21,$L$3:$S$38,3,FALSE))))</f>
        <v/>
      </c>
      <c r="E21" s="8" t="str">
        <f>IF(B21="","",IF(ISNUMBER(SEARCH(TEXT(VLOOKUP(B21,$L$3:$S$38,8,FALSE), "0"), VLOOKUP(A21, Planilha2!A:B, 2, FALSE))), VLOOKUP(B21,$L$3:$S$38,7,FALSE),IF(OR(WEEKDAY(A21)=1,A21=IFERROR(INDEX($X$3:$X$16, MATCH(A21, $X$3:$X$16, 0)), "0")),VLOOKUP(B21,$L$3:$S$38,7,FALSE),VLOOKUP(B21,$L$3:$S$38,4,FALSE))))</f>
        <v/>
      </c>
      <c r="H21" s="8" t="str">
        <f t="shared" si="1"/>
        <v/>
      </c>
    </row>
    <row r="22" spans="3:8" x14ac:dyDescent="0.25">
      <c r="C22" s="8" t="str">
        <f>IF(B22="","",IF(ISNUMBER(SEARCH(TEXT(VLOOKUP(B22,$L$3:$S$38,8,FALSE), "0"), VLOOKUP(A22, Planilha2!A:B, 2, FALSE))), VLOOKUP(B22,$L$3:$S$38,5,FALSE),IF(OR(WEEKDAY(A22)=1,A22=IFERROR(INDEX($X$3:$X$16, MATCH(A22, $X$3:$X$16, 0)), "0")),VLOOKUP(B22,$L$3:$S$38,5,FALSE),VLOOKUP(B22,$L$3:$S$38,2,FALSE))))</f>
        <v/>
      </c>
      <c r="D22" s="8" t="str">
        <f>IF(B22="","",IF(ISNUMBER(SEARCH(TEXT(VLOOKUP(B22,$L$3:$S$38,8,FALSE), "0"), VLOOKUP(A22, Planilha2!A:B, 2, FALSE))), VLOOKUP(B22,$L$3:$S$38,6,FALSE),IF(OR(WEEKDAY(A22)=1,A22=IFERROR(INDEX($X$3:$X$16, MATCH(A22, $X$3:$X$16, 0)), "0")),VLOOKUP(B22,$L$3:$S$38,6,FALSE),VLOOKUP(B22,$L$3:$S$38,3,FALSE))))</f>
        <v/>
      </c>
      <c r="E22" s="8" t="str">
        <f>IF(B22="","",IF(ISNUMBER(SEARCH(TEXT(VLOOKUP(B22,$L$3:$S$38,8,FALSE), "0"), VLOOKUP(A22, Planilha2!A:B, 2, FALSE))), VLOOKUP(B22,$L$3:$S$38,7,FALSE),IF(OR(WEEKDAY(A22)=1,A22=IFERROR(INDEX($X$3:$X$16, MATCH(A22, $X$3:$X$16, 0)), "0")),VLOOKUP(B22,$L$3:$S$38,7,FALSE),VLOOKUP(B22,$L$3:$S$38,4,FALSE))))</f>
        <v/>
      </c>
      <c r="H22" s="8" t="str">
        <f t="shared" si="1"/>
        <v/>
      </c>
    </row>
    <row r="23" spans="3:8" x14ac:dyDescent="0.25">
      <c r="C23" s="8" t="str">
        <f>IF(B23="","",IF(ISNUMBER(SEARCH(TEXT(VLOOKUP(B23,$L$3:$S$38,8,FALSE), "0"), VLOOKUP(A23, Planilha2!A:B, 2, FALSE))), VLOOKUP(B23,$L$3:$S$38,5,FALSE),IF(OR(WEEKDAY(A23)=1,A23=IFERROR(INDEX($X$3:$X$16, MATCH(A23, $X$3:$X$16, 0)), "0")),VLOOKUP(B23,$L$3:$S$38,5,FALSE),VLOOKUP(B23,$L$3:$S$38,2,FALSE))))</f>
        <v/>
      </c>
      <c r="D23" s="8" t="str">
        <f>IF(B23="","",IF(ISNUMBER(SEARCH(TEXT(VLOOKUP(B23,$L$3:$S$38,8,FALSE), "0"), VLOOKUP(A23, Planilha2!A:B, 2, FALSE))), VLOOKUP(B23,$L$3:$S$38,6,FALSE),IF(OR(WEEKDAY(A23)=1,A23=IFERROR(INDEX($X$3:$X$16, MATCH(A23, $X$3:$X$16, 0)), "0")),VLOOKUP(B23,$L$3:$S$38,6,FALSE),VLOOKUP(B23,$L$3:$S$38,3,FALSE))))</f>
        <v/>
      </c>
      <c r="E23" s="8" t="str">
        <f>IF(B23="","",IF(ISNUMBER(SEARCH(TEXT(VLOOKUP(B23,$L$3:$S$38,8,FALSE), "0"), VLOOKUP(A23, Planilha2!A:B, 2, FALSE))), VLOOKUP(B23,$L$3:$S$38,7,FALSE),IF(OR(WEEKDAY(A23)=1,A23=IFERROR(INDEX($X$3:$X$16, MATCH(A23, $X$3:$X$16, 0)), "0")),VLOOKUP(B23,$L$3:$S$38,7,FALSE),VLOOKUP(B23,$L$3:$S$38,4,FALSE))))</f>
        <v/>
      </c>
      <c r="H23" s="8" t="str">
        <f t="shared" si="1"/>
        <v/>
      </c>
    </row>
    <row r="24" spans="3:8" x14ac:dyDescent="0.25">
      <c r="C24" s="8" t="str">
        <f>IF(B24="","",IF(ISNUMBER(SEARCH(TEXT(VLOOKUP(B24,$L$3:$S$38,8,FALSE), "0"), VLOOKUP(A24, Planilha2!A:B, 2, FALSE))), VLOOKUP(B24,$L$3:$S$38,5,FALSE),IF(OR(WEEKDAY(A24)=1,A24=IFERROR(INDEX($X$3:$X$16, MATCH(A24, $X$3:$X$16, 0)), "0")),VLOOKUP(B24,$L$3:$S$38,5,FALSE),VLOOKUP(B24,$L$3:$S$38,2,FALSE))))</f>
        <v/>
      </c>
      <c r="D24" s="8" t="str">
        <f>IF(B24="","",IF(ISNUMBER(SEARCH(TEXT(VLOOKUP(B24,$L$3:$S$38,8,FALSE), "0"), VLOOKUP(A24, Planilha2!A:B, 2, FALSE))), VLOOKUP(B24,$L$3:$S$38,6,FALSE),IF(OR(WEEKDAY(A24)=1,A24=IFERROR(INDEX($X$3:$X$16, MATCH(A24, $X$3:$X$16, 0)), "0")),VLOOKUP(B24,$L$3:$S$38,6,FALSE),VLOOKUP(B24,$L$3:$S$38,3,FALSE))))</f>
        <v/>
      </c>
      <c r="E24" s="8" t="str">
        <f>IF(B24="","",IF(ISNUMBER(SEARCH(TEXT(VLOOKUP(B24,$L$3:$S$38,8,FALSE), "0"), VLOOKUP(A24, Planilha2!A:B, 2, FALSE))), VLOOKUP(B24,$L$3:$S$38,7,FALSE),IF(OR(WEEKDAY(A24)=1,A24=IFERROR(INDEX($X$3:$X$16, MATCH(A24, $X$3:$X$16, 0)), "0")),VLOOKUP(B24,$L$3:$S$38,7,FALSE),VLOOKUP(B24,$L$3:$S$38,4,FALSE))))</f>
        <v/>
      </c>
      <c r="H24" s="8" t="str">
        <f t="shared" si="1"/>
        <v/>
      </c>
    </row>
    <row r="25" spans="3:8" x14ac:dyDescent="0.25">
      <c r="C25" s="8" t="str">
        <f>IF(B25="","",IF(ISNUMBER(SEARCH(TEXT(VLOOKUP(B25,$L$3:$S$38,8,FALSE), "0"), VLOOKUP(A25, Planilha2!A:B, 2, FALSE))), VLOOKUP(B25,$L$3:$S$38,5,FALSE),IF(OR(WEEKDAY(A25)=1,A25=IFERROR(INDEX($X$3:$X$16, MATCH(A25, $X$3:$X$16, 0)), "0")),VLOOKUP(B25,$L$3:$S$38,5,FALSE),VLOOKUP(B25,$L$3:$S$38,2,FALSE))))</f>
        <v/>
      </c>
      <c r="D25" s="8" t="str">
        <f>IF(B25="","",IF(ISNUMBER(SEARCH(TEXT(VLOOKUP(B25,$L$3:$S$38,8,FALSE), "0"), VLOOKUP(A25, Planilha2!A:B, 2, FALSE))), VLOOKUP(B25,$L$3:$S$38,6,FALSE),IF(OR(WEEKDAY(A25)=1,A25=IFERROR(INDEX($X$3:$X$16, MATCH(A25, $X$3:$X$16, 0)), "0")),VLOOKUP(B25,$L$3:$S$38,6,FALSE),VLOOKUP(B25,$L$3:$S$38,3,FALSE))))</f>
        <v/>
      </c>
      <c r="E25" s="8" t="str">
        <f>IF(B25="","",IF(ISNUMBER(SEARCH(TEXT(VLOOKUP(B25,$L$3:$S$38,8,FALSE), "0"), VLOOKUP(A25, Planilha2!A:B, 2, FALSE))), VLOOKUP(B25,$L$3:$S$38,7,FALSE),IF(OR(WEEKDAY(A25)=1,A25=IFERROR(INDEX($X$3:$X$16, MATCH(A25, $X$3:$X$16, 0)), "0")),VLOOKUP(B25,$L$3:$S$38,7,FALSE),VLOOKUP(B25,$L$3:$S$38,4,FALSE))))</f>
        <v/>
      </c>
      <c r="H25" s="8" t="str">
        <f t="shared" si="1"/>
        <v/>
      </c>
    </row>
    <row r="26" spans="3:8" x14ac:dyDescent="0.25">
      <c r="C26" s="8" t="str">
        <f>IF(B26="","",IF(ISNUMBER(SEARCH(TEXT(VLOOKUP(B26,$L$3:$S$38,8,FALSE), "0"), VLOOKUP(A26, Planilha2!A:B, 2, FALSE))), VLOOKUP(B26,$L$3:$S$38,5,FALSE),IF(OR(WEEKDAY(A26)=1,A26=IFERROR(INDEX($X$3:$X$16, MATCH(A26, $X$3:$X$16, 0)), "0")),VLOOKUP(B26,$L$3:$S$38,5,FALSE),VLOOKUP(B26,$L$3:$S$38,2,FALSE))))</f>
        <v/>
      </c>
      <c r="D26" s="8" t="str">
        <f>IF(B26="","",IF(ISNUMBER(SEARCH(TEXT(VLOOKUP(B26,$L$3:$S$38,8,FALSE), "0"), VLOOKUP(A26, Planilha2!A:B, 2, FALSE))), VLOOKUP(B26,$L$3:$S$38,6,FALSE),IF(OR(WEEKDAY(A26)=1,A26=IFERROR(INDEX($X$3:$X$16, MATCH(A26, $X$3:$X$16, 0)), "0")),VLOOKUP(B26,$L$3:$S$38,6,FALSE),VLOOKUP(B26,$L$3:$S$38,3,FALSE))))</f>
        <v/>
      </c>
      <c r="E26" s="8" t="str">
        <f>IF(B26="","",IF(ISNUMBER(SEARCH(TEXT(VLOOKUP(B26,$L$3:$S$38,8,FALSE), "0"), VLOOKUP(A26, Planilha2!A:B, 2, FALSE))), VLOOKUP(B26,$L$3:$S$38,7,FALSE),IF(OR(WEEKDAY(A26)=1,A26=IFERROR(INDEX($X$3:$X$16, MATCH(A26, $X$3:$X$16, 0)), "0")),VLOOKUP(B26,$L$3:$S$38,7,FALSE),VLOOKUP(B26,$L$3:$S$38,4,FALSE))))</f>
        <v/>
      </c>
      <c r="H26" s="8" t="str">
        <f t="shared" si="1"/>
        <v/>
      </c>
    </row>
    <row r="27" spans="3:8" x14ac:dyDescent="0.25">
      <c r="C27" s="8" t="str">
        <f>IF(B27="","",IF(ISNUMBER(SEARCH(TEXT(VLOOKUP(B27,$L$3:$S$38,8,FALSE), "0"), VLOOKUP(A27, Planilha2!A:B, 2, FALSE))), VLOOKUP(B27,$L$3:$S$38,5,FALSE),IF(OR(WEEKDAY(A27)=1,A27=IFERROR(INDEX($X$3:$X$16, MATCH(A27, $X$3:$X$16, 0)), "0")),VLOOKUP(B27,$L$3:$S$38,5,FALSE),VLOOKUP(B27,$L$3:$S$38,2,FALSE))))</f>
        <v/>
      </c>
      <c r="D27" s="8" t="str">
        <f>IF(B27="","",IF(ISNUMBER(SEARCH(TEXT(VLOOKUP(B27,$L$3:$S$38,8,FALSE), "0"), VLOOKUP(A27, Planilha2!A:B, 2, FALSE))), VLOOKUP(B27,$L$3:$S$38,6,FALSE),IF(OR(WEEKDAY(A27)=1,A27=IFERROR(INDEX($X$3:$X$16, MATCH(A27, $X$3:$X$16, 0)), "0")),VLOOKUP(B27,$L$3:$S$38,6,FALSE),VLOOKUP(B27,$L$3:$S$38,3,FALSE))))</f>
        <v/>
      </c>
      <c r="E27" s="8" t="str">
        <f>IF(B27="","",IF(ISNUMBER(SEARCH(TEXT(VLOOKUP(B27,$L$3:$S$38,8,FALSE), "0"), VLOOKUP(A27, Planilha2!A:B, 2, FALSE))), VLOOKUP(B27,$L$3:$S$38,7,FALSE),IF(OR(WEEKDAY(A27)=1,A27=IFERROR(INDEX($X$3:$X$16, MATCH(A27, $X$3:$X$16, 0)), "0")),VLOOKUP(B27,$L$3:$S$38,7,FALSE),VLOOKUP(B27,$L$3:$S$38,4,FALSE))))</f>
        <v/>
      </c>
      <c r="H27" s="8" t="str">
        <f t="shared" si="1"/>
        <v/>
      </c>
    </row>
    <row r="28" spans="3:8" x14ac:dyDescent="0.25">
      <c r="C28" s="8" t="str">
        <f>IF(B28="","",IF(ISNUMBER(SEARCH(TEXT(VLOOKUP(B28,$L$3:$S$38,8,FALSE), "0"), VLOOKUP(A28, Planilha2!A:B, 2, FALSE))), VLOOKUP(B28,$L$3:$S$38,5,FALSE),IF(OR(WEEKDAY(A28)=1,A28=IFERROR(INDEX($X$3:$X$16, MATCH(A28, $X$3:$X$16, 0)), "0")),VLOOKUP(B28,$L$3:$S$38,5,FALSE),VLOOKUP(B28,$L$3:$S$38,2,FALSE))))</f>
        <v/>
      </c>
      <c r="D28" s="8" t="str">
        <f>IF(B28="","",IF(ISNUMBER(SEARCH(TEXT(VLOOKUP(B28,$L$3:$S$38,8,FALSE), "0"), VLOOKUP(A28, Planilha2!A:B, 2, FALSE))), VLOOKUP(B28,$L$3:$S$38,6,FALSE),IF(OR(WEEKDAY(A28)=1,A28=IFERROR(INDEX($X$3:$X$16, MATCH(A28, $X$3:$X$16, 0)), "0")),VLOOKUP(B28,$L$3:$S$38,6,FALSE),VLOOKUP(B28,$L$3:$S$38,3,FALSE))))</f>
        <v/>
      </c>
      <c r="E28" s="8" t="str">
        <f>IF(B28="","",IF(ISNUMBER(SEARCH(TEXT(VLOOKUP(B28,$L$3:$S$38,8,FALSE), "0"), VLOOKUP(A28, Planilha2!A:B, 2, FALSE))), VLOOKUP(B28,$L$3:$S$38,7,FALSE),IF(OR(WEEKDAY(A28)=1,A28=IFERROR(INDEX($X$3:$X$16, MATCH(A28, $X$3:$X$16, 0)), "0")),VLOOKUP(B28,$L$3:$S$38,7,FALSE),VLOOKUP(B28,$L$3:$S$38,4,FALSE))))</f>
        <v/>
      </c>
      <c r="H28" s="8" t="str">
        <f t="shared" si="1"/>
        <v/>
      </c>
    </row>
    <row r="29" spans="3:8" x14ac:dyDescent="0.25">
      <c r="C29" s="8" t="str">
        <f>IF(B29="","",IF(ISNUMBER(SEARCH(TEXT(VLOOKUP(B29,$L$3:$S$38,8,FALSE), "0"), VLOOKUP(A29, Planilha2!A:B, 2, FALSE))), VLOOKUP(B29,$L$3:$S$38,5,FALSE),IF(OR(WEEKDAY(A29)=1,A29=IFERROR(INDEX($X$3:$X$16, MATCH(A29, $X$3:$X$16, 0)), "0")),VLOOKUP(B29,$L$3:$S$38,5,FALSE),VLOOKUP(B29,$L$3:$S$38,2,FALSE))))</f>
        <v/>
      </c>
      <c r="D29" s="8" t="str">
        <f>IF(B29="","",IF(ISNUMBER(SEARCH(TEXT(VLOOKUP(B29,$L$3:$S$38,8,FALSE), "0"), VLOOKUP(A29, Planilha2!A:B, 2, FALSE))), VLOOKUP(B29,$L$3:$S$38,6,FALSE),IF(OR(WEEKDAY(A29)=1,A29=IFERROR(INDEX($X$3:$X$16, MATCH(A29, $X$3:$X$16, 0)), "0")),VLOOKUP(B29,$L$3:$S$38,6,FALSE),VLOOKUP(B29,$L$3:$S$38,3,FALSE))))</f>
        <v/>
      </c>
      <c r="E29" s="8" t="str">
        <f>IF(B29="","",IF(ISNUMBER(SEARCH(TEXT(VLOOKUP(B29,$L$3:$S$38,8,FALSE), "0"), VLOOKUP(A29, Planilha2!A:B, 2, FALSE))), VLOOKUP(B29,$L$3:$S$38,7,FALSE),IF(OR(WEEKDAY(A29)=1,A29=IFERROR(INDEX($X$3:$X$16, MATCH(A29, $X$3:$X$16, 0)), "0")),VLOOKUP(B29,$L$3:$S$38,7,FALSE),VLOOKUP(B29,$L$3:$S$38,4,FALSE))))</f>
        <v/>
      </c>
      <c r="H29" s="8" t="str">
        <f t="shared" si="1"/>
        <v/>
      </c>
    </row>
    <row r="30" spans="3:8" x14ac:dyDescent="0.25">
      <c r="C30" s="8" t="str">
        <f>IF(B30="","",IF(ISNUMBER(SEARCH(TEXT(VLOOKUP(B30,$L$3:$S$38,8,FALSE), "0"), VLOOKUP(A30, Planilha2!A:B, 2, FALSE))), VLOOKUP(B30,$L$3:$S$38,5,FALSE),IF(OR(WEEKDAY(A30)=1,A30=IFERROR(INDEX($X$3:$X$16, MATCH(A30, $X$3:$X$16, 0)), "0")),VLOOKUP(B30,$L$3:$S$38,5,FALSE),VLOOKUP(B30,$L$3:$S$38,2,FALSE))))</f>
        <v/>
      </c>
      <c r="D30" s="8" t="str">
        <f>IF(B30="","",IF(ISNUMBER(SEARCH(TEXT(VLOOKUP(B30,$L$3:$S$38,8,FALSE), "0"), VLOOKUP(A30, Planilha2!A:B, 2, FALSE))), VLOOKUP(B30,$L$3:$S$38,6,FALSE),IF(OR(WEEKDAY(A30)=1,A30=IFERROR(INDEX($X$3:$X$16, MATCH(A30, $X$3:$X$16, 0)), "0")),VLOOKUP(B30,$L$3:$S$38,6,FALSE),VLOOKUP(B30,$L$3:$S$38,3,FALSE))))</f>
        <v/>
      </c>
      <c r="E30" s="8" t="str">
        <f>IF(B30="","",IF(ISNUMBER(SEARCH(TEXT(VLOOKUP(B30,$L$3:$S$38,8,FALSE), "0"), VLOOKUP(A30, Planilha2!A:B, 2, FALSE))), VLOOKUP(B30,$L$3:$S$38,7,FALSE),IF(OR(WEEKDAY(A30)=1,A30=IFERROR(INDEX($X$3:$X$16, MATCH(A30, $X$3:$X$16, 0)), "0")),VLOOKUP(B30,$L$3:$S$38,7,FALSE),VLOOKUP(B30,$L$3:$S$38,4,FALSE))))</f>
        <v/>
      </c>
      <c r="H30" s="8" t="str">
        <f t="shared" si="1"/>
        <v/>
      </c>
    </row>
    <row r="31" spans="3:8" x14ac:dyDescent="0.25">
      <c r="C31" s="8" t="str">
        <f>IF(B31="","",IF(ISNUMBER(SEARCH(TEXT(VLOOKUP(B31,$L$3:$S$38,8,FALSE), "0"), VLOOKUP(A31, Planilha2!A:B, 2, FALSE))), VLOOKUP(B31,$L$3:$S$38,5,FALSE),IF(OR(WEEKDAY(A31)=1,A31=IFERROR(INDEX($X$3:$X$16, MATCH(A31, $X$3:$X$16, 0)), "0")),VLOOKUP(B31,$L$3:$S$38,5,FALSE),VLOOKUP(B31,$L$3:$S$38,2,FALSE))))</f>
        <v/>
      </c>
      <c r="D31" s="8" t="str">
        <f>IF(B31="","",IF(ISNUMBER(SEARCH(TEXT(VLOOKUP(B31,$L$3:$S$38,8,FALSE), "0"), VLOOKUP(A31, Planilha2!A:B, 2, FALSE))), VLOOKUP(B31,$L$3:$S$38,6,FALSE),IF(OR(WEEKDAY(A31)=1,A31=IFERROR(INDEX($X$3:$X$16, MATCH(A31, $X$3:$X$16, 0)), "0")),VLOOKUP(B31,$L$3:$S$38,6,FALSE),VLOOKUP(B31,$L$3:$S$38,3,FALSE))))</f>
        <v/>
      </c>
      <c r="E31" s="8" t="str">
        <f>IF(B31="","",IF(ISNUMBER(SEARCH(TEXT(VLOOKUP(B31,$L$3:$S$38,8,FALSE), "0"), VLOOKUP(A31, Planilha2!A:B, 2, FALSE))), VLOOKUP(B31,$L$3:$S$38,7,FALSE),IF(OR(WEEKDAY(A31)=1,A31=IFERROR(INDEX($X$3:$X$16, MATCH(A31, $X$3:$X$16, 0)), "0")),VLOOKUP(B31,$L$3:$S$38,7,FALSE),VLOOKUP(B31,$L$3:$S$38,4,FALSE))))</f>
        <v/>
      </c>
      <c r="H31" s="8" t="str">
        <f t="shared" si="1"/>
        <v/>
      </c>
    </row>
    <row r="32" spans="3:8" x14ac:dyDescent="0.25">
      <c r="C32" s="8" t="str">
        <f>IF(B32="","",IF(ISNUMBER(SEARCH(TEXT(VLOOKUP(B32,$L$3:$S$38,8,FALSE), "0"), VLOOKUP(A32, Planilha2!A:B, 2, FALSE))), VLOOKUP(B32,$L$3:$S$38,5,FALSE),IF(OR(WEEKDAY(A32)=1,A32=IFERROR(INDEX($X$3:$X$16, MATCH(A32, $X$3:$X$16, 0)), "0")),VLOOKUP(B32,$L$3:$S$38,5,FALSE),VLOOKUP(B32,$L$3:$S$38,2,FALSE))))</f>
        <v/>
      </c>
      <c r="D32" s="8" t="str">
        <f>IF(B32="","",IF(ISNUMBER(SEARCH(TEXT(VLOOKUP(B32,$L$3:$S$38,8,FALSE), "0"), VLOOKUP(A32, Planilha2!A:B, 2, FALSE))), VLOOKUP(B32,$L$3:$S$38,6,FALSE),IF(OR(WEEKDAY(A32)=1,A32=IFERROR(INDEX($X$3:$X$16, MATCH(A32, $X$3:$X$16, 0)), "0")),VLOOKUP(B32,$L$3:$S$38,6,FALSE),VLOOKUP(B32,$L$3:$S$38,3,FALSE))))</f>
        <v/>
      </c>
      <c r="E32" s="8" t="str">
        <f>IF(B32="","",IF(ISNUMBER(SEARCH(TEXT(VLOOKUP(B32,$L$3:$S$38,8,FALSE), "0"), VLOOKUP(A32, Planilha2!A:B, 2, FALSE))), VLOOKUP(B32,$L$3:$S$38,7,FALSE),IF(OR(WEEKDAY(A32)=1,A32=IFERROR(INDEX($X$3:$X$16, MATCH(A32, $X$3:$X$16, 0)), "0")),VLOOKUP(B32,$L$3:$S$38,7,FALSE),VLOOKUP(B32,$L$3:$S$38,4,FALSE))))</f>
        <v/>
      </c>
    </row>
    <row r="33" spans="3:5" x14ac:dyDescent="0.25">
      <c r="C33" s="8" t="str">
        <f>IF(B33="","",IF(ISNUMBER(SEARCH(TEXT(VLOOKUP(B33,$L$3:$S$38,8,FALSE), "0"), VLOOKUP(A33, Planilha2!A:B, 2, FALSE))), VLOOKUP(B33,$L$3:$S$38,5,FALSE),IF(OR(WEEKDAY(A33)=1,A33=IFERROR(INDEX($X$3:$X$16, MATCH(A33, $X$3:$X$16, 0)), "0")),VLOOKUP(B33,$L$3:$S$38,5,FALSE),VLOOKUP(B33,$L$3:$S$38,2,FALSE))))</f>
        <v/>
      </c>
      <c r="D33" s="8" t="str">
        <f>IF(B33="","",IF(ISNUMBER(SEARCH(TEXT(VLOOKUP(B33,$L$3:$S$38,8,FALSE), "0"), VLOOKUP(A33, Planilha2!A:B, 2, FALSE))), VLOOKUP(B33,$L$3:$S$38,6,FALSE),IF(OR(WEEKDAY(A33)=1,A33=IFERROR(INDEX($X$3:$X$16, MATCH(A33, $X$3:$X$16, 0)), "0")),VLOOKUP(B33,$L$3:$S$38,6,FALSE),VLOOKUP(B33,$L$3:$S$38,3,FALSE))))</f>
        <v/>
      </c>
      <c r="E33" s="8" t="str">
        <f>IF(B33="","",IF(ISNUMBER(SEARCH(TEXT(VLOOKUP(B33,$L$3:$S$38,8,FALSE), "0"), VLOOKUP(A33, Planilha2!A:B, 2, FALSE))), VLOOKUP(B33,$L$3:$S$38,7,FALSE),IF(OR(WEEKDAY(A33)=1,A33=IFERROR(INDEX($X$3:$X$16, MATCH(A33, $X$3:$X$16, 0)), "0")),VLOOKUP(B33,$L$3:$S$38,7,FALSE),VLOOKUP(B33,$L$3:$S$38,4,FALSE))))</f>
        <v/>
      </c>
    </row>
    <row r="34" spans="3:5" x14ac:dyDescent="0.25">
      <c r="C34" s="8" t="str">
        <f>IF(B34="","",IF(ISNUMBER(SEARCH(TEXT(VLOOKUP(B34,$L$3:$S$38,8,FALSE), "0"), VLOOKUP(A34, Planilha2!A:B, 2, FALSE))), VLOOKUP(B34,$L$3:$S$38,5,FALSE),IF(OR(WEEKDAY(A34)=1,A34=IFERROR(INDEX($X$3:$X$16, MATCH(A34, $X$3:$X$16, 0)), "0")),VLOOKUP(B34,$L$3:$S$38,5,FALSE),VLOOKUP(B34,$L$3:$S$38,2,FALSE))))</f>
        <v/>
      </c>
      <c r="D34" s="8" t="str">
        <f>IF(B34="","",IF(ISNUMBER(SEARCH(TEXT(VLOOKUP(B34,$L$3:$S$38,8,FALSE), "0"), VLOOKUP(A34, Planilha2!A:B, 2, FALSE))), VLOOKUP(B34,$L$3:$S$38,6,FALSE),IF(OR(WEEKDAY(A34)=1,A34=IFERROR(INDEX($X$3:$X$16, MATCH(A34, $X$3:$X$16, 0)), "0")),VLOOKUP(B34,$L$3:$S$38,6,FALSE),VLOOKUP(B34,$L$3:$S$38,3,FALSE))))</f>
        <v/>
      </c>
      <c r="E34" s="8" t="str">
        <f>IF(B34="","",IF(ISNUMBER(SEARCH(TEXT(VLOOKUP(B34,$L$3:$S$38,8,FALSE), "0"), VLOOKUP(A34, Planilha2!A:B, 2, FALSE))), VLOOKUP(B34,$L$3:$S$38,7,FALSE),IF(OR(WEEKDAY(A34)=1,A34=IFERROR(INDEX($X$3:$X$16, MATCH(A34, $X$3:$X$16, 0)), "0")),VLOOKUP(B34,$L$3:$S$38,7,FALSE),VLOOKUP(B34,$L$3:$S$38,4,FALSE))))</f>
        <v/>
      </c>
    </row>
    <row r="35" spans="3:5" x14ac:dyDescent="0.25">
      <c r="C35" s="8" t="str">
        <f>IF(B35="","",IF(ISNUMBER(SEARCH(TEXT(VLOOKUP(B35,$L$3:$S$38,8,FALSE), "0"), VLOOKUP(A35, Planilha2!A:B, 2, FALSE))), VLOOKUP(B35,$L$3:$S$38,5,FALSE),IF(OR(WEEKDAY(A35)=1,A35=IFERROR(INDEX($X$3:$X$16, MATCH(A35, $X$3:$X$16, 0)), "0")),VLOOKUP(B35,$L$3:$S$38,5,FALSE),VLOOKUP(B35,$L$3:$S$38,2,FALSE))))</f>
        <v/>
      </c>
      <c r="D35" s="8" t="str">
        <f>IF(B35="","",IF(ISNUMBER(SEARCH(TEXT(VLOOKUP(B35,$L$3:$S$38,8,FALSE), "0"), VLOOKUP(A35, Planilha2!A:B, 2, FALSE))), VLOOKUP(B35,$L$3:$S$38,6,FALSE),IF(OR(WEEKDAY(A35)=1,A35=IFERROR(INDEX($X$3:$X$16, MATCH(A35, $X$3:$X$16, 0)), "0")),VLOOKUP(B35,$L$3:$S$38,6,FALSE),VLOOKUP(B35,$L$3:$S$38,3,FALSE))))</f>
        <v/>
      </c>
      <c r="E35" s="8" t="str">
        <f>IF(B35="","",IF(ISNUMBER(SEARCH(TEXT(VLOOKUP(B35,$L$3:$S$38,8,FALSE), "0"), VLOOKUP(A35, Planilha2!A:B, 2, FALSE))), VLOOKUP(B35,$L$3:$S$38,7,FALSE),IF(OR(WEEKDAY(A35)=1,A35=IFERROR(INDEX($X$3:$X$16, MATCH(A35, $X$3:$X$16, 0)), "0")),VLOOKUP(B35,$L$3:$S$38,7,FALSE),VLOOKUP(B35,$L$3:$S$38,4,FALSE))))</f>
        <v/>
      </c>
    </row>
    <row r="36" spans="3:5" x14ac:dyDescent="0.25">
      <c r="C36" s="8" t="str">
        <f>IF(B36="","",IF(ISNUMBER(SEARCH(TEXT(VLOOKUP(B36,$L$3:$S$38,8,FALSE), "0"), VLOOKUP(A36, Planilha2!A:B, 2, FALSE))), VLOOKUP(B36,$L$3:$S$38,5,FALSE),IF(OR(WEEKDAY(A36)=1,A36=IFERROR(INDEX($X$3:$X$16, MATCH(A36, $X$3:$X$16, 0)), "0")),VLOOKUP(B36,$L$3:$S$38,5,FALSE),VLOOKUP(B36,$L$3:$S$38,2,FALSE))))</f>
        <v/>
      </c>
      <c r="D36" s="8" t="str">
        <f>IF(B36="","",IF(ISNUMBER(SEARCH(TEXT(VLOOKUP(B36,$L$3:$S$38,8,FALSE), "0"), VLOOKUP(A36, Planilha2!A:B, 2, FALSE))), VLOOKUP(B36,$L$3:$S$38,6,FALSE),IF(OR(WEEKDAY(A36)=1,A36=IFERROR(INDEX($X$3:$X$16, MATCH(A36, $X$3:$X$16, 0)), "0")),VLOOKUP(B36,$L$3:$S$38,6,FALSE),VLOOKUP(B36,$L$3:$S$38,3,FALSE))))</f>
        <v/>
      </c>
      <c r="E36" s="8" t="str">
        <f>IF(B36="","",IF(ISNUMBER(SEARCH(TEXT(VLOOKUP(B36,$L$3:$S$38,8,FALSE), "0"), VLOOKUP(A36, Planilha2!A:B, 2, FALSE))), VLOOKUP(B36,$L$3:$S$38,7,FALSE),IF(OR(WEEKDAY(A36)=1,A36=IFERROR(INDEX($X$3:$X$16, MATCH(A36, $X$3:$X$16, 0)), "0")),VLOOKUP(B36,$L$3:$S$38,7,FALSE),VLOOKUP(B36,$L$3:$S$38,4,FALSE))))</f>
        <v/>
      </c>
    </row>
    <row r="37" spans="3:5" x14ac:dyDescent="0.25">
      <c r="C37" s="8" t="str">
        <f>IF(B37="","",IF(ISNUMBER(SEARCH(TEXT(VLOOKUP(B37,$L$3:$S$38,8,FALSE), "0"), VLOOKUP(A37, Planilha2!A:B, 2, FALSE))), VLOOKUP(B37,$L$3:$S$38,5,FALSE),IF(OR(WEEKDAY(A37)=1,A37=IFERROR(INDEX($X$3:$X$16, MATCH(A37, $X$3:$X$16, 0)), "0")),VLOOKUP(B37,$L$3:$S$38,5,FALSE),VLOOKUP(B37,$L$3:$S$38,2,FALSE))))</f>
        <v/>
      </c>
      <c r="D37" s="8" t="str">
        <f>IF(B37="","",IF(ISNUMBER(SEARCH(TEXT(VLOOKUP(B37,$L$3:$S$38,8,FALSE), "0"), VLOOKUP(A37, Planilha2!A:B, 2, FALSE))), VLOOKUP(B37,$L$3:$S$38,6,FALSE),IF(OR(WEEKDAY(A37)=1,A37=IFERROR(INDEX($X$3:$X$16, MATCH(A37, $X$3:$X$16, 0)), "0")),VLOOKUP(B37,$L$3:$S$38,6,FALSE),VLOOKUP(B37,$L$3:$S$38,3,FALSE))))</f>
        <v/>
      </c>
      <c r="E37" s="8" t="str">
        <f>IF(B37="","",IF(ISNUMBER(SEARCH(TEXT(VLOOKUP(B37,$L$3:$S$38,8,FALSE), "0"), VLOOKUP(A37, Planilha2!A:B, 2, FALSE))), VLOOKUP(B37,$L$3:$S$38,7,FALSE),IF(OR(WEEKDAY(A37)=1,A37=IFERROR(INDEX($X$3:$X$16, MATCH(A37, $X$3:$X$16, 0)), "0")),VLOOKUP(B37,$L$3:$S$38,7,FALSE),VLOOKUP(B37,$L$3:$S$38,4,FALSE))))</f>
        <v/>
      </c>
    </row>
    <row r="38" spans="3:5" x14ac:dyDescent="0.25">
      <c r="C38" s="8" t="str">
        <f>IF(B38="","",IF(ISNUMBER(SEARCH(TEXT(VLOOKUP(B38,$L$3:$S$38,8,FALSE), "0"), VLOOKUP(A38, Planilha2!A:B, 2, FALSE))), VLOOKUP(B38,$L$3:$S$38,5,FALSE),IF(OR(WEEKDAY(A38)=1,A38=IFERROR(INDEX($X$3:$X$16, MATCH(A38, $X$3:$X$16, 0)), "0")),VLOOKUP(B38,$L$3:$S$38,5,FALSE),VLOOKUP(B38,$L$3:$S$38,2,FALSE))))</f>
        <v/>
      </c>
      <c r="D38" s="8" t="str">
        <f>IF(B38="","",IF(ISNUMBER(SEARCH(TEXT(VLOOKUP(B38,$L$3:$S$38,8,FALSE), "0"), VLOOKUP(A38, Planilha2!A:B, 2, FALSE))), VLOOKUP(B38,$L$3:$S$38,6,FALSE),IF(OR(WEEKDAY(A38)=1,A38=IFERROR(INDEX($X$3:$X$16, MATCH(A38, $X$3:$X$16, 0)), "0")),VLOOKUP(B38,$L$3:$S$38,6,FALSE),VLOOKUP(B38,$L$3:$S$38,3,FALSE))))</f>
        <v/>
      </c>
      <c r="E38" s="8" t="str">
        <f>IF(B38="","",IF(ISNUMBER(SEARCH(TEXT(VLOOKUP(B38,$L$3:$S$38,8,FALSE), "0"), VLOOKUP(A38, Planilha2!A:B, 2, FALSE))), VLOOKUP(B38,$L$3:$S$38,7,FALSE),IF(OR(WEEKDAY(A38)=1,A38=IFERROR(INDEX($X$3:$X$16, MATCH(A38, $X$3:$X$16, 0)), "0")),VLOOKUP(B38,$L$3:$S$38,7,FALSE),VLOOKUP(B38,$L$3:$S$38,4,FALSE))))</f>
        <v/>
      </c>
    </row>
    <row r="39" spans="3:5" x14ac:dyDescent="0.25">
      <c r="C39" s="8" t="str">
        <f>IF(B39="","",IF(ISNUMBER(SEARCH(TEXT(VLOOKUP(B39,$L$3:$S$38,8,FALSE), "0"), VLOOKUP(A39, Planilha2!A:B, 2, FALSE))), VLOOKUP(B39,$L$3:$S$38,5,FALSE),IF(OR(WEEKDAY(A39)=1,A39=IFERROR(INDEX($X$3:$X$16, MATCH(A39, $X$3:$X$16, 0)), "0")),VLOOKUP(B39,$L$3:$S$38,5,FALSE),VLOOKUP(B39,$L$3:$S$38,2,FALSE))))</f>
        <v/>
      </c>
      <c r="D39" s="8" t="str">
        <f>IF(B39="","",IF(ISNUMBER(SEARCH(TEXT(VLOOKUP(B39,$L$3:$S$38,8,FALSE), "0"), VLOOKUP(A39, Planilha2!A:B, 2, FALSE))), VLOOKUP(B39,$L$3:$S$38,6,FALSE),IF(OR(WEEKDAY(A39)=1,A39=IFERROR(INDEX($X$3:$X$16, MATCH(A39, $X$3:$X$16, 0)), "0")),VLOOKUP(B39,$L$3:$S$38,6,FALSE),VLOOKUP(B39,$L$3:$S$38,3,FALSE))))</f>
        <v/>
      </c>
      <c r="E39" s="8" t="str">
        <f>IF(B39="","",IF(ISNUMBER(SEARCH(TEXT(VLOOKUP(B39,$L$3:$S$38,8,FALSE), "0"), VLOOKUP(A39, Planilha2!A:B, 2, FALSE))), VLOOKUP(B39,$L$3:$S$38,7,FALSE),IF(OR(WEEKDAY(A39)=1,A39=IFERROR(INDEX($X$3:$X$16, MATCH(A39, $X$3:$X$16, 0)), "0")),VLOOKUP(B39,$L$3:$S$38,7,FALSE),VLOOKUP(B39,$L$3:$S$38,4,FALSE))))</f>
        <v/>
      </c>
    </row>
    <row r="40" spans="3:5" x14ac:dyDescent="0.25">
      <c r="C40" s="8" t="str">
        <f>IF(B40="","",IF(ISNUMBER(SEARCH(TEXT(VLOOKUP(B40,$L$3:$S$38,8,FALSE), "0"), VLOOKUP(A40, Planilha2!A:B, 2, FALSE))), VLOOKUP(B40,$L$3:$S$38,5,FALSE),IF(OR(WEEKDAY(A40)=1,A40=IFERROR(INDEX($X$3:$X$16, MATCH(A40, $X$3:$X$16, 0)), "0")),VLOOKUP(B40,$L$3:$S$38,5,FALSE),VLOOKUP(B40,$L$3:$S$38,2,FALSE))))</f>
        <v/>
      </c>
      <c r="D40" s="8" t="str">
        <f>IF(B40="","",IF(ISNUMBER(SEARCH(TEXT(VLOOKUP(B40,$L$3:$S$38,8,FALSE), "0"), VLOOKUP(A40, Planilha2!A:B, 2, FALSE))), VLOOKUP(B40,$L$3:$S$38,6,FALSE),IF(OR(WEEKDAY(A40)=1,A40=IFERROR(INDEX($X$3:$X$16, MATCH(A40, $X$3:$X$16, 0)), "0")),VLOOKUP(B40,$L$3:$S$38,6,FALSE),VLOOKUP(B40,$L$3:$S$38,3,FALSE))))</f>
        <v/>
      </c>
      <c r="E40" s="8" t="str">
        <f>IF(B40="","",IF(ISNUMBER(SEARCH(TEXT(VLOOKUP(B40,$L$3:$S$38,8,FALSE), "0"), VLOOKUP(A40, Planilha2!A:B, 2, FALSE))), VLOOKUP(B40,$L$3:$S$38,7,FALSE),IF(OR(WEEKDAY(A40)=1,A40=IFERROR(INDEX($X$3:$X$16, MATCH(A40, $X$3:$X$16, 0)), "0")),VLOOKUP(B40,$L$3:$S$38,7,FALSE),VLOOKUP(B40,$L$3:$S$38,4,FALSE))))</f>
        <v/>
      </c>
    </row>
    <row r="41" spans="3:5" x14ac:dyDescent="0.25">
      <c r="C41" s="8" t="str">
        <f>IF(B41="","",IF(ISNUMBER(SEARCH(TEXT(VLOOKUP(B41,$L$3:$S$38,8,FALSE), "0"), VLOOKUP(A41, Planilha2!A:B, 2, FALSE))), VLOOKUP(B41,$L$3:$S$38,5,FALSE),IF(OR(WEEKDAY(A41)=1,A41=IFERROR(INDEX($X$3:$X$16, MATCH(A41, $X$3:$X$16, 0)), "0")),VLOOKUP(B41,$L$3:$S$38,5,FALSE),VLOOKUP(B41,$L$3:$S$38,2,FALSE))))</f>
        <v/>
      </c>
      <c r="D41" s="8" t="str">
        <f>IF(B41="","",IF(ISNUMBER(SEARCH(TEXT(VLOOKUP(B41,$L$3:$S$38,8,FALSE), "0"), VLOOKUP(A41, Planilha2!A:B, 2, FALSE))), VLOOKUP(B41,$L$3:$S$38,6,FALSE),IF(OR(WEEKDAY(A41)=1,A41=IFERROR(INDEX($X$3:$X$16, MATCH(A41, $X$3:$X$16, 0)), "0")),VLOOKUP(B41,$L$3:$S$38,6,FALSE),VLOOKUP(B41,$L$3:$S$38,3,FALSE))))</f>
        <v/>
      </c>
      <c r="E41" s="8" t="str">
        <f>IF(B41="","",IF(ISNUMBER(SEARCH(TEXT(VLOOKUP(B41,$L$3:$S$38,8,FALSE), "0"), VLOOKUP(A41, Planilha2!A:B, 2, FALSE))), VLOOKUP(B41,$L$3:$S$38,7,FALSE),IF(OR(WEEKDAY(A41)=1,A41=IFERROR(INDEX($X$3:$X$16, MATCH(A41, $X$3:$X$16, 0)), "0")),VLOOKUP(B41,$L$3:$S$38,7,FALSE),VLOOKUP(B41,$L$3:$S$38,4,FALSE))))</f>
        <v/>
      </c>
    </row>
    <row r="42" spans="3:5" x14ac:dyDescent="0.25">
      <c r="C42" s="8" t="str">
        <f>IF(B42="","",IF(ISNUMBER(SEARCH(TEXT(VLOOKUP(B42,$L$3:$S$38,8,FALSE), "0"), VLOOKUP(A42, Planilha2!A:B, 2, FALSE))), VLOOKUP(B42,$L$3:$S$38,5,FALSE),IF(OR(WEEKDAY(A42)=1,A42=IFERROR(INDEX($X$3:$X$16, MATCH(A42, $X$3:$X$16, 0)), "0")),VLOOKUP(B42,$L$3:$S$38,5,FALSE),VLOOKUP(B42,$L$3:$S$38,2,FALSE))))</f>
        <v/>
      </c>
      <c r="D42" s="8" t="str">
        <f>IF(B42="","",IF(ISNUMBER(SEARCH(TEXT(VLOOKUP(B42,$L$3:$S$38,8,FALSE), "0"), VLOOKUP(A42, Planilha2!A:B, 2, FALSE))), VLOOKUP(B42,$L$3:$S$38,6,FALSE),IF(OR(WEEKDAY(A42)=1,A42=IFERROR(INDEX($X$3:$X$16, MATCH(A42, $X$3:$X$16, 0)), "0")),VLOOKUP(B42,$L$3:$S$38,6,FALSE),VLOOKUP(B42,$L$3:$S$38,3,FALSE))))</f>
        <v/>
      </c>
      <c r="E42" s="8" t="str">
        <f>IF(B42="","",IF(ISNUMBER(SEARCH(TEXT(VLOOKUP(B42,$L$3:$S$38,8,FALSE), "0"), VLOOKUP(A42, Planilha2!A:B, 2, FALSE))), VLOOKUP(B42,$L$3:$S$38,7,FALSE),IF(OR(WEEKDAY(A42)=1,A42=IFERROR(INDEX($X$3:$X$16, MATCH(A42, $X$3:$X$16, 0)), "0")),VLOOKUP(B42,$L$3:$S$38,7,FALSE),VLOOKUP(B42,$L$3:$S$38,4,FALSE))))</f>
        <v/>
      </c>
    </row>
    <row r="43" spans="3:5" x14ac:dyDescent="0.25">
      <c r="C43" s="8" t="str">
        <f>IF(B43="","",IF(ISNUMBER(SEARCH(TEXT(VLOOKUP(B43,$L$3:$S$38,8,FALSE), "0"), VLOOKUP(A43, Planilha2!A:B, 2, FALSE))), VLOOKUP(B43,$L$3:$S$38,5,FALSE),IF(OR(WEEKDAY(A43)=1,A43=IFERROR(INDEX($X$3:$X$16, MATCH(A43, $X$3:$X$16, 0)), "0")),VLOOKUP(B43,$L$3:$S$38,5,FALSE),VLOOKUP(B43,$L$3:$S$38,2,FALSE))))</f>
        <v/>
      </c>
      <c r="D43" s="8" t="str">
        <f>IF(B43="","",IF(ISNUMBER(SEARCH(TEXT(VLOOKUP(B43,$L$3:$S$38,8,FALSE), "0"), VLOOKUP(A43, Planilha2!A:B, 2, FALSE))), VLOOKUP(B43,$L$3:$S$38,6,FALSE),IF(OR(WEEKDAY(A43)=1,A43=IFERROR(INDEX($X$3:$X$16, MATCH(A43, $X$3:$X$16, 0)), "0")),VLOOKUP(B43,$L$3:$S$38,6,FALSE),VLOOKUP(B43,$L$3:$S$38,3,FALSE))))</f>
        <v/>
      </c>
      <c r="E43" s="8" t="str">
        <f>IF(B43="","",IF(ISNUMBER(SEARCH(TEXT(VLOOKUP(B43,$L$3:$S$38,8,FALSE), "0"), VLOOKUP(A43, Planilha2!A:B, 2, FALSE))), VLOOKUP(B43,$L$3:$S$38,7,FALSE),IF(OR(WEEKDAY(A43)=1,A43=IFERROR(INDEX($X$3:$X$16, MATCH(A43, $X$3:$X$16, 0)), "0")),VLOOKUP(B43,$L$3:$S$38,7,FALSE),VLOOKUP(B43,$L$3:$S$38,4,FALSE))))</f>
        <v/>
      </c>
    </row>
    <row r="44" spans="3:5" x14ac:dyDescent="0.25">
      <c r="C44" s="8" t="str">
        <f>IF(B44="","",IF(ISNUMBER(SEARCH(TEXT(VLOOKUP(B44,$L$3:$S$38,8,FALSE), "0"), VLOOKUP(A44, Planilha2!A:B, 2, FALSE))), VLOOKUP(B44,$L$3:$S$38,5,FALSE),IF(OR(WEEKDAY(A44)=1,A44=IFERROR(INDEX($X$3:$X$16, MATCH(A44, $X$3:$X$16, 0)), "0")),VLOOKUP(B44,$L$3:$S$38,5,FALSE),VLOOKUP(B44,$L$3:$S$38,2,FALSE))))</f>
        <v/>
      </c>
      <c r="D44" s="8" t="str">
        <f>IF(B44="","",IF(ISNUMBER(SEARCH(TEXT(VLOOKUP(B44,$L$3:$S$38,8,FALSE), "0"), VLOOKUP(A44, Planilha2!A:B, 2, FALSE))), VLOOKUP(B44,$L$3:$S$38,6,FALSE),IF(OR(WEEKDAY(A44)=1,A44=IFERROR(INDEX($X$3:$X$16, MATCH(A44, $X$3:$X$16, 0)), "0")),VLOOKUP(B44,$L$3:$S$38,6,FALSE),VLOOKUP(B44,$L$3:$S$38,3,FALSE))))</f>
        <v/>
      </c>
      <c r="E44" s="8" t="str">
        <f>IF(B44="","",IF(ISNUMBER(SEARCH(TEXT(VLOOKUP(B44,$L$3:$S$38,8,FALSE), "0"), VLOOKUP(A44, Planilha2!A:B, 2, FALSE))), VLOOKUP(B44,$L$3:$S$38,7,FALSE),IF(OR(WEEKDAY(A44)=1,A44=IFERROR(INDEX($X$3:$X$16, MATCH(A44, $X$3:$X$16, 0)), "0")),VLOOKUP(B44,$L$3:$S$38,7,FALSE),VLOOKUP(B44,$L$3:$S$38,4,FALSE))))</f>
        <v/>
      </c>
    </row>
    <row r="45" spans="3:5" x14ac:dyDescent="0.25">
      <c r="C45" s="8" t="str">
        <f>IF(B45="","",IF(ISNUMBER(SEARCH(TEXT(VLOOKUP(B45,$L$3:$S$38,8,FALSE), "0"), VLOOKUP(A45, Planilha2!A:B, 2, FALSE))), VLOOKUP(B45,$L$3:$S$38,5,FALSE),IF(OR(WEEKDAY(A45)=1,A45=IFERROR(INDEX($X$3:$X$16, MATCH(A45, $X$3:$X$16, 0)), "0")),VLOOKUP(B45,$L$3:$S$38,5,FALSE),VLOOKUP(B45,$L$3:$S$38,2,FALSE))))</f>
        <v/>
      </c>
      <c r="D45" s="8" t="str">
        <f>IF(B45="","",IF(ISNUMBER(SEARCH(TEXT(VLOOKUP(B45,$L$3:$S$38,8,FALSE), "0"), VLOOKUP(A45, Planilha2!A:B, 2, FALSE))), VLOOKUP(B45,$L$3:$S$38,6,FALSE),IF(OR(WEEKDAY(A45)=1,A45=IFERROR(INDEX($X$3:$X$16, MATCH(A45, $X$3:$X$16, 0)), "0")),VLOOKUP(B45,$L$3:$S$38,6,FALSE),VLOOKUP(B45,$L$3:$S$38,3,FALSE))))</f>
        <v/>
      </c>
      <c r="E45" s="8" t="str">
        <f>IF(B45="","",IF(ISNUMBER(SEARCH(TEXT(VLOOKUP(B45,$L$3:$S$38,8,FALSE), "0"), VLOOKUP(A45, Planilha2!A:B, 2, FALSE))), VLOOKUP(B45,$L$3:$S$38,7,FALSE),IF(OR(WEEKDAY(A45)=1,A45=IFERROR(INDEX($X$3:$X$16, MATCH(A45, $X$3:$X$16, 0)), "0")),VLOOKUP(B45,$L$3:$S$38,7,FALSE),VLOOKUP(B45,$L$3:$S$38,4,FALSE))))</f>
        <v/>
      </c>
    </row>
    <row r="46" spans="3:5" x14ac:dyDescent="0.25">
      <c r="C46" s="8" t="str">
        <f>IF(B46="","",IF(ISNUMBER(SEARCH(TEXT(VLOOKUP(B46,$L$3:$S$38,8,FALSE), "0"), VLOOKUP(A46, Planilha2!A:B, 2, FALSE))), VLOOKUP(B46,$L$3:$S$38,5,FALSE),IF(OR(WEEKDAY(A46)=1,A46=IFERROR(INDEX($X$3:$X$16, MATCH(A46, $X$3:$X$16, 0)), "0")),VLOOKUP(B46,$L$3:$S$38,5,FALSE),VLOOKUP(B46,$L$3:$S$38,2,FALSE))))</f>
        <v/>
      </c>
      <c r="D46" s="8" t="str">
        <f>IF(B46="","",IF(ISNUMBER(SEARCH(TEXT(VLOOKUP(B46,$L$3:$S$38,8,FALSE), "0"), VLOOKUP(A46, Planilha2!A:B, 2, FALSE))), VLOOKUP(B46,$L$3:$S$38,6,FALSE),IF(OR(WEEKDAY(A46)=1,A46=IFERROR(INDEX($X$3:$X$16, MATCH(A46, $X$3:$X$16, 0)), "0")),VLOOKUP(B46,$L$3:$S$38,6,FALSE),VLOOKUP(B46,$L$3:$S$38,3,FALSE))))</f>
        <v/>
      </c>
      <c r="E46" s="8" t="str">
        <f>IF(B46="","",IF(ISNUMBER(SEARCH(TEXT(VLOOKUP(B46,$L$3:$S$38,8,FALSE), "0"), VLOOKUP(A46, Planilha2!A:B, 2, FALSE))), VLOOKUP(B46,$L$3:$S$38,7,FALSE),IF(OR(WEEKDAY(A46)=1,A46=IFERROR(INDEX($X$3:$X$16, MATCH(A46, $X$3:$X$16, 0)), "0")),VLOOKUP(B46,$L$3:$S$38,7,FALSE),VLOOKUP(B46,$L$3:$S$38,4,FALSE))))</f>
        <v/>
      </c>
    </row>
    <row r="47" spans="3:5" x14ac:dyDescent="0.25">
      <c r="C47" s="8" t="str">
        <f>IF(B47="","",IF(ISNUMBER(SEARCH(TEXT(VLOOKUP(B47,$L$3:$S$38,8,FALSE), "0"), VLOOKUP(A47, Planilha2!A:B, 2, FALSE))), VLOOKUP(B47,$L$3:$S$38,5,FALSE),IF(OR(WEEKDAY(A47)=1,A47=IFERROR(INDEX($X$3:$X$16, MATCH(A47, $X$3:$X$16, 0)), "0")),VLOOKUP(B47,$L$3:$S$38,5,FALSE),VLOOKUP(B47,$L$3:$S$38,2,FALSE))))</f>
        <v/>
      </c>
      <c r="D47" s="8" t="str">
        <f>IF(B47="","",IF(ISNUMBER(SEARCH(TEXT(VLOOKUP(B47,$L$3:$S$38,8,FALSE), "0"), VLOOKUP(A47, Planilha2!A:B, 2, FALSE))), VLOOKUP(B47,$L$3:$S$38,6,FALSE),IF(OR(WEEKDAY(A47)=1,A47=IFERROR(INDEX($X$3:$X$16, MATCH(A47, $X$3:$X$16, 0)), "0")),VLOOKUP(B47,$L$3:$S$38,6,FALSE),VLOOKUP(B47,$L$3:$S$38,3,FALSE))))</f>
        <v/>
      </c>
      <c r="E47" s="8" t="str">
        <f>IF(B47="","",IF(ISNUMBER(SEARCH(TEXT(VLOOKUP(B47,$L$3:$S$38,8,FALSE), "0"), VLOOKUP(A47, Planilha2!A:B, 2, FALSE))), VLOOKUP(B47,$L$3:$S$38,7,FALSE),IF(OR(WEEKDAY(A47)=1,A47=IFERROR(INDEX($X$3:$X$16, MATCH(A47, $X$3:$X$16, 0)), "0")),VLOOKUP(B47,$L$3:$S$38,7,FALSE),VLOOKUP(B47,$L$3:$S$38,4,FALSE))))</f>
        <v/>
      </c>
    </row>
    <row r="48" spans="3:5" x14ac:dyDescent="0.25">
      <c r="C48" s="8" t="str">
        <f>IF(B48="","",IF(ISNUMBER(SEARCH(TEXT(VLOOKUP(B48,$L$3:$S$38,8,FALSE), "0"), VLOOKUP(A48, Planilha2!A:B, 2, FALSE))), VLOOKUP(B48,$L$3:$S$38,5,FALSE),IF(OR(WEEKDAY(A48)=1,A48=IFERROR(INDEX($X$3:$X$16, MATCH(A48, $X$3:$X$16, 0)), "0")),VLOOKUP(B48,$L$3:$S$38,5,FALSE),VLOOKUP(B48,$L$3:$S$38,2,FALSE))))</f>
        <v/>
      </c>
      <c r="D48" s="8" t="str">
        <f>IF(B48="","",IF(ISNUMBER(SEARCH(TEXT(VLOOKUP(B48,$L$3:$S$38,8,FALSE), "0"), VLOOKUP(A48, Planilha2!A:B, 2, FALSE))), VLOOKUP(B48,$L$3:$S$38,6,FALSE),IF(OR(WEEKDAY(A48)=1,A48=IFERROR(INDEX($X$3:$X$16, MATCH(A48, $X$3:$X$16, 0)), "0")),VLOOKUP(B48,$L$3:$S$38,6,FALSE),VLOOKUP(B48,$L$3:$S$38,3,FALSE))))</f>
        <v/>
      </c>
      <c r="E48" s="8" t="str">
        <f>IF(B48="","",IF(ISNUMBER(SEARCH(TEXT(VLOOKUP(B48,$L$3:$S$38,8,FALSE), "0"), VLOOKUP(A48, Planilha2!A:B, 2, FALSE))), VLOOKUP(B48,$L$3:$S$38,7,FALSE),IF(OR(WEEKDAY(A48)=1,A48=IFERROR(INDEX($X$3:$X$16, MATCH(A48, $X$3:$X$16, 0)), "0")),VLOOKUP(B48,$L$3:$S$38,7,FALSE),VLOOKUP(B48,$L$3:$S$38,4,FALSE))))</f>
        <v/>
      </c>
    </row>
    <row r="49" spans="3:5" x14ac:dyDescent="0.25">
      <c r="C49" s="8" t="str">
        <f>IF(B49="","",IF(ISNUMBER(SEARCH(TEXT(VLOOKUP(B49,$L$3:$S$38,8,FALSE), "0"), VLOOKUP(A49, Planilha2!A:B, 2, FALSE))), VLOOKUP(B49,$L$3:$S$38,5,FALSE),IF(OR(WEEKDAY(A49)=1,A49=IFERROR(INDEX($X$3:$X$16, MATCH(A49, $X$3:$X$16, 0)), "0")),VLOOKUP(B49,$L$3:$S$38,5,FALSE),VLOOKUP(B49,$L$3:$S$38,2,FALSE))))</f>
        <v/>
      </c>
      <c r="D49" s="8" t="str">
        <f>IF(B49="","",IF(ISNUMBER(SEARCH(TEXT(VLOOKUP(B49,$L$3:$S$38,8,FALSE), "0"), VLOOKUP(A49, Planilha2!A:B, 2, FALSE))), VLOOKUP(B49,$L$3:$S$38,6,FALSE),IF(OR(WEEKDAY(A49)=1,A49=IFERROR(INDEX($X$3:$X$16, MATCH(A49, $X$3:$X$16, 0)), "0")),VLOOKUP(B49,$L$3:$S$38,6,FALSE),VLOOKUP(B49,$L$3:$S$38,3,FALSE))))</f>
        <v/>
      </c>
      <c r="E49" s="8" t="str">
        <f>IF(B49="","",IF(ISNUMBER(SEARCH(TEXT(VLOOKUP(B49,$L$3:$S$38,8,FALSE), "0"), VLOOKUP(A49, Planilha2!A:B, 2, FALSE))), VLOOKUP(B49,$L$3:$S$38,7,FALSE),IF(OR(WEEKDAY(A49)=1,A49=IFERROR(INDEX($X$3:$X$16, MATCH(A49, $X$3:$X$16, 0)), "0")),VLOOKUP(B49,$L$3:$S$38,7,FALSE),VLOOKUP(B49,$L$3:$S$38,4,FALSE))))</f>
        <v/>
      </c>
    </row>
    <row r="50" spans="3:5" x14ac:dyDescent="0.25">
      <c r="C50" s="8" t="str">
        <f>IF(B50="","",IF(ISNUMBER(SEARCH(TEXT(VLOOKUP(B50,$L$3:$S$38,8,FALSE), "0"), VLOOKUP(A50, Planilha2!A:B, 2, FALSE))), VLOOKUP(B50,$L$3:$S$38,5,FALSE),IF(OR(WEEKDAY(A50)=1,A50=IFERROR(INDEX($X$3:$X$16, MATCH(A50, $X$3:$X$16, 0)), "0")),VLOOKUP(B50,$L$3:$S$38,5,FALSE),VLOOKUP(B50,$L$3:$S$38,2,FALSE))))</f>
        <v/>
      </c>
      <c r="D50" s="8" t="str">
        <f>IF(B50="","",IF(ISNUMBER(SEARCH(TEXT(VLOOKUP(B50,$L$3:$S$38,8,FALSE), "0"), VLOOKUP(A50, Planilha2!A:B, 2, FALSE))), VLOOKUP(B50,$L$3:$S$38,6,FALSE),IF(OR(WEEKDAY(A50)=1,A50=IFERROR(INDEX($X$3:$X$16, MATCH(A50, $X$3:$X$16, 0)), "0")),VLOOKUP(B50,$L$3:$S$38,6,FALSE),VLOOKUP(B50,$L$3:$S$38,3,FALSE))))</f>
        <v/>
      </c>
      <c r="E50" s="8" t="str">
        <f>IF(B50="","",IF(ISNUMBER(SEARCH(TEXT(VLOOKUP(B50,$L$3:$S$38,8,FALSE), "0"), VLOOKUP(A50, Planilha2!A:B, 2, FALSE))), VLOOKUP(B50,$L$3:$S$38,7,FALSE),IF(OR(WEEKDAY(A50)=1,A50=IFERROR(INDEX($X$3:$X$16, MATCH(A50, $X$3:$X$16, 0)), "0")),VLOOKUP(B50,$L$3:$S$38,7,FALSE),VLOOKUP(B50,$L$3:$S$38,4,FALSE))))</f>
        <v/>
      </c>
    </row>
    <row r="51" spans="3:5" x14ac:dyDescent="0.25">
      <c r="C51" s="8" t="str">
        <f>IF(B51="","",IF(ISNUMBER(SEARCH(TEXT(VLOOKUP(B51,$L$3:$S$38,8,FALSE), "0"), VLOOKUP(A51, Planilha2!A:B, 2, FALSE))), VLOOKUP(B51,$L$3:$S$38,5,FALSE),IF(OR(WEEKDAY(A51)=1,A51=IFERROR(INDEX($X$3:$X$16, MATCH(A51, $X$3:$X$16, 0)), "0")),VLOOKUP(B51,$L$3:$S$38,5,FALSE),VLOOKUP(B51,$L$3:$S$38,2,FALSE))))</f>
        <v/>
      </c>
      <c r="D51" s="8" t="str">
        <f>IF(B51="","",IF(ISNUMBER(SEARCH(TEXT(VLOOKUP(B51,$L$3:$S$38,8,FALSE), "0"), VLOOKUP(A51, Planilha2!A:B, 2, FALSE))), VLOOKUP(B51,$L$3:$S$38,6,FALSE),IF(OR(WEEKDAY(A51)=1,A51=IFERROR(INDEX($X$3:$X$16, MATCH(A51, $X$3:$X$16, 0)), "0")),VLOOKUP(B51,$L$3:$S$38,6,FALSE),VLOOKUP(B51,$L$3:$S$38,3,FALSE))))</f>
        <v/>
      </c>
      <c r="E51" s="8" t="str">
        <f>IF(B51="","",IF(ISNUMBER(SEARCH(TEXT(VLOOKUP(B51,$L$3:$S$38,8,FALSE), "0"), VLOOKUP(A51, Planilha2!A:B, 2, FALSE))), VLOOKUP(B51,$L$3:$S$38,7,FALSE),IF(OR(WEEKDAY(A51)=1,A51=IFERROR(INDEX($X$3:$X$16, MATCH(A51, $X$3:$X$16, 0)), "0")),VLOOKUP(B51,$L$3:$S$38,7,FALSE),VLOOKUP(B51,$L$3:$S$38,4,FALSE))))</f>
        <v/>
      </c>
    </row>
    <row r="52" spans="3:5" x14ac:dyDescent="0.25">
      <c r="C52" s="8" t="str">
        <f>IF(B52="","",IF(ISNUMBER(SEARCH(TEXT(VLOOKUP(B52,$L$3:$S$38,8,FALSE), "0"), VLOOKUP(A52, Planilha2!A:B, 2, FALSE))), VLOOKUP(B52,$L$3:$S$38,5,FALSE),IF(OR(WEEKDAY(A52)=1,A52=IFERROR(INDEX($X$3:$X$16, MATCH(A52, $X$3:$X$16, 0)), "0")),VLOOKUP(B52,$L$3:$S$38,5,FALSE),VLOOKUP(B52,$L$3:$S$38,2,FALSE))))</f>
        <v/>
      </c>
      <c r="D52" s="8" t="str">
        <f>IF(B52="","",IF(ISNUMBER(SEARCH(TEXT(VLOOKUP(B52,$L$3:$S$38,8,FALSE), "0"), VLOOKUP(A52, Planilha2!A:B, 2, FALSE))), VLOOKUP(B52,$L$3:$S$38,6,FALSE),IF(OR(WEEKDAY(A52)=1,A52=IFERROR(INDEX($X$3:$X$16, MATCH(A52, $X$3:$X$16, 0)), "0")),VLOOKUP(B52,$L$3:$S$38,6,FALSE),VLOOKUP(B52,$L$3:$S$38,3,FALSE))))</f>
        <v/>
      </c>
      <c r="E52" s="8" t="str">
        <f>IF(B52="","",IF(ISNUMBER(SEARCH(TEXT(VLOOKUP(B52,$L$3:$S$38,8,FALSE), "0"), VLOOKUP(A52, Planilha2!A:B, 2, FALSE))), VLOOKUP(B52,$L$3:$S$38,7,FALSE),IF(OR(WEEKDAY(A52)=1,A52=IFERROR(INDEX($X$3:$X$16, MATCH(A52, $X$3:$X$16, 0)), "0")),VLOOKUP(B52,$L$3:$S$38,7,FALSE),VLOOKUP(B52,$L$3:$S$38,4,FALSE))))</f>
        <v/>
      </c>
    </row>
    <row r="53" spans="3:5" x14ac:dyDescent="0.25">
      <c r="C53" s="8" t="str">
        <f>IF(B53="","",IF(ISNUMBER(SEARCH(TEXT(VLOOKUP(B53,$L$3:$S$38,8,FALSE), "0"), VLOOKUP(A53, Planilha2!A:B, 2, FALSE))), VLOOKUP(B53,$L$3:$S$38,5,FALSE),IF(OR(WEEKDAY(A53)=1,A53=IFERROR(INDEX($X$3:$X$16, MATCH(A53, $X$3:$X$16, 0)), "0")),VLOOKUP(B53,$L$3:$S$38,5,FALSE),VLOOKUP(B53,$L$3:$S$38,2,FALSE))))</f>
        <v/>
      </c>
      <c r="D53" s="8" t="str">
        <f>IF(B53="","",IF(ISNUMBER(SEARCH(TEXT(VLOOKUP(B53,$L$3:$S$38,8,FALSE), "0"), VLOOKUP(A53, Planilha2!A:B, 2, FALSE))), VLOOKUP(B53,$L$3:$S$38,6,FALSE),IF(OR(WEEKDAY(A53)=1,A53=IFERROR(INDEX($X$3:$X$16, MATCH(A53, $X$3:$X$16, 0)), "0")),VLOOKUP(B53,$L$3:$S$38,6,FALSE),VLOOKUP(B53,$L$3:$S$38,3,FALSE))))</f>
        <v/>
      </c>
      <c r="E53" s="8" t="str">
        <f>IF(B53="","",IF(ISNUMBER(SEARCH(TEXT(VLOOKUP(B53,$L$3:$S$38,8,FALSE), "0"), VLOOKUP(A53, Planilha2!A:B, 2, FALSE))), VLOOKUP(B53,$L$3:$S$38,7,FALSE),IF(OR(WEEKDAY(A53)=1,A53=IFERROR(INDEX($X$3:$X$16, MATCH(A53, $X$3:$X$16, 0)), "0")),VLOOKUP(B53,$L$3:$S$38,7,FALSE),VLOOKUP(B53,$L$3:$S$38,4,FALSE))))</f>
        <v/>
      </c>
    </row>
    <row r="54" spans="3:5" x14ac:dyDescent="0.25">
      <c r="C54" s="8" t="str">
        <f>IF(B54="","",IF(ISNUMBER(SEARCH(TEXT(VLOOKUP(B54,$L$3:$S$38,8,FALSE), "0"), VLOOKUP(A54, Planilha2!A:B, 2, FALSE))), VLOOKUP(B54,$L$3:$S$38,5,FALSE),IF(OR(WEEKDAY(A54)=1,A54=IFERROR(INDEX($X$3:$X$16, MATCH(A54, $X$3:$X$16, 0)), "0")),VLOOKUP(B54,$L$3:$S$38,5,FALSE),VLOOKUP(B54,$L$3:$S$38,2,FALSE))))</f>
        <v/>
      </c>
      <c r="D54" s="8" t="str">
        <f t="shared" ref="D54:D56" si="3">IF(B54="","",IF(OR(WEEKDAY(A54)=1,A54=IFERROR(INDEX($X$3:$X$16, MATCH(A54, $X$3:$X$16, 0)), "0")),VLOOKUP(B54,$L$3:$R$38,6,FALSE),VLOOKUP(B54,$L$3:$R$38,3,FALSE)))</f>
        <v/>
      </c>
      <c r="E54" s="8" t="str">
        <f>IF(B54="","",IF(ISNUMBER(SEARCH(TEXT(VLOOKUP(B54,$L$3:$S$38,8,FALSE), "0"), VLOOKUP(A54, Planilha2!A:B, 2, FALSE))), VLOOKUP(B54,$L$3:$S$38,7,FALSE),IF(OR(WEEKDAY(A54)=1,A54=IFERROR(INDEX($X$3:$X$16, MATCH(A54, $X$3:$X$16, 0)), "0")),VLOOKUP(B54,$L$3:$S$38,7,FALSE),VLOOKUP(B54,$L$3:$S$38,4,FALSE))))</f>
        <v/>
      </c>
    </row>
    <row r="55" spans="3:5" x14ac:dyDescent="0.25">
      <c r="C55" s="8" t="str">
        <f>IF(B55="","",IF(ISNUMBER(SEARCH(TEXT(VLOOKUP(B55,$L$3:$S$38,8,FALSE), "0"), VLOOKUP(A55, Planilha2!A:B, 2, FALSE))), VLOOKUP(B55,$L$3:$S$38,5,FALSE),IF(OR(WEEKDAY(A55)=1,A55=IFERROR(INDEX($X$3:$X$16, MATCH(A55, $X$3:$X$16, 0)), "0")),VLOOKUP(B55,$L$3:$S$38,5,FALSE),VLOOKUP(B55,$L$3:$S$38,2,FALSE))))</f>
        <v/>
      </c>
      <c r="D55" s="8" t="str">
        <f t="shared" si="3"/>
        <v/>
      </c>
      <c r="E55" s="8" t="str">
        <f>IF(B55="","",IF(ISNUMBER(SEARCH(TEXT(VLOOKUP(B55,$L$3:$S$38,8,FALSE), "0"), VLOOKUP(A55, Planilha2!A:B, 2, FALSE))), VLOOKUP(B55,$L$3:$S$38,7,FALSE),IF(OR(WEEKDAY(A55)=1,A55=IFERROR(INDEX($X$3:$X$16, MATCH(A55, $X$3:$X$16, 0)), "0")),VLOOKUP(B55,$L$3:$S$38,7,FALSE),VLOOKUP(B55,$L$3:$S$38,4,FALSE))))</f>
        <v/>
      </c>
    </row>
    <row r="56" spans="3:5" x14ac:dyDescent="0.25">
      <c r="C56" s="8" t="str">
        <f>IF(B56="","",IF(ISNUMBER(SEARCH(TEXT(VLOOKUP(B56,$L$3:$S$38,8,FALSE), "0"), VLOOKUP(A56, Planilha2!A:B, 2, FALSE))), VLOOKUP(B56,$L$3:$S$38,5,FALSE),IF(OR(WEEKDAY(A56)=1,A56=IFERROR(INDEX($X$3:$X$16, MATCH(A56, $X$3:$X$16, 0)), "0")),VLOOKUP(B56,$L$3:$S$38,5,FALSE),VLOOKUP(B56,$L$3:$S$38,2,FALSE))))</f>
        <v/>
      </c>
      <c r="D56" s="8" t="str">
        <f t="shared" si="3"/>
        <v/>
      </c>
      <c r="E56" s="8" t="str">
        <f>IF(B56="","",IF(ISNUMBER(SEARCH(TEXT(VLOOKUP(B56,$L$3:$S$38,8,FALSE), "0"), VLOOKUP(A56, Planilha2!A:B, 2, FALSE))), VLOOKUP(B56,$L$3:$S$38,7,FALSE),IF(OR(WEEKDAY(A56)=1,A56=IFERROR(INDEX($X$3:$X$16, MATCH(A56, $X$3:$X$16, 0)), "0")),VLOOKUP(B56,$L$3:$S$38,7,FALSE),VLOOKUP(B56,$L$3:$S$38,4,FALSE))))</f>
        <v/>
      </c>
    </row>
    <row r="57" spans="3:5" x14ac:dyDescent="0.25">
      <c r="C57" s="8" t="str">
        <f>IF(B57="","",IF(ISNUMBER(SEARCH(TEXT(VLOOKUP(B57,$L$3:$S$38,8,FALSE), "0"), VLOOKUP(A57, Planilha2!A:B, 2, FALSE))), VLOOKUP(B57,$L$3:$S$38,5,FALSE),IF(OR(WEEKDAY(A57)=1,A57=IFERROR(INDEX($X$3:$X$16, MATCH(A57, $X$3:$X$16, 0)), "0")),VLOOKUP(B57,$L$3:$S$38,5,FALSE),VLOOKUP(B57,$L$3:$S$38,2,FALSE))))</f>
        <v/>
      </c>
      <c r="E57" s="8" t="str">
        <f>IF(B57="","",IF(ISNUMBER(SEARCH(TEXT(VLOOKUP(B57,$L$3:$S$38,8,FALSE), "0"), VLOOKUP(A57, Planilha2!A:B, 2, FALSE))), VLOOKUP(B57,$L$3:$S$38,7,FALSE),IF(OR(WEEKDAY(A57)=1,A57=IFERROR(INDEX($X$3:$X$16, MATCH(A57, $X$3:$X$16, 0)), "0")),VLOOKUP(B57,$L$3:$S$38,7,FALSE),VLOOKUP(B57,$L$3:$S$38,4,FALSE))))</f>
        <v/>
      </c>
    </row>
    <row r="58" spans="3:5" x14ac:dyDescent="0.25">
      <c r="C58" s="8" t="str">
        <f>IF(B58="","",IF(ISNUMBER(SEARCH(TEXT(VLOOKUP(B58,$L$3:$S$38,8,FALSE), "0"), VLOOKUP(A58, Planilha2!A:B, 2, FALSE))), VLOOKUP(B58,$L$3:$S$38,5,FALSE),IF(OR(WEEKDAY(A58)=1,A58=IFERROR(INDEX($X$3:$X$16, MATCH(A58, $X$3:$X$16, 0)), "0")),VLOOKUP(B58,$L$3:$S$38,5,FALSE),VLOOKUP(B58,$L$3:$S$38,2,FALSE))))</f>
        <v/>
      </c>
      <c r="E58" s="8" t="str">
        <f>IF(B58="","",IF(ISNUMBER(SEARCH(TEXT(VLOOKUP(B58,$L$3:$S$38,8,FALSE), "0"), VLOOKUP(A58, Planilha2!A:B, 2, FALSE))), VLOOKUP(B58,$L$3:$S$38,7,FALSE),IF(OR(WEEKDAY(A58)=1,A58=IFERROR(INDEX($X$3:$X$16, MATCH(A58, $X$3:$X$16, 0)), "0")),VLOOKUP(B58,$L$3:$S$38,7,FALSE),VLOOKUP(B58,$L$3:$S$38,4,FALSE))))</f>
        <v/>
      </c>
    </row>
    <row r="59" spans="3:5" x14ac:dyDescent="0.25">
      <c r="C59" s="8" t="str">
        <f>IF(B59="","",IF(ISNUMBER(SEARCH(TEXT(VLOOKUP(B59,$L$3:$S$38,8,FALSE), "0"), VLOOKUP(A59, Planilha2!A:B, 2, FALSE))), VLOOKUP(B59,$L$3:$S$38,5,FALSE),IF(OR(WEEKDAY(A59)=1,A59=IFERROR(INDEX($X$3:$X$16, MATCH(A59, $X$3:$X$16, 0)), "0")),VLOOKUP(B59,$L$3:$S$38,5,FALSE),VLOOKUP(B59,$L$3:$S$38,2,FALSE))))</f>
        <v/>
      </c>
      <c r="E59" s="8" t="str">
        <f>IF(B59="","",IF(ISNUMBER(SEARCH(TEXT(VLOOKUP(B59,$L$3:$S$38,8,FALSE), "0"), VLOOKUP(A59, Planilha2!A:B, 2, FALSE))), VLOOKUP(B59,$L$3:$S$38,7,FALSE),IF(OR(WEEKDAY(A59)=1,A59=IFERROR(INDEX($X$3:$X$16, MATCH(A59, $X$3:$X$16, 0)), "0")),VLOOKUP(B59,$L$3:$S$38,7,FALSE),VLOOKUP(B59,$L$3:$S$38,4,FALSE))))</f>
        <v/>
      </c>
    </row>
    <row r="60" spans="3:5" x14ac:dyDescent="0.25">
      <c r="C60" s="8" t="str">
        <f>IF(B60="","",IF(ISNUMBER(SEARCH(TEXT(VLOOKUP(B60,$L$3:$S$38,8,FALSE), "0"), VLOOKUP(A60, Planilha2!A:B, 2, FALSE))), VLOOKUP(B60,$L$3:$S$38,5,FALSE),IF(OR(WEEKDAY(A60)=1,A60=IFERROR(INDEX($X$3:$X$16, MATCH(A60, $X$3:$X$16, 0)), "0")),VLOOKUP(B60,$L$3:$S$38,5,FALSE),VLOOKUP(B60,$L$3:$S$38,2,FALSE))))</f>
        <v/>
      </c>
      <c r="E60" s="8" t="str">
        <f>IF(B60="","",IF(ISNUMBER(SEARCH(TEXT(VLOOKUP(B60,$L$3:$S$38,8,FALSE), "0"), VLOOKUP(A60, Planilha2!A:B, 2, FALSE))), VLOOKUP(B60,$L$3:$S$38,7,FALSE),IF(OR(WEEKDAY(A60)=1,A60=IFERROR(INDEX($X$3:$X$16, MATCH(A60, $X$3:$X$16, 0)), "0")),VLOOKUP(B60,$L$3:$S$38,7,FALSE),VLOOKUP(B60,$L$3:$S$38,4,FALSE))))</f>
        <v/>
      </c>
    </row>
    <row r="61" spans="3:5" x14ac:dyDescent="0.25">
      <c r="C61" s="8" t="str">
        <f>IF(B61="","",IF(ISNUMBER(SEARCH(TEXT(VLOOKUP(B61,$L$3:$S$38,8,FALSE), "0"), VLOOKUP(A61, Planilha2!A:B, 2, FALSE))), VLOOKUP(B61,$L$3:$S$38,5,FALSE),IF(OR(WEEKDAY(A61)=1,A61=IFERROR(INDEX($X$3:$X$16, MATCH(A61, $X$3:$X$16, 0)), "0")),VLOOKUP(B61,$L$3:$S$38,5,FALSE),VLOOKUP(B61,$L$3:$S$38,2,FALSE))))</f>
        <v/>
      </c>
      <c r="E61" s="8" t="str">
        <f>IF(B61="","",IF(ISNUMBER(SEARCH(TEXT(VLOOKUP(B61,$L$3:$S$38,8,FALSE), "0"), VLOOKUP(A61, Planilha2!A:B, 2, FALSE))), VLOOKUP(B61,$L$3:$S$38,7,FALSE),IF(OR(WEEKDAY(A61)=1,A61=IFERROR(INDEX($X$3:$X$16, MATCH(A61, $X$3:$X$16, 0)), "0")),VLOOKUP(B61,$L$3:$S$38,7,FALSE),VLOOKUP(B61,$L$3:$S$38,4,FALSE))))</f>
        <v/>
      </c>
    </row>
  </sheetData>
  <mergeCells count="1">
    <mergeCell ref="K1:W1"/>
  </mergeCells>
  <conditionalFormatting sqref="H3:H31">
    <cfRule type="cellIs" dxfId="1" priority="1" operator="equal">
      <formula>"ADIANTADO"</formula>
    </cfRule>
    <cfRule type="cellIs" dxfId="0" priority="2" operator="equal">
      <formula>"ATRASADO"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B700"/>
  <sheetViews>
    <sheetView topLeftCell="A175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9.140625" style="22"/>
  </cols>
  <sheetData>
    <row r="1" spans="1:2" x14ac:dyDescent="0.25">
      <c r="A1" s="11">
        <v>45292</v>
      </c>
      <c r="B1" s="22">
        <v>1</v>
      </c>
    </row>
    <row r="2" spans="1:2" x14ac:dyDescent="0.25">
      <c r="A2" s="11">
        <v>45293</v>
      </c>
      <c r="B2" s="22">
        <v>2</v>
      </c>
    </row>
    <row r="3" spans="1:2" x14ac:dyDescent="0.25">
      <c r="A3" s="11">
        <v>45294</v>
      </c>
      <c r="B3" s="22">
        <v>3</v>
      </c>
    </row>
    <row r="4" spans="1:2" x14ac:dyDescent="0.25">
      <c r="A4" s="11">
        <v>45295</v>
      </c>
      <c r="B4" s="22">
        <v>4</v>
      </c>
    </row>
    <row r="5" spans="1:2" x14ac:dyDescent="0.25">
      <c r="A5" s="11">
        <v>45296</v>
      </c>
      <c r="B5" s="22">
        <v>5</v>
      </c>
    </row>
    <row r="6" spans="1:2" x14ac:dyDescent="0.25">
      <c r="A6" s="11">
        <v>45297</v>
      </c>
    </row>
    <row r="7" spans="1:2" x14ac:dyDescent="0.25">
      <c r="A7" s="11">
        <v>45298</v>
      </c>
      <c r="B7" s="23" t="s">
        <v>44</v>
      </c>
    </row>
    <row r="8" spans="1:2" x14ac:dyDescent="0.25">
      <c r="A8" s="11">
        <v>45299</v>
      </c>
      <c r="B8" s="22">
        <v>2</v>
      </c>
    </row>
    <row r="9" spans="1:2" x14ac:dyDescent="0.25">
      <c r="A9" s="11">
        <v>45300</v>
      </c>
      <c r="B9" s="22">
        <v>3</v>
      </c>
    </row>
    <row r="10" spans="1:2" x14ac:dyDescent="0.25">
      <c r="A10" s="11">
        <v>45301</v>
      </c>
      <c r="B10" s="22">
        <v>4</v>
      </c>
    </row>
    <row r="11" spans="1:2" x14ac:dyDescent="0.25">
      <c r="A11" s="11">
        <v>45302</v>
      </c>
      <c r="B11" s="22">
        <v>5</v>
      </c>
    </row>
    <row r="12" spans="1:2" x14ac:dyDescent="0.25">
      <c r="A12" s="11">
        <v>45303</v>
      </c>
      <c r="B12" s="22">
        <v>6</v>
      </c>
    </row>
    <row r="13" spans="1:2" x14ac:dyDescent="0.25">
      <c r="A13" s="11">
        <v>45304</v>
      </c>
      <c r="B13" s="22">
        <v>1</v>
      </c>
    </row>
    <row r="14" spans="1:2" x14ac:dyDescent="0.25">
      <c r="A14" s="11">
        <v>45305</v>
      </c>
      <c r="B14" s="22">
        <v>2</v>
      </c>
    </row>
    <row r="15" spans="1:2" x14ac:dyDescent="0.25">
      <c r="A15" s="11">
        <v>45306</v>
      </c>
      <c r="B15" s="22">
        <v>3</v>
      </c>
    </row>
    <row r="16" spans="1:2" x14ac:dyDescent="0.25">
      <c r="A16" s="11">
        <v>45307</v>
      </c>
      <c r="B16" s="22">
        <v>4</v>
      </c>
    </row>
    <row r="17" spans="1:2" x14ac:dyDescent="0.25">
      <c r="A17" s="11">
        <v>45308</v>
      </c>
      <c r="B17" s="22">
        <v>5</v>
      </c>
    </row>
    <row r="18" spans="1:2" x14ac:dyDescent="0.25">
      <c r="A18" s="11">
        <v>45309</v>
      </c>
      <c r="B18" s="22">
        <v>6</v>
      </c>
    </row>
    <row r="19" spans="1:2" x14ac:dyDescent="0.25">
      <c r="A19" s="11">
        <v>45310</v>
      </c>
      <c r="B19" s="22">
        <v>1</v>
      </c>
    </row>
    <row r="20" spans="1:2" x14ac:dyDescent="0.25">
      <c r="A20" s="11">
        <v>45311</v>
      </c>
      <c r="B20" s="22">
        <v>2</v>
      </c>
    </row>
    <row r="21" spans="1:2" x14ac:dyDescent="0.25">
      <c r="A21" s="11">
        <v>45312</v>
      </c>
      <c r="B21" s="22">
        <v>3</v>
      </c>
    </row>
    <row r="22" spans="1:2" x14ac:dyDescent="0.25">
      <c r="A22" s="11">
        <v>45313</v>
      </c>
      <c r="B22" s="22">
        <v>4</v>
      </c>
    </row>
    <row r="23" spans="1:2" x14ac:dyDescent="0.25">
      <c r="A23" s="11">
        <v>45314</v>
      </c>
      <c r="B23" s="22">
        <v>5</v>
      </c>
    </row>
    <row r="24" spans="1:2" x14ac:dyDescent="0.25">
      <c r="A24" s="11">
        <v>45315</v>
      </c>
      <c r="B24" s="22">
        <v>6</v>
      </c>
    </row>
    <row r="25" spans="1:2" x14ac:dyDescent="0.25">
      <c r="A25" s="11">
        <v>45316</v>
      </c>
      <c r="B25" s="22">
        <v>1</v>
      </c>
    </row>
    <row r="26" spans="1:2" x14ac:dyDescent="0.25">
      <c r="A26" s="11">
        <v>45317</v>
      </c>
      <c r="B26" s="22">
        <v>2</v>
      </c>
    </row>
    <row r="27" spans="1:2" x14ac:dyDescent="0.25">
      <c r="A27" s="11">
        <v>45318</v>
      </c>
      <c r="B27" s="22">
        <v>3</v>
      </c>
    </row>
    <row r="28" spans="1:2" x14ac:dyDescent="0.25">
      <c r="A28" s="11">
        <v>45319</v>
      </c>
      <c r="B28" s="23" t="s">
        <v>45</v>
      </c>
    </row>
    <row r="29" spans="1:2" x14ac:dyDescent="0.25">
      <c r="A29" s="11">
        <v>45320</v>
      </c>
    </row>
    <row r="30" spans="1:2" x14ac:dyDescent="0.25">
      <c r="A30" s="11">
        <v>45321</v>
      </c>
      <c r="B30" s="22">
        <v>6</v>
      </c>
    </row>
    <row r="31" spans="1:2" x14ac:dyDescent="0.25">
      <c r="A31" s="11">
        <v>45322</v>
      </c>
      <c r="B31" s="22">
        <v>1</v>
      </c>
    </row>
    <row r="32" spans="1:2" x14ac:dyDescent="0.25">
      <c r="A32" s="11">
        <v>45323</v>
      </c>
      <c r="B32" s="22">
        <v>2</v>
      </c>
    </row>
    <row r="33" spans="1:2" x14ac:dyDescent="0.25">
      <c r="A33" s="11">
        <v>45324</v>
      </c>
      <c r="B33" s="22">
        <v>3</v>
      </c>
    </row>
    <row r="34" spans="1:2" x14ac:dyDescent="0.25">
      <c r="A34" s="11">
        <v>45325</v>
      </c>
    </row>
    <row r="35" spans="1:2" x14ac:dyDescent="0.25">
      <c r="A35" s="11">
        <v>45326</v>
      </c>
      <c r="B35" s="23" t="s">
        <v>45</v>
      </c>
    </row>
    <row r="36" spans="1:2" x14ac:dyDescent="0.25">
      <c r="A36" s="11">
        <v>45327</v>
      </c>
      <c r="B36" s="22">
        <v>6</v>
      </c>
    </row>
    <row r="37" spans="1:2" x14ac:dyDescent="0.25">
      <c r="A37" s="11">
        <v>45328</v>
      </c>
      <c r="B37" s="22">
        <v>1</v>
      </c>
    </row>
    <row r="38" spans="1:2" x14ac:dyDescent="0.25">
      <c r="A38" s="11">
        <v>45329</v>
      </c>
      <c r="B38" s="22">
        <v>2</v>
      </c>
    </row>
    <row r="39" spans="1:2" x14ac:dyDescent="0.25">
      <c r="A39" s="11">
        <v>45330</v>
      </c>
      <c r="B39" s="22">
        <v>3</v>
      </c>
    </row>
    <row r="40" spans="1:2" x14ac:dyDescent="0.25">
      <c r="A40" s="11">
        <v>45331</v>
      </c>
      <c r="B40" s="22">
        <v>4</v>
      </c>
    </row>
    <row r="41" spans="1:2" x14ac:dyDescent="0.25">
      <c r="A41" s="11">
        <v>45332</v>
      </c>
      <c r="B41" s="22">
        <v>5</v>
      </c>
    </row>
    <row r="42" spans="1:2" x14ac:dyDescent="0.25">
      <c r="A42" s="11">
        <v>45333</v>
      </c>
      <c r="B42" s="22">
        <v>6</v>
      </c>
    </row>
    <row r="43" spans="1:2" x14ac:dyDescent="0.25">
      <c r="A43" s="11">
        <v>45334</v>
      </c>
      <c r="B43" s="22">
        <v>1</v>
      </c>
    </row>
    <row r="44" spans="1:2" x14ac:dyDescent="0.25">
      <c r="A44" s="11">
        <v>45335</v>
      </c>
      <c r="B44" s="22">
        <v>2</v>
      </c>
    </row>
    <row r="45" spans="1:2" x14ac:dyDescent="0.25">
      <c r="A45" s="11">
        <v>45336</v>
      </c>
      <c r="B45" s="22">
        <v>3</v>
      </c>
    </row>
    <row r="46" spans="1:2" x14ac:dyDescent="0.25">
      <c r="A46" s="11">
        <v>45337</v>
      </c>
      <c r="B46" s="22">
        <v>4</v>
      </c>
    </row>
    <row r="47" spans="1:2" x14ac:dyDescent="0.25">
      <c r="A47" s="11">
        <v>45338</v>
      </c>
      <c r="B47" s="22">
        <v>5</v>
      </c>
    </row>
    <row r="48" spans="1:2" x14ac:dyDescent="0.25">
      <c r="A48" s="11">
        <v>45339</v>
      </c>
      <c r="B48" s="22">
        <v>6</v>
      </c>
    </row>
    <row r="49" spans="1:2" x14ac:dyDescent="0.25">
      <c r="A49" s="11">
        <v>45340</v>
      </c>
      <c r="B49" s="22">
        <v>1</v>
      </c>
    </row>
    <row r="50" spans="1:2" x14ac:dyDescent="0.25">
      <c r="A50" s="11">
        <v>45341</v>
      </c>
      <c r="B50" s="22">
        <v>2</v>
      </c>
    </row>
    <row r="51" spans="1:2" x14ac:dyDescent="0.25">
      <c r="A51" s="11">
        <v>45342</v>
      </c>
      <c r="B51" s="22">
        <v>3</v>
      </c>
    </row>
    <row r="52" spans="1:2" x14ac:dyDescent="0.25">
      <c r="A52" s="11">
        <v>45343</v>
      </c>
      <c r="B52" s="22">
        <v>4</v>
      </c>
    </row>
    <row r="53" spans="1:2" x14ac:dyDescent="0.25">
      <c r="A53" s="11">
        <v>45344</v>
      </c>
      <c r="B53" s="22">
        <v>5</v>
      </c>
    </row>
    <row r="54" spans="1:2" x14ac:dyDescent="0.25">
      <c r="A54" s="11">
        <v>45345</v>
      </c>
      <c r="B54" s="22">
        <v>6</v>
      </c>
    </row>
    <row r="55" spans="1:2" x14ac:dyDescent="0.25">
      <c r="A55" s="11">
        <v>45346</v>
      </c>
      <c r="B55" s="22">
        <v>1</v>
      </c>
    </row>
    <row r="56" spans="1:2" x14ac:dyDescent="0.25">
      <c r="A56" s="11">
        <v>45347</v>
      </c>
      <c r="B56" s="23" t="s">
        <v>46</v>
      </c>
    </row>
    <row r="57" spans="1:2" x14ac:dyDescent="0.25">
      <c r="A57" s="11">
        <v>45348</v>
      </c>
    </row>
    <row r="58" spans="1:2" x14ac:dyDescent="0.25">
      <c r="A58" s="11">
        <v>45349</v>
      </c>
      <c r="B58" s="22">
        <v>4</v>
      </c>
    </row>
    <row r="59" spans="1:2" x14ac:dyDescent="0.25">
      <c r="A59" s="11">
        <v>45350</v>
      </c>
      <c r="B59" s="22">
        <v>5</v>
      </c>
    </row>
    <row r="60" spans="1:2" x14ac:dyDescent="0.25">
      <c r="A60" s="11">
        <v>45351</v>
      </c>
      <c r="B60" s="22">
        <v>6</v>
      </c>
    </row>
    <row r="61" spans="1:2" x14ac:dyDescent="0.25">
      <c r="A61" s="11">
        <v>45352</v>
      </c>
      <c r="B61" s="22">
        <v>1</v>
      </c>
    </row>
    <row r="62" spans="1:2" x14ac:dyDescent="0.25">
      <c r="A62" s="11">
        <v>45353</v>
      </c>
    </row>
    <row r="63" spans="1:2" x14ac:dyDescent="0.25">
      <c r="A63" s="11">
        <v>45354</v>
      </c>
      <c r="B63" s="23" t="s">
        <v>46</v>
      </c>
    </row>
    <row r="64" spans="1:2" x14ac:dyDescent="0.25">
      <c r="A64" s="11">
        <v>45355</v>
      </c>
      <c r="B64" s="22">
        <v>4</v>
      </c>
    </row>
    <row r="65" spans="1:2" x14ac:dyDescent="0.25">
      <c r="A65" s="11">
        <v>45356</v>
      </c>
      <c r="B65" s="22">
        <v>5</v>
      </c>
    </row>
    <row r="66" spans="1:2" x14ac:dyDescent="0.25">
      <c r="A66" s="11">
        <v>45357</v>
      </c>
      <c r="B66" s="22">
        <v>6</v>
      </c>
    </row>
    <row r="67" spans="1:2" x14ac:dyDescent="0.25">
      <c r="A67" s="11">
        <v>45358</v>
      </c>
      <c r="B67" s="22">
        <v>1</v>
      </c>
    </row>
    <row r="68" spans="1:2" x14ac:dyDescent="0.25">
      <c r="A68" s="11">
        <v>45359</v>
      </c>
      <c r="B68" s="22">
        <v>2</v>
      </c>
    </row>
    <row r="69" spans="1:2" x14ac:dyDescent="0.25">
      <c r="A69" s="11">
        <v>45360</v>
      </c>
      <c r="B69" s="22">
        <v>3</v>
      </c>
    </row>
    <row r="70" spans="1:2" x14ac:dyDescent="0.25">
      <c r="A70" s="11">
        <v>45361</v>
      </c>
      <c r="B70" s="22">
        <v>4</v>
      </c>
    </row>
    <row r="71" spans="1:2" x14ac:dyDescent="0.25">
      <c r="A71" s="11">
        <v>45362</v>
      </c>
      <c r="B71" s="22">
        <v>5</v>
      </c>
    </row>
    <row r="72" spans="1:2" x14ac:dyDescent="0.25">
      <c r="A72" s="11">
        <v>45363</v>
      </c>
      <c r="B72" s="22">
        <v>6</v>
      </c>
    </row>
    <row r="73" spans="1:2" x14ac:dyDescent="0.25">
      <c r="A73" s="11">
        <v>45364</v>
      </c>
      <c r="B73" s="22">
        <v>1</v>
      </c>
    </row>
    <row r="74" spans="1:2" x14ac:dyDescent="0.25">
      <c r="A74" s="11">
        <v>45365</v>
      </c>
      <c r="B74" s="22">
        <v>2</v>
      </c>
    </row>
    <row r="75" spans="1:2" x14ac:dyDescent="0.25">
      <c r="A75" s="11">
        <v>45366</v>
      </c>
      <c r="B75" s="22">
        <v>3</v>
      </c>
    </row>
    <row r="76" spans="1:2" x14ac:dyDescent="0.25">
      <c r="A76" s="11">
        <v>45367</v>
      </c>
      <c r="B76" s="22">
        <v>4</v>
      </c>
    </row>
    <row r="77" spans="1:2" x14ac:dyDescent="0.25">
      <c r="A77" s="11">
        <v>45368</v>
      </c>
      <c r="B77" s="22">
        <v>5</v>
      </c>
    </row>
    <row r="78" spans="1:2" x14ac:dyDescent="0.25">
      <c r="A78" s="11">
        <v>45369</v>
      </c>
      <c r="B78" s="22">
        <v>6</v>
      </c>
    </row>
    <row r="79" spans="1:2" x14ac:dyDescent="0.25">
      <c r="A79" s="11">
        <v>45370</v>
      </c>
      <c r="B79" s="22">
        <v>1</v>
      </c>
    </row>
    <row r="80" spans="1:2" x14ac:dyDescent="0.25">
      <c r="A80" s="11">
        <v>45371</v>
      </c>
      <c r="B80" s="22">
        <v>2</v>
      </c>
    </row>
    <row r="81" spans="1:2" x14ac:dyDescent="0.25">
      <c r="A81" s="11">
        <v>45372</v>
      </c>
      <c r="B81" s="22">
        <v>3</v>
      </c>
    </row>
    <row r="82" spans="1:2" x14ac:dyDescent="0.25">
      <c r="A82" s="11">
        <v>45373</v>
      </c>
      <c r="B82" s="22">
        <v>4</v>
      </c>
    </row>
    <row r="83" spans="1:2" x14ac:dyDescent="0.25">
      <c r="A83" s="11">
        <v>45374</v>
      </c>
      <c r="B83" s="22">
        <v>5</v>
      </c>
    </row>
    <row r="84" spans="1:2" x14ac:dyDescent="0.25">
      <c r="A84" s="11">
        <v>45375</v>
      </c>
      <c r="B84" s="22">
        <v>6</v>
      </c>
    </row>
    <row r="85" spans="1:2" x14ac:dyDescent="0.25">
      <c r="A85" s="11">
        <v>45376</v>
      </c>
      <c r="B85" s="22">
        <v>1</v>
      </c>
    </row>
    <row r="86" spans="1:2" x14ac:dyDescent="0.25">
      <c r="A86" s="11">
        <v>45377</v>
      </c>
      <c r="B86" s="22">
        <v>2</v>
      </c>
    </row>
    <row r="87" spans="1:2" x14ac:dyDescent="0.25">
      <c r="A87" s="11">
        <v>45378</v>
      </c>
      <c r="B87" s="22">
        <v>3</v>
      </c>
    </row>
    <row r="88" spans="1:2" x14ac:dyDescent="0.25">
      <c r="A88" s="11">
        <v>45379</v>
      </c>
      <c r="B88" s="22">
        <v>4</v>
      </c>
    </row>
    <row r="89" spans="1:2" x14ac:dyDescent="0.25">
      <c r="A89" s="11">
        <v>45380</v>
      </c>
      <c r="B89" s="22">
        <v>5</v>
      </c>
    </row>
    <row r="90" spans="1:2" x14ac:dyDescent="0.25">
      <c r="A90" s="11">
        <v>45381</v>
      </c>
      <c r="B90" s="22">
        <v>6</v>
      </c>
    </row>
    <row r="91" spans="1:2" x14ac:dyDescent="0.25">
      <c r="A91" s="11">
        <v>45382</v>
      </c>
      <c r="B91" s="22">
        <v>1</v>
      </c>
    </row>
    <row r="92" spans="1:2" x14ac:dyDescent="0.25">
      <c r="A92" s="11">
        <v>45383</v>
      </c>
      <c r="B92" s="22">
        <v>2</v>
      </c>
    </row>
    <row r="93" spans="1:2" x14ac:dyDescent="0.25">
      <c r="A93" s="11">
        <v>45384</v>
      </c>
      <c r="B93" s="22">
        <v>3</v>
      </c>
    </row>
    <row r="94" spans="1:2" x14ac:dyDescent="0.25">
      <c r="A94" s="11">
        <v>45385</v>
      </c>
      <c r="B94" s="22">
        <v>4</v>
      </c>
    </row>
    <row r="95" spans="1:2" x14ac:dyDescent="0.25">
      <c r="A95" s="11">
        <v>45386</v>
      </c>
      <c r="B95" s="22">
        <v>5</v>
      </c>
    </row>
    <row r="96" spans="1:2" x14ac:dyDescent="0.25">
      <c r="A96" s="11">
        <v>45387</v>
      </c>
      <c r="B96" s="22">
        <v>6</v>
      </c>
    </row>
    <row r="97" spans="1:2" x14ac:dyDescent="0.25">
      <c r="A97" s="11">
        <v>45388</v>
      </c>
    </row>
    <row r="98" spans="1:2" x14ac:dyDescent="0.25">
      <c r="A98" s="11">
        <v>45389</v>
      </c>
      <c r="B98" s="23" t="s">
        <v>47</v>
      </c>
    </row>
    <row r="99" spans="1:2" x14ac:dyDescent="0.25">
      <c r="A99" s="11">
        <v>45390</v>
      </c>
      <c r="B99" s="22">
        <v>3</v>
      </c>
    </row>
    <row r="100" spans="1:2" x14ac:dyDescent="0.25">
      <c r="A100" s="11">
        <v>45391</v>
      </c>
      <c r="B100" s="22">
        <v>4</v>
      </c>
    </row>
    <row r="101" spans="1:2" x14ac:dyDescent="0.25">
      <c r="A101" s="11">
        <v>45392</v>
      </c>
      <c r="B101" s="22">
        <v>5</v>
      </c>
    </row>
    <row r="102" spans="1:2" x14ac:dyDescent="0.25">
      <c r="A102" s="11">
        <v>45393</v>
      </c>
      <c r="B102" s="22">
        <v>6</v>
      </c>
    </row>
    <row r="103" spans="1:2" x14ac:dyDescent="0.25">
      <c r="A103" s="11">
        <v>45394</v>
      </c>
      <c r="B103" s="22">
        <v>1</v>
      </c>
    </row>
    <row r="104" spans="1:2" x14ac:dyDescent="0.25">
      <c r="A104" s="11">
        <v>45395</v>
      </c>
      <c r="B104" s="22">
        <v>2</v>
      </c>
    </row>
    <row r="105" spans="1:2" x14ac:dyDescent="0.25">
      <c r="A105" s="11">
        <v>45396</v>
      </c>
      <c r="B105" s="22">
        <v>3</v>
      </c>
    </row>
    <row r="106" spans="1:2" x14ac:dyDescent="0.25">
      <c r="A106" s="11">
        <v>45397</v>
      </c>
      <c r="B106" s="22">
        <v>4</v>
      </c>
    </row>
    <row r="107" spans="1:2" x14ac:dyDescent="0.25">
      <c r="A107" s="11">
        <v>45398</v>
      </c>
      <c r="B107" s="22">
        <v>5</v>
      </c>
    </row>
    <row r="108" spans="1:2" x14ac:dyDescent="0.25">
      <c r="A108" s="11">
        <v>45399</v>
      </c>
      <c r="B108" s="22">
        <v>6</v>
      </c>
    </row>
    <row r="109" spans="1:2" x14ac:dyDescent="0.25">
      <c r="A109" s="11">
        <v>45400</v>
      </c>
      <c r="B109" s="22">
        <v>1</v>
      </c>
    </row>
    <row r="110" spans="1:2" x14ac:dyDescent="0.25">
      <c r="A110" s="11">
        <v>45401</v>
      </c>
      <c r="B110" s="22">
        <v>2</v>
      </c>
    </row>
    <row r="111" spans="1:2" x14ac:dyDescent="0.25">
      <c r="A111" s="11">
        <v>45402</v>
      </c>
      <c r="B111" s="22">
        <v>3</v>
      </c>
    </row>
    <row r="112" spans="1:2" x14ac:dyDescent="0.25">
      <c r="A112" s="11">
        <v>45403</v>
      </c>
      <c r="B112" s="22">
        <v>4</v>
      </c>
    </row>
    <row r="113" spans="1:2" x14ac:dyDescent="0.25">
      <c r="A113" s="11">
        <v>45404</v>
      </c>
      <c r="B113" s="22">
        <v>5</v>
      </c>
    </row>
    <row r="114" spans="1:2" x14ac:dyDescent="0.25">
      <c r="A114" s="11">
        <v>45405</v>
      </c>
      <c r="B114" s="22">
        <v>6</v>
      </c>
    </row>
    <row r="115" spans="1:2" x14ac:dyDescent="0.25">
      <c r="A115" s="11">
        <v>45406</v>
      </c>
      <c r="B115" s="22">
        <v>1</v>
      </c>
    </row>
    <row r="116" spans="1:2" x14ac:dyDescent="0.25">
      <c r="A116" s="11">
        <v>45407</v>
      </c>
      <c r="B116" s="22">
        <v>2</v>
      </c>
    </row>
    <row r="117" spans="1:2" x14ac:dyDescent="0.25">
      <c r="A117" s="11">
        <v>45408</v>
      </c>
      <c r="B117" s="22">
        <v>3</v>
      </c>
    </row>
    <row r="118" spans="1:2" x14ac:dyDescent="0.25">
      <c r="A118" s="11">
        <v>45409</v>
      </c>
      <c r="B118" s="22">
        <v>4</v>
      </c>
    </row>
    <row r="119" spans="1:2" x14ac:dyDescent="0.25">
      <c r="A119" s="11">
        <v>45410</v>
      </c>
      <c r="B119" s="23" t="s">
        <v>48</v>
      </c>
    </row>
    <row r="120" spans="1:2" x14ac:dyDescent="0.25">
      <c r="A120" s="11">
        <v>45411</v>
      </c>
    </row>
    <row r="121" spans="1:2" x14ac:dyDescent="0.25">
      <c r="A121" s="11">
        <v>45412</v>
      </c>
      <c r="B121" s="22">
        <v>1</v>
      </c>
    </row>
    <row r="122" spans="1:2" x14ac:dyDescent="0.25">
      <c r="A122" s="11">
        <v>45413</v>
      </c>
      <c r="B122" s="22">
        <v>2</v>
      </c>
    </row>
    <row r="123" spans="1:2" x14ac:dyDescent="0.25">
      <c r="A123" s="11">
        <v>45414</v>
      </c>
      <c r="B123" s="22">
        <v>3</v>
      </c>
    </row>
    <row r="124" spans="1:2" x14ac:dyDescent="0.25">
      <c r="A124" s="11">
        <v>45415</v>
      </c>
      <c r="B124" s="22">
        <v>4</v>
      </c>
    </row>
    <row r="125" spans="1:2" x14ac:dyDescent="0.25">
      <c r="A125" s="11">
        <v>45416</v>
      </c>
    </row>
    <row r="126" spans="1:2" x14ac:dyDescent="0.25">
      <c r="A126" s="11">
        <v>45417</v>
      </c>
      <c r="B126" s="23" t="s">
        <v>48</v>
      </c>
    </row>
    <row r="127" spans="1:2" x14ac:dyDescent="0.25">
      <c r="A127" s="11">
        <v>45418</v>
      </c>
      <c r="B127" s="22">
        <v>1</v>
      </c>
    </row>
    <row r="128" spans="1:2" x14ac:dyDescent="0.25">
      <c r="A128" s="11">
        <v>45419</v>
      </c>
      <c r="B128" s="22">
        <v>2</v>
      </c>
    </row>
    <row r="129" spans="1:2" x14ac:dyDescent="0.25">
      <c r="A129" s="11">
        <v>45420</v>
      </c>
      <c r="B129" s="22">
        <v>3</v>
      </c>
    </row>
    <row r="130" spans="1:2" x14ac:dyDescent="0.25">
      <c r="A130" s="11">
        <v>45421</v>
      </c>
      <c r="B130" s="22">
        <v>4</v>
      </c>
    </row>
    <row r="131" spans="1:2" x14ac:dyDescent="0.25">
      <c r="A131" s="11">
        <v>45422</v>
      </c>
      <c r="B131" s="22">
        <v>5</v>
      </c>
    </row>
    <row r="132" spans="1:2" x14ac:dyDescent="0.25">
      <c r="A132" s="11">
        <v>45423</v>
      </c>
      <c r="B132" s="22">
        <v>6</v>
      </c>
    </row>
    <row r="133" spans="1:2" x14ac:dyDescent="0.25">
      <c r="A133" s="11">
        <v>45424</v>
      </c>
      <c r="B133" s="22">
        <v>1</v>
      </c>
    </row>
    <row r="134" spans="1:2" x14ac:dyDescent="0.25">
      <c r="A134" s="11">
        <v>45425</v>
      </c>
      <c r="B134" s="22">
        <v>2</v>
      </c>
    </row>
    <row r="135" spans="1:2" x14ac:dyDescent="0.25">
      <c r="A135" s="11">
        <v>45426</v>
      </c>
      <c r="B135" s="22">
        <v>3</v>
      </c>
    </row>
    <row r="136" spans="1:2" x14ac:dyDescent="0.25">
      <c r="A136" s="11">
        <v>45427</v>
      </c>
      <c r="B136" s="22">
        <v>4</v>
      </c>
    </row>
    <row r="137" spans="1:2" x14ac:dyDescent="0.25">
      <c r="A137" s="11">
        <v>45428</v>
      </c>
      <c r="B137" s="22">
        <v>5</v>
      </c>
    </row>
    <row r="138" spans="1:2" x14ac:dyDescent="0.25">
      <c r="A138" s="11">
        <v>45429</v>
      </c>
      <c r="B138" s="22">
        <v>6</v>
      </c>
    </row>
    <row r="139" spans="1:2" x14ac:dyDescent="0.25">
      <c r="A139" s="11">
        <v>45430</v>
      </c>
      <c r="B139" s="22">
        <v>1</v>
      </c>
    </row>
    <row r="140" spans="1:2" x14ac:dyDescent="0.25">
      <c r="A140" s="11">
        <v>45431</v>
      </c>
      <c r="B140" s="22">
        <v>2</v>
      </c>
    </row>
    <row r="141" spans="1:2" x14ac:dyDescent="0.25">
      <c r="A141" s="11">
        <v>45432</v>
      </c>
      <c r="B141" s="22">
        <v>3</v>
      </c>
    </row>
    <row r="142" spans="1:2" x14ac:dyDescent="0.25">
      <c r="A142" s="11">
        <v>45433</v>
      </c>
      <c r="B142" s="22">
        <v>4</v>
      </c>
    </row>
    <row r="143" spans="1:2" x14ac:dyDescent="0.25">
      <c r="A143" s="11">
        <v>45434</v>
      </c>
      <c r="B143" s="22">
        <v>5</v>
      </c>
    </row>
    <row r="144" spans="1:2" x14ac:dyDescent="0.25">
      <c r="A144" s="11">
        <v>45435</v>
      </c>
      <c r="B144" s="22">
        <v>6</v>
      </c>
    </row>
    <row r="145" spans="1:2" x14ac:dyDescent="0.25">
      <c r="A145" s="11">
        <v>45436</v>
      </c>
      <c r="B145" s="22">
        <v>1</v>
      </c>
    </row>
    <row r="146" spans="1:2" x14ac:dyDescent="0.25">
      <c r="A146" s="11">
        <v>45437</v>
      </c>
      <c r="B146" s="22">
        <v>2</v>
      </c>
    </row>
    <row r="147" spans="1:2" x14ac:dyDescent="0.25">
      <c r="A147" s="11">
        <v>45438</v>
      </c>
      <c r="B147" s="23" t="s">
        <v>49</v>
      </c>
    </row>
    <row r="148" spans="1:2" x14ac:dyDescent="0.25">
      <c r="A148" s="11">
        <v>45439</v>
      </c>
    </row>
    <row r="149" spans="1:2" x14ac:dyDescent="0.25">
      <c r="A149" s="11">
        <v>45440</v>
      </c>
      <c r="B149" s="22">
        <v>5</v>
      </c>
    </row>
    <row r="150" spans="1:2" x14ac:dyDescent="0.25">
      <c r="A150" s="11">
        <v>45441</v>
      </c>
      <c r="B150" s="22">
        <v>6</v>
      </c>
    </row>
    <row r="151" spans="1:2" x14ac:dyDescent="0.25">
      <c r="A151" s="11">
        <v>45442</v>
      </c>
      <c r="B151" s="22">
        <v>1</v>
      </c>
    </row>
    <row r="152" spans="1:2" x14ac:dyDescent="0.25">
      <c r="A152" s="11">
        <v>45443</v>
      </c>
      <c r="B152" s="22">
        <v>2</v>
      </c>
    </row>
    <row r="153" spans="1:2" x14ac:dyDescent="0.25">
      <c r="A153" s="11">
        <v>45444</v>
      </c>
    </row>
    <row r="154" spans="1:2" x14ac:dyDescent="0.25">
      <c r="A154" s="11">
        <v>45445</v>
      </c>
      <c r="B154" s="23" t="s">
        <v>49</v>
      </c>
    </row>
    <row r="155" spans="1:2" x14ac:dyDescent="0.25">
      <c r="A155" s="11">
        <v>45446</v>
      </c>
      <c r="B155" s="22">
        <v>5</v>
      </c>
    </row>
    <row r="156" spans="1:2" x14ac:dyDescent="0.25">
      <c r="A156" s="11">
        <v>45447</v>
      </c>
      <c r="B156" s="22">
        <v>6</v>
      </c>
    </row>
    <row r="157" spans="1:2" x14ac:dyDescent="0.25">
      <c r="A157" s="11">
        <v>45448</v>
      </c>
      <c r="B157" s="22">
        <v>1</v>
      </c>
    </row>
    <row r="158" spans="1:2" x14ac:dyDescent="0.25">
      <c r="A158" s="11">
        <v>45449</v>
      </c>
      <c r="B158" s="22">
        <v>2</v>
      </c>
    </row>
    <row r="159" spans="1:2" x14ac:dyDescent="0.25">
      <c r="A159" s="11">
        <v>45450</v>
      </c>
      <c r="B159" s="22">
        <v>3</v>
      </c>
    </row>
    <row r="160" spans="1:2" x14ac:dyDescent="0.25">
      <c r="A160" s="11">
        <v>45451</v>
      </c>
      <c r="B160" s="22">
        <v>4</v>
      </c>
    </row>
    <row r="161" spans="1:2" x14ac:dyDescent="0.25">
      <c r="A161" s="11">
        <v>45452</v>
      </c>
      <c r="B161" s="22">
        <v>5</v>
      </c>
    </row>
    <row r="162" spans="1:2" x14ac:dyDescent="0.25">
      <c r="A162" s="11">
        <v>45453</v>
      </c>
      <c r="B162" s="22">
        <v>6</v>
      </c>
    </row>
    <row r="163" spans="1:2" x14ac:dyDescent="0.25">
      <c r="A163" s="11">
        <v>45454</v>
      </c>
      <c r="B163" s="22">
        <v>1</v>
      </c>
    </row>
    <row r="164" spans="1:2" x14ac:dyDescent="0.25">
      <c r="A164" s="11">
        <v>45455</v>
      </c>
      <c r="B164" s="22">
        <v>2</v>
      </c>
    </row>
    <row r="165" spans="1:2" x14ac:dyDescent="0.25">
      <c r="A165" s="11">
        <v>45456</v>
      </c>
      <c r="B165" s="22">
        <v>3</v>
      </c>
    </row>
    <row r="166" spans="1:2" x14ac:dyDescent="0.25">
      <c r="A166" s="11">
        <v>45457</v>
      </c>
      <c r="B166" s="22">
        <v>4</v>
      </c>
    </row>
    <row r="167" spans="1:2" x14ac:dyDescent="0.25">
      <c r="A167" s="11">
        <v>45458</v>
      </c>
      <c r="B167" s="22">
        <v>5</v>
      </c>
    </row>
    <row r="168" spans="1:2" x14ac:dyDescent="0.25">
      <c r="A168" s="11">
        <v>45459</v>
      </c>
      <c r="B168" s="22">
        <v>6</v>
      </c>
    </row>
    <row r="169" spans="1:2" x14ac:dyDescent="0.25">
      <c r="A169" s="11">
        <v>45460</v>
      </c>
      <c r="B169" s="22">
        <v>1</v>
      </c>
    </row>
    <row r="170" spans="1:2" x14ac:dyDescent="0.25">
      <c r="A170" s="11">
        <v>45461</v>
      </c>
      <c r="B170" s="22">
        <v>2</v>
      </c>
    </row>
    <row r="171" spans="1:2" x14ac:dyDescent="0.25">
      <c r="A171" s="11">
        <v>45462</v>
      </c>
      <c r="B171" s="22">
        <v>3</v>
      </c>
    </row>
    <row r="172" spans="1:2" x14ac:dyDescent="0.25">
      <c r="A172" s="11">
        <v>45463</v>
      </c>
      <c r="B172" s="22">
        <v>4</v>
      </c>
    </row>
    <row r="173" spans="1:2" x14ac:dyDescent="0.25">
      <c r="A173" s="11">
        <v>45464</v>
      </c>
      <c r="B173" s="22">
        <v>5</v>
      </c>
    </row>
    <row r="174" spans="1:2" x14ac:dyDescent="0.25">
      <c r="A174" s="11">
        <v>45465</v>
      </c>
      <c r="B174" s="22">
        <v>6</v>
      </c>
    </row>
    <row r="175" spans="1:2" x14ac:dyDescent="0.25">
      <c r="A175" s="11">
        <v>45466</v>
      </c>
      <c r="B175" s="22">
        <v>1</v>
      </c>
    </row>
    <row r="176" spans="1:2" x14ac:dyDescent="0.25">
      <c r="A176" s="11">
        <v>45467</v>
      </c>
      <c r="B176" s="22">
        <v>2</v>
      </c>
    </row>
    <row r="177" spans="1:2" x14ac:dyDescent="0.25">
      <c r="A177" s="11">
        <v>45468</v>
      </c>
      <c r="B177" s="22">
        <v>3</v>
      </c>
    </row>
    <row r="178" spans="1:2" x14ac:dyDescent="0.25">
      <c r="A178" s="11">
        <v>45469</v>
      </c>
      <c r="B178" s="22">
        <v>4</v>
      </c>
    </row>
    <row r="179" spans="1:2" x14ac:dyDescent="0.25">
      <c r="A179" s="11">
        <v>45470</v>
      </c>
      <c r="B179" s="22">
        <v>5</v>
      </c>
    </row>
    <row r="180" spans="1:2" x14ac:dyDescent="0.25">
      <c r="A180" s="11">
        <v>45471</v>
      </c>
      <c r="B180" s="22">
        <v>6</v>
      </c>
    </row>
    <row r="181" spans="1:2" x14ac:dyDescent="0.25">
      <c r="A181" s="11">
        <v>45472</v>
      </c>
      <c r="B181" s="22">
        <v>1</v>
      </c>
    </row>
    <row r="182" spans="1:2" x14ac:dyDescent="0.25">
      <c r="A182" s="11">
        <v>45473</v>
      </c>
      <c r="B182" s="22">
        <v>2</v>
      </c>
    </row>
    <row r="183" spans="1:2" x14ac:dyDescent="0.25">
      <c r="A183" s="11">
        <v>45474</v>
      </c>
      <c r="B183" s="22">
        <v>3</v>
      </c>
    </row>
    <row r="184" spans="1:2" x14ac:dyDescent="0.25">
      <c r="A184" s="11">
        <v>45475</v>
      </c>
      <c r="B184" s="22">
        <v>4</v>
      </c>
    </row>
    <row r="185" spans="1:2" x14ac:dyDescent="0.25">
      <c r="A185" s="11">
        <v>45476</v>
      </c>
      <c r="B185" s="22">
        <v>5</v>
      </c>
    </row>
    <row r="186" spans="1:2" x14ac:dyDescent="0.25">
      <c r="A186" s="11">
        <v>45477</v>
      </c>
      <c r="B186" s="22">
        <v>6</v>
      </c>
    </row>
    <row r="187" spans="1:2" x14ac:dyDescent="0.25">
      <c r="A187" s="11">
        <v>45478</v>
      </c>
      <c r="B187" s="22">
        <v>1</v>
      </c>
    </row>
    <row r="188" spans="1:2" x14ac:dyDescent="0.25">
      <c r="A188" s="11">
        <v>45479</v>
      </c>
    </row>
    <row r="189" spans="1:2" x14ac:dyDescent="0.25">
      <c r="A189" s="11">
        <v>45480</v>
      </c>
      <c r="B189" s="23" t="s">
        <v>46</v>
      </c>
    </row>
    <row r="190" spans="1:2" x14ac:dyDescent="0.25">
      <c r="A190" s="11">
        <v>45481</v>
      </c>
      <c r="B190" s="22">
        <v>4</v>
      </c>
    </row>
    <row r="191" spans="1:2" x14ac:dyDescent="0.25">
      <c r="A191" s="11">
        <v>45482</v>
      </c>
      <c r="B191" s="22">
        <v>5</v>
      </c>
    </row>
    <row r="192" spans="1:2" x14ac:dyDescent="0.25">
      <c r="A192" s="11">
        <v>45483</v>
      </c>
      <c r="B192" s="22">
        <v>6</v>
      </c>
    </row>
    <row r="193" spans="1:2" x14ac:dyDescent="0.25">
      <c r="A193" s="11">
        <v>45484</v>
      </c>
      <c r="B193" s="22">
        <v>1</v>
      </c>
    </row>
    <row r="194" spans="1:2" x14ac:dyDescent="0.25">
      <c r="A194" s="11">
        <v>45485</v>
      </c>
      <c r="B194" s="22">
        <v>2</v>
      </c>
    </row>
    <row r="195" spans="1:2" x14ac:dyDescent="0.25">
      <c r="A195" s="11">
        <v>45486</v>
      </c>
      <c r="B195" s="22">
        <v>3</v>
      </c>
    </row>
    <row r="196" spans="1:2" x14ac:dyDescent="0.25">
      <c r="A196" s="11">
        <v>45487</v>
      </c>
      <c r="B196" s="22">
        <v>4</v>
      </c>
    </row>
    <row r="197" spans="1:2" x14ac:dyDescent="0.25">
      <c r="A197" s="11">
        <v>45488</v>
      </c>
      <c r="B197" s="22">
        <v>5</v>
      </c>
    </row>
    <row r="198" spans="1:2" x14ac:dyDescent="0.25">
      <c r="A198" s="11">
        <v>45489</v>
      </c>
      <c r="B198" s="22">
        <v>6</v>
      </c>
    </row>
    <row r="199" spans="1:2" x14ac:dyDescent="0.25">
      <c r="A199" s="11">
        <v>45490</v>
      </c>
      <c r="B199" s="22">
        <v>1</v>
      </c>
    </row>
    <row r="200" spans="1:2" x14ac:dyDescent="0.25">
      <c r="A200" s="11">
        <v>45491</v>
      </c>
      <c r="B200" s="22">
        <v>2</v>
      </c>
    </row>
    <row r="201" spans="1:2" x14ac:dyDescent="0.25">
      <c r="A201" s="11">
        <v>45492</v>
      </c>
      <c r="B201" s="22">
        <v>3</v>
      </c>
    </row>
    <row r="202" spans="1:2" x14ac:dyDescent="0.25">
      <c r="A202" s="11">
        <v>45493</v>
      </c>
      <c r="B202" s="22">
        <v>4</v>
      </c>
    </row>
    <row r="203" spans="1:2" x14ac:dyDescent="0.25">
      <c r="A203" s="11">
        <v>45494</v>
      </c>
      <c r="B203" s="22">
        <v>5</v>
      </c>
    </row>
    <row r="204" spans="1:2" x14ac:dyDescent="0.25">
      <c r="A204" s="11">
        <v>45495</v>
      </c>
      <c r="B204" s="22">
        <v>6</v>
      </c>
    </row>
    <row r="205" spans="1:2" x14ac:dyDescent="0.25">
      <c r="A205" s="11">
        <v>45496</v>
      </c>
      <c r="B205" s="22">
        <v>1</v>
      </c>
    </row>
    <row r="206" spans="1:2" x14ac:dyDescent="0.25">
      <c r="A206" s="11">
        <v>45497</v>
      </c>
      <c r="B206" s="22">
        <v>2</v>
      </c>
    </row>
    <row r="207" spans="1:2" x14ac:dyDescent="0.25">
      <c r="A207" s="11">
        <v>45498</v>
      </c>
      <c r="B207" s="22">
        <v>3</v>
      </c>
    </row>
    <row r="208" spans="1:2" x14ac:dyDescent="0.25">
      <c r="A208" s="11">
        <v>45499</v>
      </c>
      <c r="B208" s="22">
        <v>4</v>
      </c>
    </row>
    <row r="209" spans="1:2" x14ac:dyDescent="0.25">
      <c r="A209" s="11">
        <v>45500</v>
      </c>
      <c r="B209" s="22">
        <v>5</v>
      </c>
    </row>
    <row r="210" spans="1:2" x14ac:dyDescent="0.25">
      <c r="A210" s="11">
        <v>45501</v>
      </c>
      <c r="B210" s="23" t="s">
        <v>44</v>
      </c>
    </row>
    <row r="211" spans="1:2" x14ac:dyDescent="0.25">
      <c r="A211" s="11">
        <v>45502</v>
      </c>
    </row>
    <row r="212" spans="1:2" x14ac:dyDescent="0.25">
      <c r="A212" s="11">
        <v>45503</v>
      </c>
      <c r="B212" s="22">
        <v>2</v>
      </c>
    </row>
    <row r="213" spans="1:2" x14ac:dyDescent="0.25">
      <c r="A213" s="11">
        <v>45504</v>
      </c>
      <c r="B213" s="22">
        <v>3</v>
      </c>
    </row>
    <row r="214" spans="1:2" x14ac:dyDescent="0.25">
      <c r="A214" s="11">
        <v>45505</v>
      </c>
      <c r="B214" s="22">
        <v>4</v>
      </c>
    </row>
    <row r="215" spans="1:2" x14ac:dyDescent="0.25">
      <c r="A215" s="11">
        <v>45506</v>
      </c>
      <c r="B215" s="22">
        <v>5</v>
      </c>
    </row>
    <row r="216" spans="1:2" x14ac:dyDescent="0.25">
      <c r="A216" s="11">
        <v>45507</v>
      </c>
    </row>
    <row r="217" spans="1:2" x14ac:dyDescent="0.25">
      <c r="A217" s="11">
        <v>45508</v>
      </c>
      <c r="B217" s="23" t="s">
        <v>44</v>
      </c>
    </row>
    <row r="218" spans="1:2" x14ac:dyDescent="0.25">
      <c r="A218" s="11">
        <v>45509</v>
      </c>
      <c r="B218" s="22">
        <v>2</v>
      </c>
    </row>
    <row r="219" spans="1:2" x14ac:dyDescent="0.25">
      <c r="A219" s="11">
        <v>45510</v>
      </c>
      <c r="B219" s="22">
        <v>3</v>
      </c>
    </row>
    <row r="220" spans="1:2" x14ac:dyDescent="0.25">
      <c r="A220" s="11">
        <v>45511</v>
      </c>
      <c r="B220" s="22">
        <v>4</v>
      </c>
    </row>
    <row r="221" spans="1:2" x14ac:dyDescent="0.25">
      <c r="A221" s="11">
        <v>45512</v>
      </c>
      <c r="B221" s="22">
        <v>5</v>
      </c>
    </row>
    <row r="222" spans="1:2" x14ac:dyDescent="0.25">
      <c r="A222" s="11">
        <v>45513</v>
      </c>
      <c r="B222" s="22">
        <v>6</v>
      </c>
    </row>
    <row r="223" spans="1:2" x14ac:dyDescent="0.25">
      <c r="A223" s="11">
        <v>45514</v>
      </c>
      <c r="B223" s="22">
        <v>1</v>
      </c>
    </row>
    <row r="224" spans="1:2" x14ac:dyDescent="0.25">
      <c r="A224" s="11">
        <v>45515</v>
      </c>
      <c r="B224" s="22">
        <v>2</v>
      </c>
    </row>
    <row r="225" spans="1:2" x14ac:dyDescent="0.25">
      <c r="A225" s="11">
        <v>45516</v>
      </c>
      <c r="B225" s="22">
        <v>3</v>
      </c>
    </row>
    <row r="226" spans="1:2" x14ac:dyDescent="0.25">
      <c r="A226" s="11">
        <v>45517</v>
      </c>
      <c r="B226" s="22">
        <v>4</v>
      </c>
    </row>
    <row r="227" spans="1:2" x14ac:dyDescent="0.25">
      <c r="A227" s="11">
        <v>45518</v>
      </c>
      <c r="B227" s="22">
        <v>5</v>
      </c>
    </row>
    <row r="228" spans="1:2" x14ac:dyDescent="0.25">
      <c r="A228" s="11">
        <v>45519</v>
      </c>
      <c r="B228" s="22">
        <v>6</v>
      </c>
    </row>
    <row r="229" spans="1:2" x14ac:dyDescent="0.25">
      <c r="A229" s="11">
        <v>45520</v>
      </c>
      <c r="B229" s="22">
        <v>1</v>
      </c>
    </row>
    <row r="230" spans="1:2" x14ac:dyDescent="0.25">
      <c r="A230" s="11">
        <v>45521</v>
      </c>
      <c r="B230" s="22">
        <v>2</v>
      </c>
    </row>
    <row r="231" spans="1:2" x14ac:dyDescent="0.25">
      <c r="A231" s="11">
        <v>45522</v>
      </c>
      <c r="B231" s="22">
        <v>3</v>
      </c>
    </row>
    <row r="232" spans="1:2" x14ac:dyDescent="0.25">
      <c r="A232" s="11">
        <v>45523</v>
      </c>
      <c r="B232" s="22">
        <v>4</v>
      </c>
    </row>
    <row r="233" spans="1:2" x14ac:dyDescent="0.25">
      <c r="A233" s="11">
        <v>45524</v>
      </c>
      <c r="B233" s="22">
        <v>5</v>
      </c>
    </row>
    <row r="234" spans="1:2" x14ac:dyDescent="0.25">
      <c r="A234" s="11">
        <v>45525</v>
      </c>
      <c r="B234" s="22">
        <v>6</v>
      </c>
    </row>
    <row r="235" spans="1:2" x14ac:dyDescent="0.25">
      <c r="A235" s="11">
        <v>45526</v>
      </c>
      <c r="B235" s="22">
        <v>1</v>
      </c>
    </row>
    <row r="236" spans="1:2" x14ac:dyDescent="0.25">
      <c r="A236" s="11">
        <v>45527</v>
      </c>
      <c r="B236" s="22">
        <v>2</v>
      </c>
    </row>
    <row r="237" spans="1:2" x14ac:dyDescent="0.25">
      <c r="A237" s="11">
        <v>45528</v>
      </c>
      <c r="B237" s="22">
        <v>3</v>
      </c>
    </row>
    <row r="238" spans="1:2" x14ac:dyDescent="0.25">
      <c r="A238" s="11">
        <v>45529</v>
      </c>
      <c r="B238" s="23" t="s">
        <v>45</v>
      </c>
    </row>
    <row r="239" spans="1:2" x14ac:dyDescent="0.25">
      <c r="A239" s="11">
        <v>45530</v>
      </c>
    </row>
    <row r="240" spans="1:2" x14ac:dyDescent="0.25">
      <c r="A240" s="11">
        <v>45531</v>
      </c>
      <c r="B240" s="22">
        <v>6</v>
      </c>
    </row>
    <row r="241" spans="1:2" x14ac:dyDescent="0.25">
      <c r="A241" s="11">
        <v>45532</v>
      </c>
      <c r="B241" s="22">
        <v>1</v>
      </c>
    </row>
    <row r="242" spans="1:2" x14ac:dyDescent="0.25">
      <c r="A242" s="11">
        <v>45533</v>
      </c>
      <c r="B242" s="22">
        <v>2</v>
      </c>
    </row>
    <row r="243" spans="1:2" x14ac:dyDescent="0.25">
      <c r="A243" s="11">
        <v>45534</v>
      </c>
      <c r="B243" s="22">
        <v>3</v>
      </c>
    </row>
    <row r="244" spans="1:2" x14ac:dyDescent="0.25">
      <c r="A244" s="11">
        <v>45535</v>
      </c>
      <c r="B244" s="22">
        <v>4</v>
      </c>
    </row>
    <row r="245" spans="1:2" x14ac:dyDescent="0.25">
      <c r="A245" s="11">
        <v>45536</v>
      </c>
      <c r="B245" s="22">
        <v>5</v>
      </c>
    </row>
    <row r="246" spans="1:2" x14ac:dyDescent="0.25">
      <c r="A246" s="11">
        <v>45537</v>
      </c>
      <c r="B246" s="22">
        <v>6</v>
      </c>
    </row>
    <row r="247" spans="1:2" x14ac:dyDescent="0.25">
      <c r="A247" s="11">
        <v>45538</v>
      </c>
      <c r="B247" s="22">
        <v>1</v>
      </c>
    </row>
    <row r="248" spans="1:2" x14ac:dyDescent="0.25">
      <c r="A248" s="11">
        <v>45539</v>
      </c>
      <c r="B248" s="22">
        <v>2</v>
      </c>
    </row>
    <row r="249" spans="1:2" x14ac:dyDescent="0.25">
      <c r="A249" s="11">
        <v>45540</v>
      </c>
      <c r="B249" s="22">
        <v>3</v>
      </c>
    </row>
    <row r="250" spans="1:2" x14ac:dyDescent="0.25">
      <c r="A250" s="11">
        <v>45541</v>
      </c>
      <c r="B250" s="22">
        <v>4</v>
      </c>
    </row>
    <row r="251" spans="1:2" x14ac:dyDescent="0.25">
      <c r="A251" s="11">
        <v>45542</v>
      </c>
      <c r="B251" s="22">
        <v>5</v>
      </c>
    </row>
    <row r="252" spans="1:2" x14ac:dyDescent="0.25">
      <c r="A252" s="11">
        <v>45543</v>
      </c>
      <c r="B252" s="22">
        <v>6</v>
      </c>
    </row>
    <row r="253" spans="1:2" x14ac:dyDescent="0.25">
      <c r="A253" s="11">
        <v>45544</v>
      </c>
      <c r="B253" s="22">
        <v>1</v>
      </c>
    </row>
    <row r="254" spans="1:2" x14ac:dyDescent="0.25">
      <c r="A254" s="11">
        <v>45545</v>
      </c>
      <c r="B254" s="22">
        <v>2</v>
      </c>
    </row>
    <row r="255" spans="1:2" x14ac:dyDescent="0.25">
      <c r="A255" s="11">
        <v>45546</v>
      </c>
      <c r="B255" s="22">
        <v>3</v>
      </c>
    </row>
    <row r="256" spans="1:2" x14ac:dyDescent="0.25">
      <c r="A256" s="11">
        <v>45547</v>
      </c>
      <c r="B256" s="22">
        <v>4</v>
      </c>
    </row>
    <row r="257" spans="1:2" x14ac:dyDescent="0.25">
      <c r="A257" s="11">
        <v>45548</v>
      </c>
      <c r="B257" s="22">
        <v>5</v>
      </c>
    </row>
    <row r="258" spans="1:2" x14ac:dyDescent="0.25">
      <c r="A258" s="11">
        <v>45549</v>
      </c>
      <c r="B258" s="22">
        <v>6</v>
      </c>
    </row>
    <row r="259" spans="1:2" x14ac:dyDescent="0.25">
      <c r="A259" s="11">
        <v>45550</v>
      </c>
      <c r="B259" s="22">
        <v>1</v>
      </c>
    </row>
    <row r="260" spans="1:2" x14ac:dyDescent="0.25">
      <c r="A260" s="11">
        <v>45551</v>
      </c>
      <c r="B260" s="22">
        <v>2</v>
      </c>
    </row>
    <row r="261" spans="1:2" x14ac:dyDescent="0.25">
      <c r="A261" s="11">
        <v>45552</v>
      </c>
      <c r="B261" s="22">
        <v>3</v>
      </c>
    </row>
    <row r="262" spans="1:2" x14ac:dyDescent="0.25">
      <c r="A262" s="11">
        <v>45553</v>
      </c>
      <c r="B262" s="22">
        <v>4</v>
      </c>
    </row>
    <row r="263" spans="1:2" x14ac:dyDescent="0.25">
      <c r="A263" s="11">
        <v>45554</v>
      </c>
      <c r="B263" s="22">
        <v>5</v>
      </c>
    </row>
    <row r="264" spans="1:2" x14ac:dyDescent="0.25">
      <c r="A264" s="11">
        <v>45555</v>
      </c>
      <c r="B264" s="22">
        <v>6</v>
      </c>
    </row>
    <row r="265" spans="1:2" x14ac:dyDescent="0.25">
      <c r="A265" s="11">
        <v>45556</v>
      </c>
      <c r="B265" s="22">
        <v>1</v>
      </c>
    </row>
    <row r="266" spans="1:2" x14ac:dyDescent="0.25">
      <c r="A266" s="11">
        <v>45557</v>
      </c>
      <c r="B266" s="22">
        <v>2</v>
      </c>
    </row>
    <row r="267" spans="1:2" x14ac:dyDescent="0.25">
      <c r="A267" s="11">
        <v>45558</v>
      </c>
      <c r="B267" s="22">
        <v>3</v>
      </c>
    </row>
    <row r="268" spans="1:2" x14ac:dyDescent="0.25">
      <c r="A268" s="11">
        <v>45559</v>
      </c>
      <c r="B268" s="22">
        <v>4</v>
      </c>
    </row>
    <row r="269" spans="1:2" x14ac:dyDescent="0.25">
      <c r="A269" s="11">
        <v>45560</v>
      </c>
      <c r="B269" s="22">
        <v>5</v>
      </c>
    </row>
    <row r="270" spans="1:2" x14ac:dyDescent="0.25">
      <c r="A270" s="11">
        <v>45561</v>
      </c>
      <c r="B270" s="22">
        <v>6</v>
      </c>
    </row>
    <row r="271" spans="1:2" x14ac:dyDescent="0.25">
      <c r="A271" s="11">
        <v>45562</v>
      </c>
      <c r="B271" s="22">
        <v>1</v>
      </c>
    </row>
    <row r="272" spans="1:2" x14ac:dyDescent="0.25">
      <c r="A272" s="11">
        <v>45563</v>
      </c>
      <c r="B272" s="22">
        <v>2</v>
      </c>
    </row>
    <row r="273" spans="1:2" x14ac:dyDescent="0.25">
      <c r="A273" s="11">
        <v>45564</v>
      </c>
      <c r="B273" s="23" t="s">
        <v>49</v>
      </c>
    </row>
    <row r="274" spans="1:2" x14ac:dyDescent="0.25">
      <c r="A274" s="11">
        <v>45565</v>
      </c>
    </row>
    <row r="275" spans="1:2" x14ac:dyDescent="0.25">
      <c r="A275" s="11">
        <v>45566</v>
      </c>
      <c r="B275" s="22">
        <v>5</v>
      </c>
    </row>
    <row r="276" spans="1:2" x14ac:dyDescent="0.25">
      <c r="A276" s="11">
        <v>45567</v>
      </c>
      <c r="B276" s="22">
        <v>6</v>
      </c>
    </row>
    <row r="277" spans="1:2" x14ac:dyDescent="0.25">
      <c r="A277" s="11">
        <v>45568</v>
      </c>
      <c r="B277" s="22">
        <v>1</v>
      </c>
    </row>
    <row r="278" spans="1:2" x14ac:dyDescent="0.25">
      <c r="A278" s="11">
        <v>45569</v>
      </c>
      <c r="B278" s="22">
        <v>2</v>
      </c>
    </row>
    <row r="279" spans="1:2" x14ac:dyDescent="0.25">
      <c r="A279" s="11">
        <v>45570</v>
      </c>
    </row>
    <row r="280" spans="1:2" x14ac:dyDescent="0.25">
      <c r="A280" s="11">
        <v>45571</v>
      </c>
      <c r="B280" s="23" t="s">
        <v>49</v>
      </c>
    </row>
    <row r="281" spans="1:2" x14ac:dyDescent="0.25">
      <c r="A281" s="11">
        <v>45572</v>
      </c>
      <c r="B281" s="22">
        <v>5</v>
      </c>
    </row>
    <row r="282" spans="1:2" x14ac:dyDescent="0.25">
      <c r="A282" s="11">
        <v>45573</v>
      </c>
      <c r="B282" s="22">
        <v>6</v>
      </c>
    </row>
    <row r="283" spans="1:2" x14ac:dyDescent="0.25">
      <c r="A283" s="11">
        <v>45574</v>
      </c>
      <c r="B283" s="22">
        <v>1</v>
      </c>
    </row>
    <row r="284" spans="1:2" x14ac:dyDescent="0.25">
      <c r="A284" s="11">
        <v>45575</v>
      </c>
      <c r="B284" s="22">
        <v>2</v>
      </c>
    </row>
    <row r="285" spans="1:2" x14ac:dyDescent="0.25">
      <c r="A285" s="11">
        <v>45576</v>
      </c>
      <c r="B285" s="22">
        <v>3</v>
      </c>
    </row>
    <row r="286" spans="1:2" x14ac:dyDescent="0.25">
      <c r="A286" s="11">
        <v>45577</v>
      </c>
      <c r="B286" s="22">
        <v>4</v>
      </c>
    </row>
    <row r="287" spans="1:2" x14ac:dyDescent="0.25">
      <c r="A287" s="11">
        <v>45578</v>
      </c>
      <c r="B287" s="22">
        <v>5</v>
      </c>
    </row>
    <row r="288" spans="1:2" x14ac:dyDescent="0.25">
      <c r="A288" s="11">
        <v>45579</v>
      </c>
      <c r="B288" s="22">
        <v>6</v>
      </c>
    </row>
    <row r="289" spans="1:2" x14ac:dyDescent="0.25">
      <c r="A289" s="11">
        <v>45580</v>
      </c>
      <c r="B289" s="22">
        <v>1</v>
      </c>
    </row>
    <row r="290" spans="1:2" x14ac:dyDescent="0.25">
      <c r="A290" s="11">
        <v>45581</v>
      </c>
      <c r="B290" s="22">
        <v>2</v>
      </c>
    </row>
    <row r="291" spans="1:2" x14ac:dyDescent="0.25">
      <c r="A291" s="11">
        <v>45582</v>
      </c>
      <c r="B291" s="22">
        <v>3</v>
      </c>
    </row>
    <row r="292" spans="1:2" x14ac:dyDescent="0.25">
      <c r="A292" s="11">
        <v>45583</v>
      </c>
      <c r="B292" s="22">
        <v>4</v>
      </c>
    </row>
    <row r="293" spans="1:2" x14ac:dyDescent="0.25">
      <c r="A293" s="11">
        <v>45584</v>
      </c>
      <c r="B293" s="22">
        <v>5</v>
      </c>
    </row>
    <row r="294" spans="1:2" x14ac:dyDescent="0.25">
      <c r="A294" s="11">
        <v>45585</v>
      </c>
      <c r="B294" s="22">
        <v>6</v>
      </c>
    </row>
    <row r="295" spans="1:2" x14ac:dyDescent="0.25">
      <c r="A295" s="11">
        <v>45586</v>
      </c>
      <c r="B295" s="22">
        <v>1</v>
      </c>
    </row>
    <row r="296" spans="1:2" x14ac:dyDescent="0.25">
      <c r="A296" s="11">
        <v>45587</v>
      </c>
      <c r="B296" s="22">
        <v>2</v>
      </c>
    </row>
    <row r="297" spans="1:2" x14ac:dyDescent="0.25">
      <c r="A297" s="11">
        <v>45588</v>
      </c>
      <c r="B297" s="22">
        <v>3</v>
      </c>
    </row>
    <row r="298" spans="1:2" x14ac:dyDescent="0.25">
      <c r="A298" s="11">
        <v>45589</v>
      </c>
      <c r="B298" s="22">
        <v>4</v>
      </c>
    </row>
    <row r="299" spans="1:2" x14ac:dyDescent="0.25">
      <c r="A299" s="11">
        <v>45590</v>
      </c>
      <c r="B299" s="22">
        <v>5</v>
      </c>
    </row>
    <row r="300" spans="1:2" x14ac:dyDescent="0.25">
      <c r="A300" s="11">
        <v>45591</v>
      </c>
      <c r="B300" s="22">
        <v>6</v>
      </c>
    </row>
    <row r="301" spans="1:2" x14ac:dyDescent="0.25">
      <c r="A301" s="11">
        <v>45592</v>
      </c>
      <c r="B301" s="23" t="s">
        <v>47</v>
      </c>
    </row>
    <row r="302" spans="1:2" x14ac:dyDescent="0.25">
      <c r="A302" s="11">
        <v>45593</v>
      </c>
    </row>
    <row r="303" spans="1:2" x14ac:dyDescent="0.25">
      <c r="A303" s="11">
        <v>45594</v>
      </c>
      <c r="B303" s="22">
        <v>3</v>
      </c>
    </row>
    <row r="304" spans="1:2" x14ac:dyDescent="0.25">
      <c r="A304" s="11">
        <v>45595</v>
      </c>
      <c r="B304" s="22">
        <v>4</v>
      </c>
    </row>
    <row r="305" spans="1:2" x14ac:dyDescent="0.25">
      <c r="A305" s="11">
        <v>45596</v>
      </c>
      <c r="B305" s="22">
        <v>5</v>
      </c>
    </row>
    <row r="306" spans="1:2" x14ac:dyDescent="0.25">
      <c r="A306" s="11">
        <v>45597</v>
      </c>
      <c r="B306" s="22">
        <v>6</v>
      </c>
    </row>
    <row r="307" spans="1:2" x14ac:dyDescent="0.25">
      <c r="A307" s="11">
        <v>45598</v>
      </c>
    </row>
    <row r="308" spans="1:2" x14ac:dyDescent="0.25">
      <c r="A308" s="11">
        <v>45599</v>
      </c>
      <c r="B308" s="23" t="s">
        <v>47</v>
      </c>
    </row>
    <row r="309" spans="1:2" x14ac:dyDescent="0.25">
      <c r="A309" s="11">
        <v>45600</v>
      </c>
      <c r="B309" s="22">
        <v>3</v>
      </c>
    </row>
    <row r="310" spans="1:2" x14ac:dyDescent="0.25">
      <c r="A310" s="11">
        <v>45601</v>
      </c>
      <c r="B310" s="22">
        <v>4</v>
      </c>
    </row>
    <row r="311" spans="1:2" x14ac:dyDescent="0.25">
      <c r="A311" s="11">
        <v>45602</v>
      </c>
      <c r="B311" s="22">
        <v>5</v>
      </c>
    </row>
    <row r="312" spans="1:2" x14ac:dyDescent="0.25">
      <c r="A312" s="11">
        <v>45603</v>
      </c>
      <c r="B312" s="22">
        <v>6</v>
      </c>
    </row>
    <row r="313" spans="1:2" x14ac:dyDescent="0.25">
      <c r="A313" s="11">
        <v>45604</v>
      </c>
      <c r="B313" s="22">
        <v>1</v>
      </c>
    </row>
    <row r="314" spans="1:2" x14ac:dyDescent="0.25">
      <c r="A314" s="11">
        <v>45605</v>
      </c>
      <c r="B314" s="22">
        <v>2</v>
      </c>
    </row>
    <row r="315" spans="1:2" x14ac:dyDescent="0.25">
      <c r="A315" s="11">
        <v>45606</v>
      </c>
      <c r="B315" s="22">
        <v>3</v>
      </c>
    </row>
    <row r="316" spans="1:2" x14ac:dyDescent="0.25">
      <c r="A316" s="11">
        <v>45607</v>
      </c>
      <c r="B316" s="22">
        <v>4</v>
      </c>
    </row>
    <row r="317" spans="1:2" x14ac:dyDescent="0.25">
      <c r="A317" s="11">
        <v>45608</v>
      </c>
      <c r="B317" s="22">
        <v>5</v>
      </c>
    </row>
    <row r="318" spans="1:2" x14ac:dyDescent="0.25">
      <c r="A318" s="11">
        <v>45609</v>
      </c>
      <c r="B318" s="22">
        <v>6</v>
      </c>
    </row>
    <row r="319" spans="1:2" x14ac:dyDescent="0.25">
      <c r="A319" s="11">
        <v>45610</v>
      </c>
      <c r="B319" s="22">
        <v>1</v>
      </c>
    </row>
    <row r="320" spans="1:2" x14ac:dyDescent="0.25">
      <c r="A320" s="11">
        <v>45611</v>
      </c>
      <c r="B320" s="22">
        <v>2</v>
      </c>
    </row>
    <row r="321" spans="1:2" x14ac:dyDescent="0.25">
      <c r="A321" s="11">
        <v>45612</v>
      </c>
      <c r="B321" s="22">
        <v>3</v>
      </c>
    </row>
    <row r="322" spans="1:2" x14ac:dyDescent="0.25">
      <c r="A322" s="11">
        <v>45613</v>
      </c>
      <c r="B322" s="22">
        <v>4</v>
      </c>
    </row>
    <row r="323" spans="1:2" x14ac:dyDescent="0.25">
      <c r="A323" s="11">
        <v>45614</v>
      </c>
      <c r="B323" s="22">
        <v>5</v>
      </c>
    </row>
    <row r="324" spans="1:2" x14ac:dyDescent="0.25">
      <c r="A324" s="11">
        <v>45615</v>
      </c>
      <c r="B324" s="22">
        <v>6</v>
      </c>
    </row>
    <row r="325" spans="1:2" x14ac:dyDescent="0.25">
      <c r="A325" s="11">
        <v>45616</v>
      </c>
      <c r="B325" s="22">
        <v>1</v>
      </c>
    </row>
    <row r="326" spans="1:2" x14ac:dyDescent="0.25">
      <c r="A326" s="11">
        <v>45617</v>
      </c>
      <c r="B326" s="22">
        <v>2</v>
      </c>
    </row>
    <row r="327" spans="1:2" x14ac:dyDescent="0.25">
      <c r="A327" s="11">
        <v>45618</v>
      </c>
      <c r="B327" s="22">
        <v>3</v>
      </c>
    </row>
    <row r="328" spans="1:2" x14ac:dyDescent="0.25">
      <c r="A328" s="11">
        <v>45619</v>
      </c>
      <c r="B328" s="22">
        <v>4</v>
      </c>
    </row>
    <row r="329" spans="1:2" x14ac:dyDescent="0.25">
      <c r="A329" s="11">
        <v>45620</v>
      </c>
      <c r="B329" s="23" t="s">
        <v>48</v>
      </c>
    </row>
    <row r="330" spans="1:2" x14ac:dyDescent="0.25">
      <c r="A330" s="11">
        <v>45621</v>
      </c>
    </row>
    <row r="331" spans="1:2" x14ac:dyDescent="0.25">
      <c r="A331" s="11">
        <v>45622</v>
      </c>
      <c r="B331" s="22">
        <v>1</v>
      </c>
    </row>
    <row r="332" spans="1:2" x14ac:dyDescent="0.25">
      <c r="A332" s="11">
        <v>45623</v>
      </c>
      <c r="B332" s="22">
        <v>2</v>
      </c>
    </row>
    <row r="333" spans="1:2" x14ac:dyDescent="0.25">
      <c r="A333" s="11">
        <v>45624</v>
      </c>
      <c r="B333" s="22">
        <v>3</v>
      </c>
    </row>
    <row r="334" spans="1:2" x14ac:dyDescent="0.25">
      <c r="A334" s="11">
        <v>45625</v>
      </c>
      <c r="B334" s="22">
        <v>4</v>
      </c>
    </row>
    <row r="335" spans="1:2" x14ac:dyDescent="0.25">
      <c r="A335" s="11">
        <v>45626</v>
      </c>
      <c r="B335" s="22">
        <v>5</v>
      </c>
    </row>
    <row r="336" spans="1:2" x14ac:dyDescent="0.25">
      <c r="A336" s="11">
        <v>45627</v>
      </c>
      <c r="B336" s="22">
        <v>6</v>
      </c>
    </row>
    <row r="337" spans="1:2" x14ac:dyDescent="0.25">
      <c r="A337" s="11">
        <v>45628</v>
      </c>
      <c r="B337" s="22">
        <v>1</v>
      </c>
    </row>
    <row r="338" spans="1:2" x14ac:dyDescent="0.25">
      <c r="A338" s="11">
        <v>45629</v>
      </c>
      <c r="B338" s="22">
        <v>2</v>
      </c>
    </row>
    <row r="339" spans="1:2" x14ac:dyDescent="0.25">
      <c r="A339" s="11">
        <v>45630</v>
      </c>
      <c r="B339" s="22">
        <v>3</v>
      </c>
    </row>
    <row r="340" spans="1:2" x14ac:dyDescent="0.25">
      <c r="A340" s="11">
        <v>45631</v>
      </c>
      <c r="B340" s="22">
        <v>4</v>
      </c>
    </row>
    <row r="341" spans="1:2" x14ac:dyDescent="0.25">
      <c r="A341" s="11">
        <v>45632</v>
      </c>
      <c r="B341" s="22">
        <v>5</v>
      </c>
    </row>
    <row r="342" spans="1:2" x14ac:dyDescent="0.25">
      <c r="A342" s="11">
        <v>45633</v>
      </c>
      <c r="B342" s="22">
        <v>6</v>
      </c>
    </row>
    <row r="343" spans="1:2" x14ac:dyDescent="0.25">
      <c r="A343" s="11">
        <v>45634</v>
      </c>
      <c r="B343" s="22">
        <v>1</v>
      </c>
    </row>
    <row r="344" spans="1:2" x14ac:dyDescent="0.25">
      <c r="A344" s="11">
        <v>45635</v>
      </c>
      <c r="B344" s="22">
        <v>2</v>
      </c>
    </row>
    <row r="345" spans="1:2" x14ac:dyDescent="0.25">
      <c r="A345" s="11">
        <v>45636</v>
      </c>
      <c r="B345" s="22">
        <v>3</v>
      </c>
    </row>
    <row r="346" spans="1:2" x14ac:dyDescent="0.25">
      <c r="A346" s="11">
        <v>45637</v>
      </c>
      <c r="B346" s="22">
        <v>4</v>
      </c>
    </row>
    <row r="347" spans="1:2" x14ac:dyDescent="0.25">
      <c r="A347" s="11">
        <v>45638</v>
      </c>
      <c r="B347" s="22">
        <v>5</v>
      </c>
    </row>
    <row r="348" spans="1:2" x14ac:dyDescent="0.25">
      <c r="A348" s="11">
        <v>45639</v>
      </c>
      <c r="B348" s="22">
        <v>6</v>
      </c>
    </row>
    <row r="349" spans="1:2" x14ac:dyDescent="0.25">
      <c r="A349" s="11">
        <v>45640</v>
      </c>
      <c r="B349" s="22">
        <v>1</v>
      </c>
    </row>
    <row r="350" spans="1:2" x14ac:dyDescent="0.25">
      <c r="A350" s="11">
        <v>45641</v>
      </c>
      <c r="B350" s="22">
        <v>2</v>
      </c>
    </row>
    <row r="351" spans="1:2" x14ac:dyDescent="0.25">
      <c r="A351" s="11">
        <v>45642</v>
      </c>
      <c r="B351" s="22">
        <v>3</v>
      </c>
    </row>
    <row r="352" spans="1:2" x14ac:dyDescent="0.25">
      <c r="A352" s="11">
        <v>45643</v>
      </c>
      <c r="B352" s="22">
        <v>4</v>
      </c>
    </row>
    <row r="353" spans="1:2" x14ac:dyDescent="0.25">
      <c r="A353" s="11">
        <v>45644</v>
      </c>
      <c r="B353" s="22">
        <v>5</v>
      </c>
    </row>
    <row r="354" spans="1:2" x14ac:dyDescent="0.25">
      <c r="A354" s="11">
        <v>45645</v>
      </c>
      <c r="B354" s="22">
        <v>6</v>
      </c>
    </row>
    <row r="355" spans="1:2" x14ac:dyDescent="0.25">
      <c r="A355" s="11">
        <v>45646</v>
      </c>
      <c r="B355" s="22">
        <v>1</v>
      </c>
    </row>
    <row r="356" spans="1:2" x14ac:dyDescent="0.25">
      <c r="A356" s="11">
        <v>45647</v>
      </c>
      <c r="B356" s="22">
        <v>2</v>
      </c>
    </row>
    <row r="357" spans="1:2" x14ac:dyDescent="0.25">
      <c r="A357" s="11">
        <v>45648</v>
      </c>
      <c r="B357" s="22">
        <v>3</v>
      </c>
    </row>
    <row r="358" spans="1:2" x14ac:dyDescent="0.25">
      <c r="A358" s="11">
        <v>45649</v>
      </c>
      <c r="B358" s="22">
        <v>4</v>
      </c>
    </row>
    <row r="359" spans="1:2" x14ac:dyDescent="0.25">
      <c r="A359" s="11">
        <v>45650</v>
      </c>
      <c r="B359" s="22">
        <v>5</v>
      </c>
    </row>
    <row r="360" spans="1:2" x14ac:dyDescent="0.25">
      <c r="A360" s="11">
        <v>45651</v>
      </c>
      <c r="B360" s="22">
        <v>6</v>
      </c>
    </row>
    <row r="361" spans="1:2" x14ac:dyDescent="0.25">
      <c r="A361" s="11">
        <v>45652</v>
      </c>
      <c r="B361" s="22">
        <v>1</v>
      </c>
    </row>
    <row r="362" spans="1:2" x14ac:dyDescent="0.25">
      <c r="A362" s="11">
        <v>45653</v>
      </c>
      <c r="B362" s="22">
        <v>2</v>
      </c>
    </row>
    <row r="363" spans="1:2" x14ac:dyDescent="0.25">
      <c r="A363" s="11">
        <v>45654</v>
      </c>
      <c r="B363" s="22">
        <v>3</v>
      </c>
    </row>
    <row r="364" spans="1:2" x14ac:dyDescent="0.25">
      <c r="A364" s="11">
        <v>45655</v>
      </c>
      <c r="B364" s="23" t="s">
        <v>45</v>
      </c>
    </row>
    <row r="365" spans="1:2" x14ac:dyDescent="0.25">
      <c r="A365" s="11">
        <v>45656</v>
      </c>
    </row>
    <row r="366" spans="1:2" x14ac:dyDescent="0.25">
      <c r="A366" s="11">
        <v>45657</v>
      </c>
      <c r="B366" s="22">
        <v>6</v>
      </c>
    </row>
    <row r="367" spans="1:2" x14ac:dyDescent="0.25">
      <c r="A367" s="11"/>
    </row>
    <row r="368" spans="1:2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  <row r="591" spans="1:1" x14ac:dyDescent="0.25">
      <c r="A591" s="11"/>
    </row>
    <row r="592" spans="1:1" x14ac:dyDescent="0.25">
      <c r="A592" s="11"/>
    </row>
    <row r="593" spans="1:1" x14ac:dyDescent="0.25">
      <c r="A593" s="11"/>
    </row>
    <row r="594" spans="1:1" x14ac:dyDescent="0.25">
      <c r="A594" s="11"/>
    </row>
    <row r="595" spans="1:1" x14ac:dyDescent="0.25">
      <c r="A595" s="11"/>
    </row>
    <row r="596" spans="1:1" x14ac:dyDescent="0.25">
      <c r="A596" s="11"/>
    </row>
    <row r="597" spans="1:1" x14ac:dyDescent="0.25">
      <c r="A597" s="11"/>
    </row>
    <row r="598" spans="1:1" x14ac:dyDescent="0.25">
      <c r="A598" s="11"/>
    </row>
    <row r="599" spans="1:1" x14ac:dyDescent="0.25">
      <c r="A599" s="11"/>
    </row>
    <row r="600" spans="1:1" x14ac:dyDescent="0.25">
      <c r="A600" s="11"/>
    </row>
    <row r="601" spans="1:1" x14ac:dyDescent="0.25">
      <c r="A601" s="11"/>
    </row>
    <row r="602" spans="1:1" x14ac:dyDescent="0.25">
      <c r="A602" s="11"/>
    </row>
    <row r="603" spans="1:1" x14ac:dyDescent="0.25">
      <c r="A603" s="11"/>
    </row>
    <row r="604" spans="1:1" x14ac:dyDescent="0.25">
      <c r="A604" s="11"/>
    </row>
    <row r="605" spans="1:1" x14ac:dyDescent="0.25">
      <c r="A605" s="11"/>
    </row>
    <row r="606" spans="1:1" x14ac:dyDescent="0.25">
      <c r="A606" s="11"/>
    </row>
    <row r="607" spans="1:1" x14ac:dyDescent="0.25">
      <c r="A607" s="11"/>
    </row>
    <row r="608" spans="1:1" x14ac:dyDescent="0.25">
      <c r="A608" s="11"/>
    </row>
    <row r="609" spans="1:1" x14ac:dyDescent="0.25">
      <c r="A609" s="11"/>
    </row>
    <row r="610" spans="1:1" x14ac:dyDescent="0.25">
      <c r="A610" s="11"/>
    </row>
    <row r="611" spans="1:1" x14ac:dyDescent="0.25">
      <c r="A611" s="11"/>
    </row>
    <row r="612" spans="1:1" x14ac:dyDescent="0.25">
      <c r="A612" s="11"/>
    </row>
    <row r="613" spans="1:1" x14ac:dyDescent="0.25">
      <c r="A613" s="11"/>
    </row>
    <row r="614" spans="1:1" x14ac:dyDescent="0.25">
      <c r="A614" s="11"/>
    </row>
    <row r="615" spans="1:1" x14ac:dyDescent="0.25">
      <c r="A615" s="11"/>
    </row>
    <row r="616" spans="1:1" x14ac:dyDescent="0.25">
      <c r="A616" s="11"/>
    </row>
    <row r="617" spans="1:1" x14ac:dyDescent="0.25">
      <c r="A617" s="11"/>
    </row>
    <row r="618" spans="1:1" x14ac:dyDescent="0.25">
      <c r="A618" s="11"/>
    </row>
    <row r="619" spans="1:1" x14ac:dyDescent="0.25">
      <c r="A619" s="11"/>
    </row>
    <row r="620" spans="1:1" x14ac:dyDescent="0.25">
      <c r="A620" s="11"/>
    </row>
    <row r="621" spans="1:1" x14ac:dyDescent="0.25">
      <c r="A621" s="11"/>
    </row>
    <row r="622" spans="1:1" x14ac:dyDescent="0.25">
      <c r="A622" s="11"/>
    </row>
    <row r="623" spans="1:1" x14ac:dyDescent="0.25">
      <c r="A623" s="11"/>
    </row>
    <row r="624" spans="1:1" x14ac:dyDescent="0.25">
      <c r="A624" s="11"/>
    </row>
    <row r="625" spans="1:1" x14ac:dyDescent="0.25">
      <c r="A625" s="11"/>
    </row>
    <row r="626" spans="1:1" x14ac:dyDescent="0.25">
      <c r="A626" s="11"/>
    </row>
    <row r="627" spans="1:1" x14ac:dyDescent="0.25">
      <c r="A627" s="11"/>
    </row>
    <row r="628" spans="1:1" x14ac:dyDescent="0.25">
      <c r="A628" s="11"/>
    </row>
    <row r="629" spans="1:1" x14ac:dyDescent="0.25">
      <c r="A629" s="11"/>
    </row>
    <row r="630" spans="1:1" x14ac:dyDescent="0.25">
      <c r="A630" s="11"/>
    </row>
    <row r="631" spans="1:1" x14ac:dyDescent="0.25">
      <c r="A631" s="11"/>
    </row>
    <row r="632" spans="1:1" x14ac:dyDescent="0.25">
      <c r="A632" s="11"/>
    </row>
    <row r="633" spans="1:1" x14ac:dyDescent="0.25">
      <c r="A633" s="11"/>
    </row>
    <row r="634" spans="1:1" x14ac:dyDescent="0.25">
      <c r="A634" s="11"/>
    </row>
    <row r="635" spans="1:1" x14ac:dyDescent="0.25">
      <c r="A635" s="11"/>
    </row>
    <row r="636" spans="1:1" x14ac:dyDescent="0.25">
      <c r="A636" s="11"/>
    </row>
    <row r="637" spans="1:1" x14ac:dyDescent="0.25">
      <c r="A637" s="11"/>
    </row>
    <row r="638" spans="1:1" x14ac:dyDescent="0.25">
      <c r="A638" s="11"/>
    </row>
    <row r="639" spans="1:1" x14ac:dyDescent="0.25">
      <c r="A639" s="11"/>
    </row>
    <row r="640" spans="1:1" x14ac:dyDescent="0.25">
      <c r="A640" s="11"/>
    </row>
    <row r="641" spans="1:1" x14ac:dyDescent="0.25">
      <c r="A641" s="11"/>
    </row>
    <row r="642" spans="1:1" x14ac:dyDescent="0.25">
      <c r="A642" s="11"/>
    </row>
    <row r="643" spans="1:1" x14ac:dyDescent="0.25">
      <c r="A643" s="11"/>
    </row>
    <row r="644" spans="1:1" x14ac:dyDescent="0.25">
      <c r="A644" s="11"/>
    </row>
    <row r="645" spans="1:1" x14ac:dyDescent="0.25">
      <c r="A645" s="11"/>
    </row>
    <row r="646" spans="1:1" x14ac:dyDescent="0.25">
      <c r="A646" s="11"/>
    </row>
    <row r="647" spans="1:1" x14ac:dyDescent="0.25">
      <c r="A647" s="11"/>
    </row>
    <row r="648" spans="1:1" x14ac:dyDescent="0.25">
      <c r="A648" s="11"/>
    </row>
    <row r="649" spans="1:1" x14ac:dyDescent="0.25">
      <c r="A649" s="11"/>
    </row>
    <row r="650" spans="1:1" x14ac:dyDescent="0.25">
      <c r="A650" s="11"/>
    </row>
    <row r="651" spans="1:1" x14ac:dyDescent="0.25">
      <c r="A651" s="11"/>
    </row>
    <row r="652" spans="1:1" x14ac:dyDescent="0.25">
      <c r="A652" s="11"/>
    </row>
    <row r="653" spans="1:1" x14ac:dyDescent="0.25">
      <c r="A653" s="11"/>
    </row>
    <row r="654" spans="1:1" x14ac:dyDescent="0.25">
      <c r="A654" s="11"/>
    </row>
    <row r="655" spans="1:1" x14ac:dyDescent="0.25">
      <c r="A655" s="11"/>
    </row>
    <row r="656" spans="1:1" x14ac:dyDescent="0.25">
      <c r="A656" s="11"/>
    </row>
    <row r="657" spans="1:1" x14ac:dyDescent="0.25">
      <c r="A657" s="11"/>
    </row>
    <row r="658" spans="1:1" x14ac:dyDescent="0.25">
      <c r="A658" s="11"/>
    </row>
    <row r="659" spans="1:1" x14ac:dyDescent="0.25">
      <c r="A659" s="11"/>
    </row>
    <row r="660" spans="1:1" x14ac:dyDescent="0.25">
      <c r="A660" s="11"/>
    </row>
    <row r="661" spans="1:1" x14ac:dyDescent="0.25">
      <c r="A661" s="11"/>
    </row>
    <row r="662" spans="1:1" x14ac:dyDescent="0.25">
      <c r="A662" s="11"/>
    </row>
    <row r="663" spans="1:1" x14ac:dyDescent="0.25">
      <c r="A663" s="11"/>
    </row>
    <row r="664" spans="1:1" x14ac:dyDescent="0.25">
      <c r="A664" s="11"/>
    </row>
    <row r="665" spans="1:1" x14ac:dyDescent="0.25">
      <c r="A665" s="11"/>
    </row>
    <row r="666" spans="1:1" x14ac:dyDescent="0.25">
      <c r="A666" s="11"/>
    </row>
    <row r="667" spans="1:1" x14ac:dyDescent="0.25">
      <c r="A667" s="11"/>
    </row>
    <row r="668" spans="1:1" x14ac:dyDescent="0.25">
      <c r="A668" s="11"/>
    </row>
    <row r="669" spans="1:1" x14ac:dyDescent="0.25">
      <c r="A669" s="11"/>
    </row>
    <row r="670" spans="1:1" x14ac:dyDescent="0.25">
      <c r="A670" s="11"/>
    </row>
    <row r="671" spans="1:1" x14ac:dyDescent="0.25">
      <c r="A671" s="11"/>
    </row>
    <row r="672" spans="1:1" x14ac:dyDescent="0.25">
      <c r="A672" s="11"/>
    </row>
    <row r="673" spans="1:1" x14ac:dyDescent="0.25">
      <c r="A673" s="11"/>
    </row>
    <row r="674" spans="1:1" x14ac:dyDescent="0.25">
      <c r="A674" s="11"/>
    </row>
    <row r="675" spans="1:1" x14ac:dyDescent="0.25">
      <c r="A675" s="11"/>
    </row>
    <row r="676" spans="1:1" x14ac:dyDescent="0.25">
      <c r="A676" s="11"/>
    </row>
    <row r="677" spans="1:1" x14ac:dyDescent="0.25">
      <c r="A677" s="11"/>
    </row>
    <row r="678" spans="1:1" x14ac:dyDescent="0.25">
      <c r="A678" s="11"/>
    </row>
    <row r="679" spans="1:1" x14ac:dyDescent="0.25">
      <c r="A679" s="11"/>
    </row>
    <row r="680" spans="1:1" x14ac:dyDescent="0.25">
      <c r="A680" s="11"/>
    </row>
    <row r="681" spans="1:1" x14ac:dyDescent="0.25">
      <c r="A681" s="11"/>
    </row>
    <row r="682" spans="1:1" x14ac:dyDescent="0.25">
      <c r="A682" s="11"/>
    </row>
    <row r="683" spans="1:1" x14ac:dyDescent="0.25">
      <c r="A683" s="11"/>
    </row>
    <row r="684" spans="1:1" x14ac:dyDescent="0.25">
      <c r="A684" s="11"/>
    </row>
    <row r="685" spans="1:1" x14ac:dyDescent="0.25">
      <c r="A685" s="11"/>
    </row>
    <row r="686" spans="1:1" x14ac:dyDescent="0.25">
      <c r="A686" s="11"/>
    </row>
    <row r="687" spans="1:1" x14ac:dyDescent="0.25">
      <c r="A687" s="11"/>
    </row>
    <row r="688" spans="1:1" x14ac:dyDescent="0.25">
      <c r="A688" s="11"/>
    </row>
    <row r="689" spans="1:1" x14ac:dyDescent="0.25">
      <c r="A689" s="11"/>
    </row>
    <row r="690" spans="1:1" x14ac:dyDescent="0.25">
      <c r="A690" s="11"/>
    </row>
    <row r="691" spans="1:1" x14ac:dyDescent="0.25">
      <c r="A691" s="11"/>
    </row>
    <row r="692" spans="1:1" x14ac:dyDescent="0.25">
      <c r="A692" s="11"/>
    </row>
    <row r="693" spans="1:1" x14ac:dyDescent="0.25">
      <c r="A693" s="11"/>
    </row>
    <row r="694" spans="1:1" x14ac:dyDescent="0.25">
      <c r="A694" s="11"/>
    </row>
    <row r="695" spans="1:1" x14ac:dyDescent="0.25">
      <c r="A695" s="11"/>
    </row>
    <row r="696" spans="1:1" x14ac:dyDescent="0.25">
      <c r="A696" s="11"/>
    </row>
    <row r="697" spans="1:1" x14ac:dyDescent="0.25">
      <c r="A697" s="11"/>
    </row>
    <row r="698" spans="1:1" x14ac:dyDescent="0.25">
      <c r="A698" s="11"/>
    </row>
    <row r="699" spans="1:1" x14ac:dyDescent="0.25">
      <c r="A699" s="11"/>
    </row>
    <row r="700" spans="1:1" x14ac:dyDescent="0.25">
      <c r="A700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51</vt:lpstr>
      <vt:lpstr>Planilha1 (2)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AHH OFF</dc:creator>
  <cp:lastModifiedBy>Terminal17</cp:lastModifiedBy>
  <dcterms:created xsi:type="dcterms:W3CDTF">2024-07-23T18:56:53Z</dcterms:created>
  <dcterms:modified xsi:type="dcterms:W3CDTF">2024-07-23T19:01:13Z</dcterms:modified>
</cp:coreProperties>
</file>