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4622f0068a2272/Documentos/"/>
    </mc:Choice>
  </mc:AlternateContent>
  <xr:revisionPtr revIDLastSave="556" documentId="8_{BD249C08-C1F7-4893-854F-33A2C7C7FF1B}" xr6:coauthVersionLast="47" xr6:coauthVersionMax="47" xr10:uidLastSave="{3C11F24F-3FF8-463D-8C5F-3EFC7238ED60}"/>
  <bookViews>
    <workbookView xWindow="-120" yWindow="-120" windowWidth="20730" windowHeight="11040" firstSheet="5" activeTab="4" xr2:uid="{08209123-E1F8-402A-9F0C-8B8E83371FA6}"/>
  </bookViews>
  <sheets>
    <sheet name="Gastos Generales" sheetId="3" r:id="rId1"/>
    <sheet name="Internet" sheetId="4" r:id="rId2"/>
    <sheet name="Hosting" sheetId="2" r:id="rId3"/>
    <sheet name="Equipos" sheetId="5" r:id="rId4"/>
    <sheet name="Licencias" sheetId="6" r:id="rId5"/>
    <sheet name="Total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K18" i="3"/>
  <c r="K17" i="3"/>
  <c r="M16" i="6"/>
  <c r="J7" i="5"/>
  <c r="J10" i="5"/>
  <c r="J13" i="5"/>
  <c r="J16" i="5"/>
  <c r="J4" i="5"/>
  <c r="R7" i="2"/>
  <c r="R10" i="2"/>
  <c r="R13" i="2"/>
  <c r="R16" i="2"/>
  <c r="R4" i="2"/>
  <c r="H7" i="4"/>
  <c r="H10" i="4"/>
  <c r="H13" i="4"/>
  <c r="H16" i="4"/>
  <c r="H4" i="4"/>
  <c r="K8" i="3"/>
  <c r="K6" i="3"/>
  <c r="K7" i="3"/>
  <c r="K9" i="3"/>
  <c r="K10" i="3"/>
  <c r="K11" i="3"/>
  <c r="K12" i="3"/>
  <c r="K5" i="3"/>
  <c r="K13" i="3" l="1"/>
</calcChain>
</file>

<file path=xl/sharedStrings.xml><?xml version="1.0" encoding="utf-8"?>
<sst xmlns="http://schemas.openxmlformats.org/spreadsheetml/2006/main" count="132" uniqueCount="112">
  <si>
    <t>GASTOS GENERALES</t>
  </si>
  <si>
    <t>Funcionamiento</t>
  </si>
  <si>
    <t>GASTOS MENSUALES</t>
  </si>
  <si>
    <t>VALOR MENSUAL</t>
  </si>
  <si>
    <t>VALOR TOTAL (8 MESES)</t>
  </si>
  <si>
    <t>Arriendo Oficina</t>
  </si>
  <si>
    <t>Servicio Agua</t>
  </si>
  <si>
    <t>Servicio Luz</t>
  </si>
  <si>
    <t>Servicios Aseo</t>
  </si>
  <si>
    <t xml:space="preserve">Servicios Celular </t>
  </si>
  <si>
    <t>Normativos</t>
  </si>
  <si>
    <t xml:space="preserve">Papeleria </t>
  </si>
  <si>
    <t>Bancarios</t>
  </si>
  <si>
    <t xml:space="preserve">Otros </t>
  </si>
  <si>
    <t>VALOR TOTAL</t>
  </si>
  <si>
    <t>EMPLEADOS</t>
  </si>
  <si>
    <t>SUELDO</t>
  </si>
  <si>
    <t>SUELDO DEL EMPLEADO</t>
  </si>
  <si>
    <t>VALOR EMPLEADO</t>
  </si>
  <si>
    <t>VALOR POR EMPLEADO</t>
  </si>
  <si>
    <t>VALOR 4 EMPLEADOS</t>
  </si>
  <si>
    <t>Servicio de Internet</t>
  </si>
  <si>
    <t>Velocidad (Mbps)</t>
  </si>
  <si>
    <t>Precio Mensual</t>
  </si>
  <si>
    <t>Precio Total (8 Meses)</t>
  </si>
  <si>
    <t>Caracteristicas</t>
  </si>
  <si>
    <t>300 Megas</t>
  </si>
  <si>
    <t>Hasta 300 Megas de bajada y hasta 30 megas de subida - Internet wifi y cable - Puntos de cableado incluido 2</t>
  </si>
  <si>
    <t>200 Megas</t>
  </si>
  <si>
    <t>Hasta 200 Megas de bajada y hasta 30 megas de subida - Internet wifi y cable - Puntos de cableado incluido 3</t>
  </si>
  <si>
    <r>
      <t>Velocidad 200 Megas -</t>
    </r>
    <r>
      <rPr>
        <b/>
        <sz val="11"/>
        <color theme="1"/>
        <rFont val="Calibri"/>
        <family val="2"/>
        <scheme val="minor"/>
      </rPr>
      <t xml:space="preserve"> Incluye telefonia</t>
    </r>
    <r>
      <rPr>
        <sz val="11"/>
        <color theme="1"/>
        <rFont val="Calibri"/>
        <family val="2"/>
        <scheme val="minor"/>
      </rPr>
      <t xml:space="preserve"> - Llamadas locales y nacionales ilimitadas - 1.000 minutos para llamadas a móviles
Licencia Tigo WiFi+ con 100% por 3 meses</t>
    </r>
  </si>
  <si>
    <t>Velocidad simetrica - Punto cableado - Recomendado para 16 dispositivos - Incluye telefonia - Telefonia local ilimitada</t>
  </si>
  <si>
    <t>250 Megas</t>
  </si>
  <si>
    <t>Velocidad simetrica - Fibra optica</t>
  </si>
  <si>
    <t>Servicio de Hosting</t>
  </si>
  <si>
    <t>Ancho de Banda</t>
  </si>
  <si>
    <t>Servidor de Aplicación</t>
  </si>
  <si>
    <t>SGBD</t>
  </si>
  <si>
    <t>Capacidad de Almacenamiento</t>
  </si>
  <si>
    <t>Capacidad de Backup</t>
  </si>
  <si>
    <t>Panel de Control</t>
  </si>
  <si>
    <t>Precio  (Plan mas Basico)</t>
  </si>
  <si>
    <t>Precio  Total (8 Meses)</t>
  </si>
  <si>
    <t>Recomendación</t>
  </si>
  <si>
    <t>Sin Limite</t>
  </si>
  <si>
    <t>Apache</t>
  </si>
  <si>
    <t xml:space="preserve"> MySQL, PostgreSQL, SQLite</t>
  </si>
  <si>
    <t>50Gb - Ilimitado</t>
  </si>
  <si>
    <t>Si</t>
  </si>
  <si>
    <t>cPanel</t>
  </si>
  <si>
    <t>Bluehost es una opción confiable y popular, con un excelente soporte y facilidad de uso. Es especialmente recomendado para sitios web de WordPress.</t>
  </si>
  <si>
    <t>10 GB - 40 GB</t>
  </si>
  <si>
    <t>Apache, NGINIX</t>
  </si>
  <si>
    <t>MySQL, PostgerSQL, SQL Lite</t>
  </si>
  <si>
    <t>10GB - 40GB</t>
  </si>
  <si>
    <t>SiteGround es conocido por su rendimiento y soporte de alta calidad, especialmente para sitios web de negocios y comercio electrónico.</t>
  </si>
  <si>
    <t>Sin límite</t>
  </si>
  <si>
    <t>MySQL, PostgreSQL</t>
  </si>
  <si>
    <t>50 GB - Ilimitado</t>
  </si>
  <si>
    <t xml:space="preserve">cPanel </t>
  </si>
  <si>
    <t>HostGator ofrece una amplia variedad de servicios de hosting y es ideal para proyectos de pequeña y mediana escala.</t>
  </si>
  <si>
    <t>Apache, NGINX</t>
  </si>
  <si>
    <t>100 GB - Ilimitado</t>
  </si>
  <si>
    <t>A2 Hosting se destaca por su velocidad y rendimiento, y es recomendado para sitios web que requieren un alto rendimiento.</t>
  </si>
  <si>
    <t>Apache, LiteSpeed</t>
  </si>
  <si>
    <t>MySQL</t>
  </si>
  <si>
    <t>10 GB - Ilimitado</t>
  </si>
  <si>
    <t>Panel personalizado</t>
  </si>
  <si>
    <t>Hostinger ofrece planes económicos y es recomendado para proyectos de pequeña escala o para aquellos con un presupuesto limitado.</t>
  </si>
  <si>
    <t>Equipos de Computo</t>
  </si>
  <si>
    <t>Proveedor</t>
  </si>
  <si>
    <t>Equipo</t>
  </si>
  <si>
    <t>Imagen Equipo</t>
  </si>
  <si>
    <t>Precio</t>
  </si>
  <si>
    <t>Precio Total (4 Equipos)</t>
  </si>
  <si>
    <t>ACER AN514-54-37MK</t>
  </si>
  <si>
    <r>
      <t>Procesador CORE i3 1115G4 - Mermoria Ram 8G - Almacenamiento SSD256 - Graficos INTEL GRAPICS+14"HD -</t>
    </r>
    <r>
      <rPr>
        <b/>
        <sz val="11"/>
        <color theme="1"/>
        <rFont val="Calibri"/>
        <family val="2"/>
        <scheme val="minor"/>
      </rPr>
      <t xml:space="preserve"> Inlcuye W11 HOME  SILVER </t>
    </r>
  </si>
  <si>
    <t>ASUS M515DA-BQ1237</t>
  </si>
  <si>
    <r>
      <t>Procesador RYZEN 3 3250U - Memoria Ram 8GB DDR4 - Almacenamiento NMVe256 - Graficos RADEON VEGA+15,6"HD ENDLESS -</t>
    </r>
    <r>
      <rPr>
        <b/>
        <sz val="11"/>
        <color theme="1"/>
        <rFont val="Calibri"/>
        <family val="2"/>
        <scheme val="minor"/>
      </rPr>
      <t xml:space="preserve"> No incluye sistema operativo</t>
    </r>
  </si>
  <si>
    <t>ASUS M1402IA-EK105W</t>
  </si>
  <si>
    <r>
      <t>Procesador Ryzen 5 4600H - Memoria Ram 16GB DDR4 - Almacenamiento SSD 512 - Graficos RADEON GRAPHICS + 14"HD ENDLESS -</t>
    </r>
    <r>
      <rPr>
        <b/>
        <sz val="11"/>
        <color theme="1"/>
        <rFont val="Calibri"/>
        <family val="2"/>
        <scheme val="minor"/>
      </rPr>
      <t xml:space="preserve"> Incluye Windows 11 Home</t>
    </r>
  </si>
  <si>
    <t>Portátil HP 15-EF2501LA</t>
  </si>
  <si>
    <r>
      <t>Procesador Ryzen 5 5500U - Memoria Ram 16GB DDR4 - Almacenamiento SSD 512 - Graficos RADEON GRAPHICS + 14"HD ENDLESS -</t>
    </r>
    <r>
      <rPr>
        <b/>
        <sz val="11"/>
        <color theme="1"/>
        <rFont val="Calibri"/>
        <family val="2"/>
        <scheme val="minor"/>
      </rPr>
      <t xml:space="preserve"> Incluye Windows 11 Home</t>
    </r>
  </si>
  <si>
    <t>ASUS VIVOBOOK E1504FA-NJ474</t>
  </si>
  <si>
    <r>
      <t>Procesador Ryzen 5 7520U - Memoria Ram 16GB DDR5 - Almacenamiento SSD 512 - Graficos RADEON GRAPHICS + 15.6"HD ENDLESS -</t>
    </r>
    <r>
      <rPr>
        <b/>
        <sz val="11"/>
        <color theme="1"/>
        <rFont val="Calibri"/>
        <family val="2"/>
        <scheme val="minor"/>
      </rPr>
      <t xml:space="preserve">  No incluye sistema operativo</t>
    </r>
  </si>
  <si>
    <t>Licencias de Software</t>
  </si>
  <si>
    <t>Software</t>
  </si>
  <si>
    <t>Descripción</t>
  </si>
  <si>
    <t>Precio Anual</t>
  </si>
  <si>
    <t>Sistema Operativo</t>
  </si>
  <si>
    <t>Ejemplo: Windows 10 Home</t>
  </si>
  <si>
    <t>Paquete de Office</t>
  </si>
  <si>
    <t>Ejemplo: Microsoft Office (Word, Excel, PowerPoint)</t>
  </si>
  <si>
    <t>Open Office</t>
  </si>
  <si>
    <t>Apache OpenOffice es una suite de oficina de código abierto líder para el procesamiento de palabras, hojas de cálculo, presentaciones, gráficos, bases de datos y más</t>
  </si>
  <si>
    <t>Microsoft Visual Studio</t>
  </si>
  <si>
    <t>entorno de desarrollo integrado para Windows y macOS. Compatible con múltiples lenguajes de programación</t>
  </si>
  <si>
    <t>Precio 4 Licencias</t>
  </si>
  <si>
    <t>Adobe Acrobat</t>
  </si>
  <si>
    <t>Suite de aplicaciones de diseño gráfico y edición multimedia</t>
  </si>
  <si>
    <t>Sublime Text</t>
  </si>
  <si>
    <t>Editor de texto y código ligero y altamente personalizable</t>
  </si>
  <si>
    <t>GitHub</t>
  </si>
  <si>
    <t>Plataforma de desarrollo colaborativo y alojamiento de repositorios</t>
  </si>
  <si>
    <t>Git</t>
  </si>
  <si>
    <t xml:space="preserve">	Sistema de control de versiones distribuido</t>
  </si>
  <si>
    <t>TOTAL SELECCIONADOS</t>
  </si>
  <si>
    <t>TOTAL PROYECTO</t>
  </si>
  <si>
    <t>Gastos Generales</t>
  </si>
  <si>
    <t>Gastos Laborales</t>
  </si>
  <si>
    <t xml:space="preserve"> </t>
  </si>
  <si>
    <t>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</si>
</sst>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_-&quot;$&quot;\ * #,##0.00_-;\-&quot;$&quot;\ * #,##0.00_-;_-&quot;$&quot;\ * &quot;-&quot;??_-;_-@_-"/>
    <numFmt numFmtId="166" formatCode="_-[$$-240A]\ * #,##0.00_-;\-[$$-240A]\ * #,##0.00_-;_-[$$-240A]\ * &quot;-&quot;??_-;_-@_-"/>
  </numFmts>
  <fonts count="8">
    <font>
      <sz val="11"/>
      <color theme="1"/>
      <name val="Calibri"/>
      <family val="2"/>
      <scheme val="minor"/>
    </font>
    <font>
      <b/>
      <sz val="12"/>
      <color rgb="FF55C1B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1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Font="1" applyBorder="1" applyAlignment="1">
      <alignment horizontal="right" vertical="center"/>
    </xf>
    <xf numFmtId="166" fontId="0" fillId="0" borderId="9" xfId="0" applyNumberForma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0" fillId="2" borderId="1" xfId="1" applyFont="1" applyFill="1" applyBorder="1" applyAlignment="1">
      <alignment horizontal="right" vertical="center"/>
    </xf>
    <xf numFmtId="165" fontId="0" fillId="0" borderId="9" xfId="1" applyFont="1" applyBorder="1" applyAlignment="1">
      <alignment horizontal="right" vertical="center"/>
    </xf>
    <xf numFmtId="165" fontId="0" fillId="0" borderId="10" xfId="1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right" vertical="center"/>
    </xf>
    <xf numFmtId="166" fontId="0" fillId="0" borderId="10" xfId="1" applyNumberFormat="1" applyFont="1" applyBorder="1" applyAlignment="1">
      <alignment horizontal="right" vertical="center"/>
    </xf>
    <xf numFmtId="165" fontId="0" fillId="0" borderId="1" xfId="1" applyFont="1" applyBorder="1" applyAlignment="1">
      <alignment horizontal="center" vertical="center"/>
    </xf>
    <xf numFmtId="165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4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5" fontId="0" fillId="0" borderId="5" xfId="1" applyFont="1" applyBorder="1" applyAlignment="1">
      <alignment horizontal="center" vertical="center"/>
    </xf>
    <xf numFmtId="165" fontId="0" fillId="0" borderId="12" xfId="1" applyFont="1" applyBorder="1" applyAlignment="1">
      <alignment horizontal="center" vertical="center"/>
    </xf>
    <xf numFmtId="165" fontId="0" fillId="0" borderId="4" xfId="1" applyFont="1" applyBorder="1" applyAlignment="1">
      <alignment horizontal="center" vertical="center"/>
    </xf>
    <xf numFmtId="165" fontId="0" fillId="0" borderId="8" xfId="1" applyFont="1" applyBorder="1" applyAlignment="1">
      <alignment horizontal="center" vertical="center"/>
    </xf>
    <xf numFmtId="165" fontId="0" fillId="0" borderId="7" xfId="1" applyFont="1" applyBorder="1" applyAlignment="1">
      <alignment horizontal="center" vertical="center"/>
    </xf>
    <xf numFmtId="165" fontId="0" fillId="0" borderId="13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0" borderId="2" xfId="1" applyFont="1" applyBorder="1" applyAlignment="1">
      <alignment horizontal="center" vertical="center"/>
    </xf>
    <xf numFmtId="165" fontId="0" fillId="0" borderId="0" xfId="1" applyFont="1" applyBorder="1" applyAlignment="1">
      <alignment horizontal="center" vertical="center"/>
    </xf>
    <xf numFmtId="165" fontId="0" fillId="0" borderId="3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2" Type="http://schemas.openxmlformats.org/officeDocument/2006/relationships/image" Target="../media/image11.png"/><Relationship Id="rId1" Type="http://schemas.openxmlformats.org/officeDocument/2006/relationships/image" Target="../media/image10.jpeg"/><Relationship Id="rId6" Type="http://schemas.openxmlformats.org/officeDocument/2006/relationships/image" Target="../media/image15.jpeg"/><Relationship Id="rId5" Type="http://schemas.openxmlformats.org/officeDocument/2006/relationships/image" Target="../media/image14.png"/><Relationship Id="rId4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jpeg"/><Relationship Id="rId1" Type="http://schemas.openxmlformats.org/officeDocument/2006/relationships/image" Target="../media/image17.jpe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3</xdr:row>
      <xdr:rowOff>71967</xdr:rowOff>
    </xdr:from>
    <xdr:to>
      <xdr:col>2</xdr:col>
      <xdr:colOff>641379</xdr:colOff>
      <xdr:row>5</xdr:row>
      <xdr:rowOff>161924</xdr:rowOff>
    </xdr:to>
    <xdr:pic>
      <xdr:nvPicPr>
        <xdr:cNvPr id="7" name="Imagen 6" descr="El servicio de Claro no funciona. Problemas y cortes actuales. |  Downdetector">
          <a:extLst>
            <a:ext uri="{FF2B5EF4-FFF2-40B4-BE49-F238E27FC236}">
              <a16:creationId xmlns:a16="http://schemas.microsoft.com/office/drawing/2014/main" id="{1A09CFD0-1A62-3654-EA00-8E1E2E2913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25" b="17739"/>
        <a:stretch/>
      </xdr:blipFill>
      <xdr:spPr bwMode="auto">
        <a:xfrm>
          <a:off x="1066800" y="643467"/>
          <a:ext cx="1098579" cy="47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6</xdr:row>
      <xdr:rowOff>43392</xdr:rowOff>
    </xdr:from>
    <xdr:to>
      <xdr:col>2</xdr:col>
      <xdr:colOff>628668</xdr:colOff>
      <xdr:row>8</xdr:row>
      <xdr:rowOff>152400</xdr:rowOff>
    </xdr:to>
    <xdr:pic>
      <xdr:nvPicPr>
        <xdr:cNvPr id="8" name="Imagen 7" descr="El servicio de Claro no funciona. Problemas y cortes actuales. |  Downdetector">
          <a:extLst>
            <a:ext uri="{FF2B5EF4-FFF2-40B4-BE49-F238E27FC236}">
              <a16:creationId xmlns:a16="http://schemas.microsoft.com/office/drawing/2014/main" id="{18B37BA4-5689-4F05-B8D0-6E05611E0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25" b="17739"/>
        <a:stretch/>
      </xdr:blipFill>
      <xdr:spPr bwMode="auto">
        <a:xfrm>
          <a:off x="1009650" y="1186392"/>
          <a:ext cx="1143018" cy="490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428317</xdr:colOff>
      <xdr:row>9</xdr:row>
      <xdr:rowOff>38099</xdr:rowOff>
    </xdr:from>
    <xdr:to>
      <xdr:col>2</xdr:col>
      <xdr:colOff>333375</xdr:colOff>
      <xdr:row>11</xdr:row>
      <xdr:rowOff>136270</xdr:rowOff>
    </xdr:to>
    <xdr:pic>
      <xdr:nvPicPr>
        <xdr:cNvPr id="9" name="Imagen 8" descr="Colombia Móvil - Wikipedia, la enciclopedia libre">
          <a:extLst>
            <a:ext uri="{FF2B5EF4-FFF2-40B4-BE49-F238E27FC236}">
              <a16:creationId xmlns:a16="http://schemas.microsoft.com/office/drawing/2014/main" id="{98464237-50CA-EAAD-84BF-C16CC0346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317" y="1752599"/>
          <a:ext cx="667058" cy="4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392503</xdr:colOff>
      <xdr:row>12</xdr:row>
      <xdr:rowOff>104775</xdr:rowOff>
    </xdr:from>
    <xdr:to>
      <xdr:col>2</xdr:col>
      <xdr:colOff>314324</xdr:colOff>
      <xdr:row>14</xdr:row>
      <xdr:rowOff>122375</xdr:rowOff>
    </xdr:to>
    <xdr:pic>
      <xdr:nvPicPr>
        <xdr:cNvPr id="10" name="Imagen 9" descr="Empresa de Telecomunicaciones de Bogotá - Wikipedia, la enciclopedia libre">
          <a:extLst>
            <a:ext uri="{FF2B5EF4-FFF2-40B4-BE49-F238E27FC236}">
              <a16:creationId xmlns:a16="http://schemas.microsoft.com/office/drawing/2014/main" id="{B8DE8EA2-4C79-3F76-2434-AAE4E977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503" y="2390775"/>
          <a:ext cx="683821" cy="39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476251</xdr:colOff>
      <xdr:row>15</xdr:row>
      <xdr:rowOff>28574</xdr:rowOff>
    </xdr:from>
    <xdr:to>
      <xdr:col>2</xdr:col>
      <xdr:colOff>333375</xdr:colOff>
      <xdr:row>17</xdr:row>
      <xdr:rowOff>152400</xdr:rowOff>
    </xdr:to>
    <xdr:pic>
      <xdr:nvPicPr>
        <xdr:cNvPr id="11" name="Imagen 10" descr="El servicio de Movistar no funciona. Problemas y cortes actuales. |  Downdetector">
          <a:extLst>
            <a:ext uri="{FF2B5EF4-FFF2-40B4-BE49-F238E27FC236}">
              <a16:creationId xmlns:a16="http://schemas.microsoft.com/office/drawing/2014/main" id="{9FE80523-F600-1C83-5573-4965FAB2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1" y="2886074"/>
          <a:ext cx="6191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2049" name="AutoShape 1" descr="Logotipo vertical de Bluehost, empresas tecnológicas, png | PNGWing">
          <a:extLst>
            <a:ext uri="{FF2B5EF4-FFF2-40B4-BE49-F238E27FC236}">
              <a16:creationId xmlns:a16="http://schemas.microsoft.com/office/drawing/2014/main" id="{4630564B-3F36-86C5-7F83-2B0A3E23D0EC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403224</xdr:colOff>
      <xdr:row>2</xdr:row>
      <xdr:rowOff>126999</xdr:rowOff>
    </xdr:from>
    <xdr:to>
      <xdr:col>2</xdr:col>
      <xdr:colOff>360891</xdr:colOff>
      <xdr:row>6</xdr:row>
      <xdr:rowOff>84666</xdr:rowOff>
    </xdr:to>
    <xdr:pic>
      <xdr:nvPicPr>
        <xdr:cNvPr id="2" name="Imagen 1" descr="Bluehost Mexico Opiniones 2023 - Review, Caracteristicas de Blue Host -  TopHosting.com.mx">
          <a:extLst>
            <a:ext uri="{FF2B5EF4-FFF2-40B4-BE49-F238E27FC236}">
              <a16:creationId xmlns:a16="http://schemas.microsoft.com/office/drawing/2014/main" id="{951BACA5-969C-0EDD-E8F3-2B7EEE356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224" y="507999"/>
          <a:ext cx="719667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456143</xdr:colOff>
      <xdr:row>6</xdr:row>
      <xdr:rowOff>4233</xdr:rowOff>
    </xdr:from>
    <xdr:to>
      <xdr:col>2</xdr:col>
      <xdr:colOff>255061</xdr:colOff>
      <xdr:row>8</xdr:row>
      <xdr:rowOff>184151</xdr:rowOff>
    </xdr:to>
    <xdr:pic>
      <xdr:nvPicPr>
        <xdr:cNvPr id="3" name="Imagen 2" descr="▷ Opiniones de SiteGround - Hosting Web y Dominios 【2023】">
          <a:extLst>
            <a:ext uri="{FF2B5EF4-FFF2-40B4-BE49-F238E27FC236}">
              <a16:creationId xmlns:a16="http://schemas.microsoft.com/office/drawing/2014/main" id="{72DF5997-747E-D738-11F4-B52E56EA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143" y="1147233"/>
          <a:ext cx="560918" cy="560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107432</xdr:colOff>
      <xdr:row>9</xdr:row>
      <xdr:rowOff>152400</xdr:rowOff>
    </xdr:from>
    <xdr:to>
      <xdr:col>2</xdr:col>
      <xdr:colOff>698780</xdr:colOff>
      <xdr:row>11</xdr:row>
      <xdr:rowOff>38100</xdr:rowOff>
    </xdr:to>
    <xdr:pic>
      <xdr:nvPicPr>
        <xdr:cNvPr id="4" name="Imagen 3" descr="HostGator lanza un nuevo servidor dedicado para negocios y empresas">
          <a:extLst>
            <a:ext uri="{FF2B5EF4-FFF2-40B4-BE49-F238E27FC236}">
              <a16:creationId xmlns:a16="http://schemas.microsoft.com/office/drawing/2014/main" id="{4DF82FAF-67B2-36F7-489B-414C38AF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32" y="1866900"/>
          <a:ext cx="1353348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29" name="AutoShape 5" descr="Reseña de A2 Hosting 2023 – ¿Puedes confiar en este servidor web?">
          <a:extLst>
            <a:ext uri="{FF2B5EF4-FFF2-40B4-BE49-F238E27FC236}">
              <a16:creationId xmlns:a16="http://schemas.microsoft.com/office/drawing/2014/main" id="{D1DB87D1-E2AF-186E-6B7E-FF6E86FA9C6E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143528</xdr:colOff>
      <xdr:row>12</xdr:row>
      <xdr:rowOff>156577</xdr:rowOff>
    </xdr:from>
    <xdr:to>
      <xdr:col>2</xdr:col>
      <xdr:colOff>621030</xdr:colOff>
      <xdr:row>14</xdr:row>
      <xdr:rowOff>52192</xdr:rowOff>
    </xdr:to>
    <xdr:pic>
      <xdr:nvPicPr>
        <xdr:cNvPr id="6" name="Imagen 5" descr="A2 Hosting - Web Hosting">
          <a:extLst>
            <a:ext uri="{FF2B5EF4-FFF2-40B4-BE49-F238E27FC236}">
              <a16:creationId xmlns:a16="http://schemas.microsoft.com/office/drawing/2014/main" id="{89388DB1-862B-E334-A7DB-F530BF45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9" y="2505207"/>
          <a:ext cx="1234283" cy="287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178105</xdr:colOff>
      <xdr:row>15</xdr:row>
      <xdr:rowOff>142485</xdr:rowOff>
    </xdr:from>
    <xdr:to>
      <xdr:col>2</xdr:col>
      <xdr:colOff>707441</xdr:colOff>
      <xdr:row>17</xdr:row>
      <xdr:rowOff>84557</xdr:rowOff>
    </xdr:to>
    <xdr:pic>
      <xdr:nvPicPr>
        <xdr:cNvPr id="7" name="Imagen 6" descr="Configuración de Hosting en HOSTINGER">
          <a:extLst>
            <a:ext uri="{FF2B5EF4-FFF2-40B4-BE49-F238E27FC236}">
              <a16:creationId xmlns:a16="http://schemas.microsoft.com/office/drawing/2014/main" id="{86AAED9A-6DAB-38FD-6EEF-663BD17057BC}"/>
            </a:ext>
            <a:ext uri="{147F2762-F138-4A5C-976F-8EAC2B608ADB}">
              <a16:predDERef xmlns:a16="http://schemas.microsoft.com/office/drawing/2014/main" pred="{89388DB1-862B-E334-A7DB-F530BF45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05" y="2999985"/>
          <a:ext cx="1291336" cy="32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3</xdr:row>
      <xdr:rowOff>31930</xdr:rowOff>
    </xdr:from>
    <xdr:to>
      <xdr:col>6</xdr:col>
      <xdr:colOff>381000</xdr:colOff>
      <xdr:row>5</xdr:row>
      <xdr:rowOff>180975</xdr:rowOff>
    </xdr:to>
    <xdr:pic>
      <xdr:nvPicPr>
        <xdr:cNvPr id="7" name="Imagen 6" descr="Portátil Acer, Intel Core i3 1115G4, RAM 4 GB, 256 GB SSD, A514-54-37MK,  14&quot; HD, plateado puro">
          <a:extLst>
            <a:ext uri="{FF2B5EF4-FFF2-40B4-BE49-F238E27FC236}">
              <a16:creationId xmlns:a16="http://schemas.microsoft.com/office/drawing/2014/main" id="{20134D47-2634-F8F7-B67B-476FC481E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54" b="12500"/>
        <a:stretch/>
      </xdr:blipFill>
      <xdr:spPr bwMode="auto">
        <a:xfrm>
          <a:off x="4162425" y="603430"/>
          <a:ext cx="790575" cy="53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3</xdr:row>
      <xdr:rowOff>0</xdr:rowOff>
    </xdr:from>
    <xdr:to>
      <xdr:col>2</xdr:col>
      <xdr:colOff>695325</xdr:colOff>
      <xdr:row>6</xdr:row>
      <xdr:rowOff>19050</xdr:rowOff>
    </xdr:to>
    <xdr:pic>
      <xdr:nvPicPr>
        <xdr:cNvPr id="8" name="Imagen 7" descr="SPEED LOGIC – La Mejor Tienda de PC Gamers en Colombia – Te ofrecemos los  mejores computadores y partes para que armes el PC de tus sueños.">
          <a:extLst>
            <a:ext uri="{FF2B5EF4-FFF2-40B4-BE49-F238E27FC236}">
              <a16:creationId xmlns:a16="http://schemas.microsoft.com/office/drawing/2014/main" id="{CD16337E-01CA-3416-7E31-78D6812918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2" b="28671"/>
        <a:stretch/>
      </xdr:blipFill>
      <xdr:spPr bwMode="auto">
        <a:xfrm>
          <a:off x="857250" y="571500"/>
          <a:ext cx="13620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5123" name="AutoShape 3" descr="Portatil Asus M515da-bq1237 Amd Ryzen3 8gb 256 Ssd 15,6 Fhd | Envío gratis">
          <a:extLst>
            <a:ext uri="{FF2B5EF4-FFF2-40B4-BE49-F238E27FC236}">
              <a16:creationId xmlns:a16="http://schemas.microsoft.com/office/drawing/2014/main" id="{B0CA7B46-A2BF-F21D-9287-772CCFF0511F}"/>
            </a:ext>
          </a:extLst>
        </xdr:cNvPr>
        <xdr:cNvSpPr>
          <a:spLocks noChangeAspect="1" noChangeArrowheads="1"/>
        </xdr:cNvSpPr>
      </xdr:nvSpPr>
      <xdr:spPr bwMode="auto">
        <a:xfrm>
          <a:off x="3810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299445</xdr:colOff>
      <xdr:row>6</xdr:row>
      <xdr:rowOff>31873</xdr:rowOff>
    </xdr:from>
    <xdr:to>
      <xdr:col>6</xdr:col>
      <xdr:colOff>409575</xdr:colOff>
      <xdr:row>8</xdr:row>
      <xdr:rowOff>180974</xdr:rowOff>
    </xdr:to>
    <xdr:pic>
      <xdr:nvPicPr>
        <xdr:cNvPr id="9" name="Imagen 8" descr="portátil asus m515da bq1237 ryzen 3 3250u ram 8gb ssd 256gb">
          <a:extLst>
            <a:ext uri="{FF2B5EF4-FFF2-40B4-BE49-F238E27FC236}">
              <a16:creationId xmlns:a16="http://schemas.microsoft.com/office/drawing/2014/main" id="{4FB5B46D-E251-E58F-FA43-80CC70E6D5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22" b="16928"/>
        <a:stretch/>
      </xdr:blipFill>
      <xdr:spPr bwMode="auto">
        <a:xfrm>
          <a:off x="4109445" y="1174873"/>
          <a:ext cx="872130" cy="53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180975</xdr:rowOff>
    </xdr:from>
    <xdr:to>
      <xdr:col>2</xdr:col>
      <xdr:colOff>685800</xdr:colOff>
      <xdr:row>9</xdr:row>
      <xdr:rowOff>9525</xdr:rowOff>
    </xdr:to>
    <xdr:pic>
      <xdr:nvPicPr>
        <xdr:cNvPr id="10" name="Imagen 9" descr="SPEED LOGIC – La Mejor Tienda de PC Gamers en Colombia – Te ofrecemos los  mejores computadores y partes para que armes el PC de tus sueños.">
          <a:extLst>
            <a:ext uri="{FF2B5EF4-FFF2-40B4-BE49-F238E27FC236}">
              <a16:creationId xmlns:a16="http://schemas.microsoft.com/office/drawing/2014/main" id="{1002A594-C96A-497C-A6A2-3979F17746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2" b="28671"/>
        <a:stretch/>
      </xdr:blipFill>
      <xdr:spPr bwMode="auto">
        <a:xfrm>
          <a:off x="847725" y="1133475"/>
          <a:ext cx="13620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347244</xdr:colOff>
      <xdr:row>9</xdr:row>
      <xdr:rowOff>50132</xdr:rowOff>
    </xdr:from>
    <xdr:to>
      <xdr:col>6</xdr:col>
      <xdr:colOff>481263</xdr:colOff>
      <xdr:row>11</xdr:row>
      <xdr:rowOff>170195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30912E0-3633-DFE3-5067-86761105FF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710" b="22369"/>
        <a:stretch/>
      </xdr:blipFill>
      <xdr:spPr bwMode="auto">
        <a:xfrm>
          <a:off x="4157244" y="1764632"/>
          <a:ext cx="896019" cy="501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110291</xdr:colOff>
      <xdr:row>9</xdr:row>
      <xdr:rowOff>30079</xdr:rowOff>
    </xdr:from>
    <xdr:to>
      <xdr:col>2</xdr:col>
      <xdr:colOff>691817</xdr:colOff>
      <xdr:row>11</xdr:row>
      <xdr:rowOff>173017</xdr:rowOff>
    </xdr:to>
    <xdr:pic>
      <xdr:nvPicPr>
        <xdr:cNvPr id="12" name="Imagen 11" descr="Falabella - Wikipedia, la enciclopedia libre">
          <a:extLst>
            <a:ext uri="{FF2B5EF4-FFF2-40B4-BE49-F238E27FC236}">
              <a16:creationId xmlns:a16="http://schemas.microsoft.com/office/drawing/2014/main" id="{35741E1D-5044-4592-2D24-933B3797F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91" y="1744579"/>
          <a:ext cx="1343526" cy="523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72191</xdr:colOff>
      <xdr:row>12</xdr:row>
      <xdr:rowOff>42111</xdr:rowOff>
    </xdr:from>
    <xdr:to>
      <xdr:col>2</xdr:col>
      <xdr:colOff>653717</xdr:colOff>
      <xdr:row>14</xdr:row>
      <xdr:rowOff>185049</xdr:rowOff>
    </xdr:to>
    <xdr:pic>
      <xdr:nvPicPr>
        <xdr:cNvPr id="13" name="Imagen 12" descr="Falabella - Wikipedia, la enciclopedia libre">
          <a:extLst>
            <a:ext uri="{FF2B5EF4-FFF2-40B4-BE49-F238E27FC236}">
              <a16:creationId xmlns:a16="http://schemas.microsoft.com/office/drawing/2014/main" id="{6DE6E2FE-EE27-43CC-BD04-B8028643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191" y="2328111"/>
          <a:ext cx="1343526" cy="523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333375</xdr:colOff>
      <xdr:row>12</xdr:row>
      <xdr:rowOff>28576</xdr:rowOff>
    </xdr:from>
    <xdr:to>
      <xdr:col>6</xdr:col>
      <xdr:colOff>378732</xdr:colOff>
      <xdr:row>14</xdr:row>
      <xdr:rowOff>161926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F9B8EFE-2BE8-D0D3-6934-0789FA2F1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49" b="14813"/>
        <a:stretch/>
      </xdr:blipFill>
      <xdr:spPr bwMode="auto">
        <a:xfrm>
          <a:off x="4143375" y="2314576"/>
          <a:ext cx="807357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14</xdr:row>
      <xdr:rowOff>180975</xdr:rowOff>
    </xdr:from>
    <xdr:to>
      <xdr:col>2</xdr:col>
      <xdr:colOff>695325</xdr:colOff>
      <xdr:row>18</xdr:row>
      <xdr:rowOff>9525</xdr:rowOff>
    </xdr:to>
    <xdr:pic>
      <xdr:nvPicPr>
        <xdr:cNvPr id="15" name="Imagen 14" descr="SPEED LOGIC – La Mejor Tienda de PC Gamers en Colombia – Te ofrecemos los  mejores computadores y partes para que armes el PC de tus sueños.">
          <a:extLst>
            <a:ext uri="{FF2B5EF4-FFF2-40B4-BE49-F238E27FC236}">
              <a16:creationId xmlns:a16="http://schemas.microsoft.com/office/drawing/2014/main" id="{BE71AD75-7700-4CDA-B532-82A49C02E8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2" b="28671"/>
        <a:stretch/>
      </xdr:blipFill>
      <xdr:spPr bwMode="auto">
        <a:xfrm>
          <a:off x="857250" y="2847975"/>
          <a:ext cx="13620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15</xdr:row>
      <xdr:rowOff>26010</xdr:rowOff>
    </xdr:from>
    <xdr:to>
      <xdr:col>6</xdr:col>
      <xdr:colOff>476250</xdr:colOff>
      <xdr:row>17</xdr:row>
      <xdr:rowOff>152400</xdr:rowOff>
    </xdr:to>
    <xdr:pic>
      <xdr:nvPicPr>
        <xdr:cNvPr id="16" name="Imagen 15" descr="Portátil Asus E1504FA-NJ474 Ryzen 5-7520U Ram 16GB SSD 512GB Pantalla  15,6&quot;FHD - PC Tel Computo">
          <a:extLst>
            <a:ext uri="{FF2B5EF4-FFF2-40B4-BE49-F238E27FC236}">
              <a16:creationId xmlns:a16="http://schemas.microsoft.com/office/drawing/2014/main" id="{21E6A6F4-B080-008D-2151-17E694CBC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03" b="28571"/>
        <a:stretch/>
      </xdr:blipFill>
      <xdr:spPr bwMode="auto">
        <a:xfrm>
          <a:off x="4076700" y="2883510"/>
          <a:ext cx="971550" cy="507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3</xdr:row>
      <xdr:rowOff>152401</xdr:rowOff>
    </xdr:from>
    <xdr:to>
      <xdr:col>4</xdr:col>
      <xdr:colOff>606217</xdr:colOff>
      <xdr:row>5</xdr:row>
      <xdr:rowOff>95251</xdr:rowOff>
    </xdr:to>
    <xdr:pic>
      <xdr:nvPicPr>
        <xdr:cNvPr id="12" name="Imagen 11" descr="Windows - Concepto, para qué sirve y listado de versiones">
          <a:extLst>
            <a:ext uri="{FF2B5EF4-FFF2-40B4-BE49-F238E27FC236}">
              <a16:creationId xmlns:a16="http://schemas.microsoft.com/office/drawing/2014/main" id="{3ECFA44C-A98D-9EC1-D6BE-E4ECEC8031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25" t="29999" r="12749" b="32001"/>
        <a:stretch/>
      </xdr:blipFill>
      <xdr:spPr bwMode="auto">
        <a:xfrm>
          <a:off x="2390775" y="723901"/>
          <a:ext cx="1263442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45747</xdr:colOff>
      <xdr:row>6</xdr:row>
      <xdr:rowOff>104775</xdr:rowOff>
    </xdr:from>
    <xdr:to>
      <xdr:col>4</xdr:col>
      <xdr:colOff>664202</xdr:colOff>
      <xdr:row>8</xdr:row>
      <xdr:rowOff>133350</xdr:rowOff>
    </xdr:to>
    <xdr:pic>
      <xdr:nvPicPr>
        <xdr:cNvPr id="13" name="Imagen 12" descr="Office dejará de existir y se convertirá en Microsoft 365">
          <a:extLst>
            <a:ext uri="{FF2B5EF4-FFF2-40B4-BE49-F238E27FC236}">
              <a16:creationId xmlns:a16="http://schemas.microsoft.com/office/drawing/2014/main" id="{E02F43C7-EE87-5E77-A61A-6FAD229D93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49" b="23431"/>
        <a:stretch/>
      </xdr:blipFill>
      <xdr:spPr bwMode="auto">
        <a:xfrm>
          <a:off x="2331747" y="1247775"/>
          <a:ext cx="138045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466726</xdr:colOff>
      <xdr:row>12</xdr:row>
      <xdr:rowOff>14967</xdr:rowOff>
    </xdr:from>
    <xdr:to>
      <xdr:col>4</xdr:col>
      <xdr:colOff>219076</xdr:colOff>
      <xdr:row>14</xdr:row>
      <xdr:rowOff>148317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F36DAC9-ED80-A5F4-FC87-70C6A3C7E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1729467"/>
          <a:ext cx="514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457199</xdr:colOff>
      <xdr:row>15</xdr:row>
      <xdr:rowOff>38100</xdr:rowOff>
    </xdr:from>
    <xdr:to>
      <xdr:col>4</xdr:col>
      <xdr:colOff>200024</xdr:colOff>
      <xdr:row>17</xdr:row>
      <xdr:rowOff>161925</xdr:rowOff>
    </xdr:to>
    <xdr:pic>
      <xdr:nvPicPr>
        <xdr:cNvPr id="15" name="Imagen 14" descr="Adobe Acrobat - Wikipedia, la enciclopedia libre">
          <a:extLst>
            <a:ext uri="{FF2B5EF4-FFF2-40B4-BE49-F238E27FC236}">
              <a16:creationId xmlns:a16="http://schemas.microsoft.com/office/drawing/2014/main" id="{CC0DE24E-F38B-4667-156E-C96A381A0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199" y="232410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457201</xdr:colOff>
      <xdr:row>18</xdr:row>
      <xdr:rowOff>38099</xdr:rowOff>
    </xdr:from>
    <xdr:to>
      <xdr:col>4</xdr:col>
      <xdr:colOff>209551</xdr:colOff>
      <xdr:row>20</xdr:row>
      <xdr:rowOff>171449</xdr:rowOff>
    </xdr:to>
    <xdr:pic>
      <xdr:nvPicPr>
        <xdr:cNvPr id="16" name="Imagen 15" descr="Creación y uso de snippets en Sublime Text | Manticore Labs ec - Desarrollo  Web y Móvil en el Ecuador">
          <a:extLst>
            <a:ext uri="{FF2B5EF4-FFF2-40B4-BE49-F238E27FC236}">
              <a16:creationId xmlns:a16="http://schemas.microsoft.com/office/drawing/2014/main" id="{8E2DC937-2B06-2482-AB1E-5C24CB532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1" y="2895599"/>
          <a:ext cx="514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233363</xdr:colOff>
      <xdr:row>21</xdr:row>
      <xdr:rowOff>1191</xdr:rowOff>
    </xdr:from>
    <xdr:to>
      <xdr:col>4</xdr:col>
      <xdr:colOff>509379</xdr:colOff>
      <xdr:row>24</xdr:row>
      <xdr:rowOff>15875</xdr:rowOff>
    </xdr:to>
    <xdr:pic>
      <xdr:nvPicPr>
        <xdr:cNvPr id="17" name="Imagen 16" descr="GitHub | Conviso Platform Docs">
          <a:extLst>
            <a:ext uri="{FF2B5EF4-FFF2-40B4-BE49-F238E27FC236}">
              <a16:creationId xmlns:a16="http://schemas.microsoft.com/office/drawing/2014/main" id="{C3B35C95-4F0F-EEDB-E366-373F1AAA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363" y="3430191"/>
          <a:ext cx="1038016" cy="586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136525</xdr:colOff>
      <xdr:row>24</xdr:row>
      <xdr:rowOff>26156</xdr:rowOff>
    </xdr:from>
    <xdr:to>
      <xdr:col>4</xdr:col>
      <xdr:colOff>523875</xdr:colOff>
      <xdr:row>26</xdr:row>
      <xdr:rowOff>165100</xdr:rowOff>
    </xdr:to>
    <xdr:pic>
      <xdr:nvPicPr>
        <xdr:cNvPr id="18" name="Imagen 17" descr="Qué es Git?">
          <a:extLst>
            <a:ext uri="{FF2B5EF4-FFF2-40B4-BE49-F238E27FC236}">
              <a16:creationId xmlns:a16="http://schemas.microsoft.com/office/drawing/2014/main" id="{ECC3A618-7C35-BDB6-6688-14E62FAFE7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4" t="19894" r="11799" b="20419"/>
        <a:stretch/>
      </xdr:blipFill>
      <xdr:spPr bwMode="auto">
        <a:xfrm>
          <a:off x="2422525" y="4026656"/>
          <a:ext cx="1149350" cy="519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9</xdr:row>
      <xdr:rowOff>47625</xdr:rowOff>
    </xdr:from>
    <xdr:to>
      <xdr:col>4</xdr:col>
      <xdr:colOff>542925</xdr:colOff>
      <xdr:row>11</xdr:row>
      <xdr:rowOff>152400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5E55B37-3F28-1A5F-ABD2-07729B294775}"/>
            </a:ext>
            <a:ext uri="{147F2762-F138-4A5C-976F-8EAC2B608ADB}">
              <a16:predDERef xmlns:a16="http://schemas.microsoft.com/office/drawing/2014/main" pred="{ECC3A618-7C35-BDB6-6688-14E62FAFE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7450" y="1762125"/>
          <a:ext cx="113347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85FF-7FEB-4D2A-BCF7-FE9E717988EC}">
  <dimension ref="B3:N30"/>
  <sheetViews>
    <sheetView topLeftCell="A2" workbookViewId="0">
      <selection activeCell="D30" sqref="D30"/>
    </sheetView>
  </sheetViews>
  <sheetFormatPr defaultColWidth="11.42578125" defaultRowHeight="15"/>
  <cols>
    <col min="4" max="5" width="11.85546875" bestFit="1" customWidth="1"/>
    <col min="13" max="13" width="11.85546875" bestFit="1" customWidth="1"/>
  </cols>
  <sheetData>
    <row r="3" spans="2:12">
      <c r="E3" s="23" t="s">
        <v>0</v>
      </c>
      <c r="F3" s="24"/>
      <c r="G3" s="24"/>
      <c r="H3" s="24"/>
      <c r="I3" s="24"/>
      <c r="J3" s="24"/>
      <c r="K3" s="24"/>
      <c r="L3" s="25"/>
    </row>
    <row r="4" spans="2:12">
      <c r="B4" s="9" t="s">
        <v>1</v>
      </c>
      <c r="C4" s="9"/>
      <c r="D4" s="9"/>
      <c r="E4" s="27" t="s">
        <v>2</v>
      </c>
      <c r="F4" s="28"/>
      <c r="G4" s="28"/>
      <c r="H4" s="29"/>
      <c r="I4" s="21" t="s">
        <v>3</v>
      </c>
      <c r="J4" s="22"/>
      <c r="K4" s="21" t="s">
        <v>4</v>
      </c>
      <c r="L4" s="22"/>
    </row>
    <row r="5" spans="2:12">
      <c r="B5" s="9"/>
      <c r="C5" s="9"/>
      <c r="D5" s="9"/>
      <c r="E5" s="18" t="s">
        <v>5</v>
      </c>
      <c r="F5" s="19"/>
      <c r="G5" s="19"/>
      <c r="H5" s="20"/>
      <c r="I5" s="30">
        <v>700000</v>
      </c>
      <c r="J5" s="31"/>
      <c r="K5" s="11">
        <f>(I5*8)</f>
        <v>5600000</v>
      </c>
      <c r="L5" s="12"/>
    </row>
    <row r="6" spans="2:12">
      <c r="B6" s="9"/>
      <c r="C6" s="9"/>
      <c r="D6" s="9"/>
      <c r="E6" s="18" t="s">
        <v>6</v>
      </c>
      <c r="F6" s="19"/>
      <c r="G6" s="19"/>
      <c r="H6" s="20"/>
      <c r="I6" s="16">
        <v>75000</v>
      </c>
      <c r="J6" s="17"/>
      <c r="K6" s="11">
        <f t="shared" ref="K6:K12" si="0">(I6*8)</f>
        <v>600000</v>
      </c>
      <c r="L6" s="12"/>
    </row>
    <row r="7" spans="2:12">
      <c r="B7" s="9"/>
      <c r="C7" s="9"/>
      <c r="D7" s="9"/>
      <c r="E7" s="18" t="s">
        <v>7</v>
      </c>
      <c r="F7" s="19"/>
      <c r="G7" s="19"/>
      <c r="H7" s="20"/>
      <c r="I7" s="16">
        <v>70000</v>
      </c>
      <c r="J7" s="17"/>
      <c r="K7" s="11">
        <f t="shared" si="0"/>
        <v>560000</v>
      </c>
      <c r="L7" s="12"/>
    </row>
    <row r="8" spans="2:12">
      <c r="B8" s="9"/>
      <c r="C8" s="9"/>
      <c r="D8" s="9"/>
      <c r="E8" s="18" t="s">
        <v>8</v>
      </c>
      <c r="F8" s="19"/>
      <c r="G8" s="19"/>
      <c r="H8" s="20"/>
      <c r="I8" s="16">
        <v>0</v>
      </c>
      <c r="J8" s="17"/>
      <c r="K8" s="11">
        <f t="shared" si="0"/>
        <v>0</v>
      </c>
      <c r="L8" s="12"/>
    </row>
    <row r="9" spans="2:12">
      <c r="B9" s="9"/>
      <c r="C9" s="9"/>
      <c r="D9" s="9"/>
      <c r="E9" s="18" t="s">
        <v>9</v>
      </c>
      <c r="F9" s="19"/>
      <c r="G9" s="19"/>
      <c r="H9" s="20"/>
      <c r="I9" s="16">
        <v>55900</v>
      </c>
      <c r="J9" s="17"/>
      <c r="K9" s="11">
        <f t="shared" si="0"/>
        <v>447200</v>
      </c>
      <c r="L9" s="12"/>
    </row>
    <row r="10" spans="2:12">
      <c r="B10" s="9" t="s">
        <v>10</v>
      </c>
      <c r="C10" s="9"/>
      <c r="D10" s="9"/>
      <c r="E10" s="18" t="s">
        <v>11</v>
      </c>
      <c r="F10" s="19"/>
      <c r="G10" s="19"/>
      <c r="H10" s="20"/>
      <c r="I10" s="16">
        <v>70000</v>
      </c>
      <c r="J10" s="17"/>
      <c r="K10" s="11">
        <f t="shared" si="0"/>
        <v>560000</v>
      </c>
      <c r="L10" s="12"/>
    </row>
    <row r="11" spans="2:12">
      <c r="B11" s="9"/>
      <c r="C11" s="9"/>
      <c r="D11" s="9"/>
      <c r="E11" s="18" t="s">
        <v>12</v>
      </c>
      <c r="F11" s="19"/>
      <c r="G11" s="19"/>
      <c r="H11" s="20"/>
      <c r="I11" s="16">
        <v>50000</v>
      </c>
      <c r="J11" s="17"/>
      <c r="K11" s="11">
        <f t="shared" si="0"/>
        <v>400000</v>
      </c>
      <c r="L11" s="12"/>
    </row>
    <row r="12" spans="2:12">
      <c r="B12" s="9"/>
      <c r="C12" s="9"/>
      <c r="D12" s="9"/>
      <c r="E12" s="26" t="s">
        <v>13</v>
      </c>
      <c r="F12" s="26"/>
      <c r="G12" s="26"/>
      <c r="H12" s="26"/>
      <c r="I12" s="10">
        <v>10000</v>
      </c>
      <c r="J12" s="10"/>
      <c r="K12" s="13">
        <f t="shared" si="0"/>
        <v>80000</v>
      </c>
      <c r="L12" s="14"/>
    </row>
    <row r="13" spans="2:12">
      <c r="B13" s="4"/>
      <c r="C13" s="4"/>
      <c r="D13" s="4"/>
      <c r="I13" s="8" t="s">
        <v>14</v>
      </c>
      <c r="J13" s="8"/>
      <c r="K13" s="15">
        <f>SUM(K5:L12)</f>
        <v>8247200</v>
      </c>
      <c r="L13" s="15"/>
    </row>
    <row r="16" spans="2:12">
      <c r="B16" s="9" t="s">
        <v>15</v>
      </c>
      <c r="C16" s="9"/>
      <c r="D16" s="9"/>
      <c r="E16" s="8" t="s">
        <v>16</v>
      </c>
      <c r="F16" s="8"/>
      <c r="G16" s="8"/>
      <c r="H16" s="8"/>
      <c r="I16" s="8" t="s">
        <v>4</v>
      </c>
      <c r="J16" s="8"/>
      <c r="K16" s="8"/>
      <c r="L16" s="8"/>
    </row>
    <row r="17" spans="2:14">
      <c r="B17" s="9"/>
      <c r="C17" s="9"/>
      <c r="D17" s="9"/>
      <c r="E17" s="9" t="s">
        <v>17</v>
      </c>
      <c r="F17" s="9"/>
      <c r="G17" s="10">
        <v>1500000</v>
      </c>
      <c r="H17" s="10"/>
      <c r="I17" s="9" t="s">
        <v>18</v>
      </c>
      <c r="J17" s="9"/>
      <c r="K17" s="10">
        <f>(G18*8)</f>
        <v>18946208</v>
      </c>
      <c r="L17" s="10"/>
    </row>
    <row r="18" spans="2:14">
      <c r="B18" s="9"/>
      <c r="C18" s="9"/>
      <c r="D18" s="9"/>
      <c r="E18" s="9" t="s">
        <v>19</v>
      </c>
      <c r="F18" s="9"/>
      <c r="G18" s="10">
        <v>2368276</v>
      </c>
      <c r="H18" s="10"/>
      <c r="I18" s="9" t="s">
        <v>20</v>
      </c>
      <c r="J18" s="9"/>
      <c r="K18" s="10">
        <f>(K17*4)</f>
        <v>75784832</v>
      </c>
      <c r="L18" s="10"/>
      <c r="M18" s="4"/>
      <c r="N18" s="4"/>
    </row>
    <row r="19" spans="2:14">
      <c r="B19" s="4"/>
      <c r="C19" s="4"/>
      <c r="D19" s="4"/>
      <c r="M19" s="5"/>
      <c r="N19" s="5"/>
    </row>
    <row r="22" spans="2:14" ht="15.75">
      <c r="M22" s="2"/>
    </row>
    <row r="25" spans="2:14">
      <c r="M25" s="1"/>
    </row>
    <row r="30" spans="2:14">
      <c r="E30" s="1"/>
      <c r="G30" s="1"/>
    </row>
  </sheetData>
  <mergeCells count="43">
    <mergeCell ref="E3:L3"/>
    <mergeCell ref="E17:F17"/>
    <mergeCell ref="E18:F18"/>
    <mergeCell ref="E10:H10"/>
    <mergeCell ref="E11:H11"/>
    <mergeCell ref="E12:H12"/>
    <mergeCell ref="E4:H4"/>
    <mergeCell ref="I4:J4"/>
    <mergeCell ref="I5:J5"/>
    <mergeCell ref="I6:J6"/>
    <mergeCell ref="I7:J7"/>
    <mergeCell ref="I8:J8"/>
    <mergeCell ref="E5:H5"/>
    <mergeCell ref="E6:H6"/>
    <mergeCell ref="E9:H9"/>
    <mergeCell ref="E8:H8"/>
    <mergeCell ref="E7:H7"/>
    <mergeCell ref="K4:L4"/>
    <mergeCell ref="K5:L5"/>
    <mergeCell ref="K6:L6"/>
    <mergeCell ref="K7:L7"/>
    <mergeCell ref="K8:L8"/>
    <mergeCell ref="K13:L13"/>
    <mergeCell ref="I9:J9"/>
    <mergeCell ref="I10:J10"/>
    <mergeCell ref="I11:J11"/>
    <mergeCell ref="I12:J12"/>
    <mergeCell ref="I16:L16"/>
    <mergeCell ref="B4:D9"/>
    <mergeCell ref="B10:D12"/>
    <mergeCell ref="B16:D18"/>
    <mergeCell ref="G17:H17"/>
    <mergeCell ref="G18:H18"/>
    <mergeCell ref="E16:H16"/>
    <mergeCell ref="I17:J17"/>
    <mergeCell ref="I18:J18"/>
    <mergeCell ref="K17:L17"/>
    <mergeCell ref="K18:L18"/>
    <mergeCell ref="K9:L9"/>
    <mergeCell ref="K10:L10"/>
    <mergeCell ref="K11:L11"/>
    <mergeCell ref="K12:L12"/>
    <mergeCell ref="I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7127-C390-4B22-B094-BB7A40541B37}">
  <dimension ref="B2:O18"/>
  <sheetViews>
    <sheetView workbookViewId="0">
      <selection activeCell="B13" sqref="B13:C15"/>
    </sheetView>
  </sheetViews>
  <sheetFormatPr defaultColWidth="11.42578125" defaultRowHeight="15"/>
  <sheetData>
    <row r="2" spans="2:15">
      <c r="B2" s="34" t="s">
        <v>21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5">
      <c r="B3" s="36" t="s">
        <v>21</v>
      </c>
      <c r="C3" s="36"/>
      <c r="D3" s="36" t="s">
        <v>22</v>
      </c>
      <c r="E3" s="36"/>
      <c r="F3" s="36" t="s">
        <v>23</v>
      </c>
      <c r="G3" s="39"/>
      <c r="H3" s="36" t="s">
        <v>24</v>
      </c>
      <c r="I3" s="39"/>
      <c r="J3" s="36" t="s">
        <v>25</v>
      </c>
      <c r="K3" s="36"/>
      <c r="L3" s="36"/>
      <c r="M3" s="36"/>
      <c r="N3" s="36"/>
      <c r="O3" s="36"/>
    </row>
    <row r="4" spans="2:15" ht="15" customHeight="1">
      <c r="B4" s="9"/>
      <c r="C4" s="9"/>
      <c r="D4" s="9" t="s">
        <v>26</v>
      </c>
      <c r="E4" s="9"/>
      <c r="F4" s="32">
        <v>89900</v>
      </c>
      <c r="G4" s="32"/>
      <c r="H4" s="32">
        <f>(F4*8)</f>
        <v>719200</v>
      </c>
      <c r="I4" s="32"/>
      <c r="J4" s="35" t="s">
        <v>27</v>
      </c>
      <c r="K4" s="35"/>
      <c r="L4" s="35"/>
      <c r="M4" s="35"/>
      <c r="N4" s="35"/>
      <c r="O4" s="35"/>
    </row>
    <row r="5" spans="2:15">
      <c r="B5" s="9"/>
      <c r="C5" s="9"/>
      <c r="D5" s="9"/>
      <c r="E5" s="9"/>
      <c r="F5" s="32"/>
      <c r="G5" s="32"/>
      <c r="H5" s="32"/>
      <c r="I5" s="32"/>
      <c r="J5" s="35"/>
      <c r="K5" s="35"/>
      <c r="L5" s="35"/>
      <c r="M5" s="35"/>
      <c r="N5" s="35"/>
      <c r="O5" s="35"/>
    </row>
    <row r="6" spans="2:15">
      <c r="B6" s="9"/>
      <c r="C6" s="9"/>
      <c r="D6" s="9"/>
      <c r="E6" s="9"/>
      <c r="F6" s="32"/>
      <c r="G6" s="32"/>
      <c r="H6" s="32"/>
      <c r="I6" s="32"/>
      <c r="J6" s="35"/>
      <c r="K6" s="35"/>
      <c r="L6" s="35"/>
      <c r="M6" s="35"/>
      <c r="N6" s="35"/>
      <c r="O6" s="35"/>
    </row>
    <row r="7" spans="2:15" ht="15" customHeight="1">
      <c r="B7" s="9"/>
      <c r="C7" s="9"/>
      <c r="D7" s="9" t="s">
        <v>28</v>
      </c>
      <c r="E7" s="9"/>
      <c r="F7" s="32">
        <v>75900</v>
      </c>
      <c r="G7" s="32"/>
      <c r="H7" s="32">
        <f t="shared" ref="H7:H18" si="0">(F7*8)</f>
        <v>607200</v>
      </c>
      <c r="I7" s="32"/>
      <c r="J7" s="35" t="s">
        <v>29</v>
      </c>
      <c r="K7" s="35"/>
      <c r="L7" s="35"/>
      <c r="M7" s="35"/>
      <c r="N7" s="35"/>
      <c r="O7" s="35"/>
    </row>
    <row r="8" spans="2:15">
      <c r="B8" s="9"/>
      <c r="C8" s="9"/>
      <c r="D8" s="9"/>
      <c r="E8" s="9"/>
      <c r="F8" s="32"/>
      <c r="G8" s="32"/>
      <c r="H8" s="32"/>
      <c r="I8" s="32"/>
      <c r="J8" s="35"/>
      <c r="K8" s="35"/>
      <c r="L8" s="35"/>
      <c r="M8" s="35"/>
      <c r="N8" s="35"/>
      <c r="O8" s="35"/>
    </row>
    <row r="9" spans="2:15">
      <c r="B9" s="9"/>
      <c r="C9" s="9"/>
      <c r="D9" s="9"/>
      <c r="E9" s="9"/>
      <c r="F9" s="32"/>
      <c r="G9" s="32"/>
      <c r="H9" s="32"/>
      <c r="I9" s="32"/>
      <c r="J9" s="35"/>
      <c r="K9" s="35"/>
      <c r="L9" s="35"/>
      <c r="M9" s="35"/>
      <c r="N9" s="35"/>
      <c r="O9" s="35"/>
    </row>
    <row r="10" spans="2:15" ht="15" customHeight="1">
      <c r="B10" s="9"/>
      <c r="C10" s="9"/>
      <c r="D10" s="9" t="s">
        <v>28</v>
      </c>
      <c r="E10" s="9"/>
      <c r="F10" s="32">
        <v>77900</v>
      </c>
      <c r="G10" s="32"/>
      <c r="H10" s="32">
        <f t="shared" ref="H10:H18" si="1">(F10*8)</f>
        <v>623200</v>
      </c>
      <c r="I10" s="32"/>
      <c r="J10" s="35" t="s">
        <v>30</v>
      </c>
      <c r="K10" s="35"/>
      <c r="L10" s="35"/>
      <c r="M10" s="35"/>
      <c r="N10" s="35"/>
      <c r="O10" s="35"/>
    </row>
    <row r="11" spans="2:15">
      <c r="B11" s="9"/>
      <c r="C11" s="9"/>
      <c r="D11" s="9"/>
      <c r="E11" s="9"/>
      <c r="F11" s="32"/>
      <c r="G11" s="32"/>
      <c r="H11" s="32"/>
      <c r="I11" s="32"/>
      <c r="J11" s="35"/>
      <c r="K11" s="35"/>
      <c r="L11" s="35"/>
      <c r="M11" s="35"/>
      <c r="N11" s="35"/>
      <c r="O11" s="35"/>
    </row>
    <row r="12" spans="2:15">
      <c r="B12" s="9"/>
      <c r="C12" s="9"/>
      <c r="D12" s="9"/>
      <c r="E12" s="9"/>
      <c r="F12" s="32"/>
      <c r="G12" s="32"/>
      <c r="H12" s="32"/>
      <c r="I12" s="32"/>
      <c r="J12" s="35"/>
      <c r="K12" s="35"/>
      <c r="L12" s="35"/>
      <c r="M12" s="35"/>
      <c r="N12" s="35"/>
      <c r="O12" s="35"/>
    </row>
    <row r="13" spans="2:15" ht="15" customHeight="1">
      <c r="B13" s="38"/>
      <c r="C13" s="38"/>
      <c r="D13" s="38" t="s">
        <v>26</v>
      </c>
      <c r="E13" s="38"/>
      <c r="F13" s="33">
        <v>76900</v>
      </c>
      <c r="G13" s="33"/>
      <c r="H13" s="33">
        <f t="shared" ref="H13:H18" si="2">(F13*8)</f>
        <v>615200</v>
      </c>
      <c r="I13" s="33"/>
      <c r="J13" s="37" t="s">
        <v>31</v>
      </c>
      <c r="K13" s="37"/>
      <c r="L13" s="37"/>
      <c r="M13" s="37"/>
      <c r="N13" s="37"/>
      <c r="O13" s="37"/>
    </row>
    <row r="14" spans="2:15">
      <c r="B14" s="38"/>
      <c r="C14" s="38"/>
      <c r="D14" s="38"/>
      <c r="E14" s="38"/>
      <c r="F14" s="33"/>
      <c r="G14" s="33"/>
      <c r="H14" s="33"/>
      <c r="I14" s="33"/>
      <c r="J14" s="37"/>
      <c r="K14" s="37"/>
      <c r="L14" s="37"/>
      <c r="M14" s="37"/>
      <c r="N14" s="37"/>
      <c r="O14" s="37"/>
    </row>
    <row r="15" spans="2:15">
      <c r="B15" s="38"/>
      <c r="C15" s="38"/>
      <c r="D15" s="38"/>
      <c r="E15" s="38"/>
      <c r="F15" s="33"/>
      <c r="G15" s="33"/>
      <c r="H15" s="33"/>
      <c r="I15" s="33"/>
      <c r="J15" s="37"/>
      <c r="K15" s="37"/>
      <c r="L15" s="37"/>
      <c r="M15" s="37"/>
      <c r="N15" s="37"/>
      <c r="O15" s="37"/>
    </row>
    <row r="16" spans="2:15" ht="15" customHeight="1">
      <c r="B16" s="9"/>
      <c r="C16" s="9"/>
      <c r="D16" s="9" t="s">
        <v>32</v>
      </c>
      <c r="E16" s="9"/>
      <c r="F16" s="32">
        <v>64392</v>
      </c>
      <c r="G16" s="32"/>
      <c r="H16" s="32">
        <f t="shared" ref="H16:H18" si="3">(F16*8)</f>
        <v>515136</v>
      </c>
      <c r="I16" s="32"/>
      <c r="J16" s="35" t="s">
        <v>33</v>
      </c>
      <c r="K16" s="35"/>
      <c r="L16" s="35"/>
      <c r="M16" s="35"/>
      <c r="N16" s="35"/>
      <c r="O16" s="35"/>
    </row>
    <row r="17" spans="2:15">
      <c r="B17" s="9"/>
      <c r="C17" s="9"/>
      <c r="D17" s="9"/>
      <c r="E17" s="9"/>
      <c r="F17" s="32"/>
      <c r="G17" s="32"/>
      <c r="H17" s="32"/>
      <c r="I17" s="32"/>
      <c r="J17" s="35"/>
      <c r="K17" s="35"/>
      <c r="L17" s="35"/>
      <c r="M17" s="35"/>
      <c r="N17" s="35"/>
      <c r="O17" s="35"/>
    </row>
    <row r="18" spans="2:15">
      <c r="B18" s="9"/>
      <c r="C18" s="9"/>
      <c r="D18" s="9"/>
      <c r="E18" s="9"/>
      <c r="F18" s="32"/>
      <c r="G18" s="32"/>
      <c r="H18" s="32"/>
      <c r="I18" s="32"/>
      <c r="J18" s="35"/>
      <c r="K18" s="35"/>
      <c r="L18" s="35"/>
      <c r="M18" s="35"/>
      <c r="N18" s="35"/>
      <c r="O18" s="35"/>
    </row>
  </sheetData>
  <mergeCells count="31">
    <mergeCell ref="F4:G6"/>
    <mergeCell ref="H4:I6"/>
    <mergeCell ref="B3:C3"/>
    <mergeCell ref="D3:E3"/>
    <mergeCell ref="F3:G3"/>
    <mergeCell ref="H3:I3"/>
    <mergeCell ref="J16:O18"/>
    <mergeCell ref="J13:O15"/>
    <mergeCell ref="B16:C18"/>
    <mergeCell ref="D16:E18"/>
    <mergeCell ref="F16:G18"/>
    <mergeCell ref="H16:I18"/>
    <mergeCell ref="B13:C15"/>
    <mergeCell ref="D13:E15"/>
    <mergeCell ref="F13:G15"/>
    <mergeCell ref="H10:I12"/>
    <mergeCell ref="H13:I15"/>
    <mergeCell ref="B2:O2"/>
    <mergeCell ref="J10:O12"/>
    <mergeCell ref="F10:G12"/>
    <mergeCell ref="D10:E12"/>
    <mergeCell ref="B10:C12"/>
    <mergeCell ref="J7:O9"/>
    <mergeCell ref="J4:O6"/>
    <mergeCell ref="B7:C9"/>
    <mergeCell ref="D7:E9"/>
    <mergeCell ref="F7:G9"/>
    <mergeCell ref="H7:I9"/>
    <mergeCell ref="J3:O3"/>
    <mergeCell ref="B4:C6"/>
    <mergeCell ref="D4:E6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13DA-57E5-49CB-B950-64157F36E13C}">
  <dimension ref="B3:Y19"/>
  <sheetViews>
    <sheetView zoomScale="86" zoomScaleNormal="86" workbookViewId="0">
      <selection activeCell="S23" sqref="S23"/>
    </sheetView>
  </sheetViews>
  <sheetFormatPr defaultColWidth="11.42578125" defaultRowHeight="15"/>
  <cols>
    <col min="11" max="11" width="17.85546875" customWidth="1"/>
    <col min="16" max="16" width="11.42578125" customWidth="1"/>
    <col min="17" max="17" width="12.7109375" customWidth="1"/>
  </cols>
  <sheetData>
    <row r="3" spans="2:25">
      <c r="B3" s="40" t="s">
        <v>34</v>
      </c>
      <c r="C3" s="40"/>
      <c r="D3" s="40" t="s">
        <v>35</v>
      </c>
      <c r="E3" s="40"/>
      <c r="F3" s="40" t="s">
        <v>36</v>
      </c>
      <c r="G3" s="40"/>
      <c r="H3" s="40" t="s">
        <v>37</v>
      </c>
      <c r="I3" s="40"/>
      <c r="J3" s="40" t="s">
        <v>38</v>
      </c>
      <c r="K3" s="40"/>
      <c r="L3" s="40" t="s">
        <v>39</v>
      </c>
      <c r="M3" s="40"/>
      <c r="N3" s="40" t="s">
        <v>40</v>
      </c>
      <c r="O3" s="40"/>
      <c r="P3" s="40" t="s">
        <v>41</v>
      </c>
      <c r="Q3" s="40"/>
      <c r="R3" s="40" t="s">
        <v>42</v>
      </c>
      <c r="S3" s="40"/>
      <c r="T3" s="40" t="s">
        <v>43</v>
      </c>
      <c r="U3" s="40"/>
      <c r="V3" s="40"/>
      <c r="W3" s="40"/>
      <c r="X3" s="40"/>
      <c r="Y3" s="40"/>
    </row>
    <row r="4" spans="2:25" ht="15" customHeight="1">
      <c r="B4" s="9"/>
      <c r="C4" s="9"/>
      <c r="D4" s="9" t="s">
        <v>44</v>
      </c>
      <c r="E4" s="9"/>
      <c r="F4" s="9" t="s">
        <v>45</v>
      </c>
      <c r="G4" s="9"/>
      <c r="H4" s="35" t="s">
        <v>46</v>
      </c>
      <c r="I4" s="35"/>
      <c r="J4" s="9" t="s">
        <v>47</v>
      </c>
      <c r="K4" s="9"/>
      <c r="L4" s="9" t="s">
        <v>48</v>
      </c>
      <c r="M4" s="9"/>
      <c r="N4" s="9" t="s">
        <v>49</v>
      </c>
      <c r="O4" s="9"/>
      <c r="P4" s="32">
        <v>12329</v>
      </c>
      <c r="Q4" s="32"/>
      <c r="R4" s="41">
        <f>(P4*8)</f>
        <v>98632</v>
      </c>
      <c r="S4" s="9"/>
      <c r="T4" s="35" t="s">
        <v>50</v>
      </c>
      <c r="U4" s="35"/>
      <c r="V4" s="35"/>
      <c r="W4" s="35"/>
      <c r="X4" s="35"/>
      <c r="Y4" s="35"/>
    </row>
    <row r="5" spans="2:25">
      <c r="B5" s="9"/>
      <c r="C5" s="9"/>
      <c r="D5" s="9"/>
      <c r="E5" s="9"/>
      <c r="F5" s="9"/>
      <c r="G5" s="9"/>
      <c r="H5" s="35"/>
      <c r="I5" s="35"/>
      <c r="J5" s="9"/>
      <c r="K5" s="9"/>
      <c r="L5" s="9"/>
      <c r="M5" s="9"/>
      <c r="N5" s="9"/>
      <c r="O5" s="9"/>
      <c r="P5" s="32"/>
      <c r="Q5" s="32"/>
      <c r="R5" s="9"/>
      <c r="S5" s="9"/>
      <c r="T5" s="35"/>
      <c r="U5" s="35"/>
      <c r="V5" s="35"/>
      <c r="W5" s="35"/>
      <c r="X5" s="35"/>
      <c r="Y5" s="35"/>
    </row>
    <row r="6" spans="2:25">
      <c r="B6" s="9"/>
      <c r="C6" s="9"/>
      <c r="D6" s="9"/>
      <c r="E6" s="9"/>
      <c r="F6" s="9"/>
      <c r="G6" s="9"/>
      <c r="H6" s="35"/>
      <c r="I6" s="35"/>
      <c r="J6" s="9"/>
      <c r="K6" s="9"/>
      <c r="L6" s="9"/>
      <c r="M6" s="9"/>
      <c r="N6" s="9"/>
      <c r="O6" s="9"/>
      <c r="P6" s="32"/>
      <c r="Q6" s="32"/>
      <c r="R6" s="9"/>
      <c r="S6" s="9"/>
      <c r="T6" s="35"/>
      <c r="U6" s="35"/>
      <c r="V6" s="35"/>
      <c r="W6" s="35"/>
      <c r="X6" s="35"/>
      <c r="Y6" s="35"/>
    </row>
    <row r="7" spans="2:25">
      <c r="B7" s="9"/>
      <c r="C7" s="9"/>
      <c r="D7" s="9" t="s">
        <v>51</v>
      </c>
      <c r="E7" s="9"/>
      <c r="F7" s="9" t="s">
        <v>52</v>
      </c>
      <c r="G7" s="9"/>
      <c r="H7" s="35" t="s">
        <v>53</v>
      </c>
      <c r="I7" s="35"/>
      <c r="J7" s="9" t="s">
        <v>54</v>
      </c>
      <c r="K7" s="9"/>
      <c r="L7" s="9" t="s">
        <v>48</v>
      </c>
      <c r="M7" s="9"/>
      <c r="N7" s="9" t="s">
        <v>49</v>
      </c>
      <c r="O7" s="9"/>
      <c r="P7" s="32">
        <v>12497</v>
      </c>
      <c r="Q7" s="32"/>
      <c r="R7" s="41">
        <f t="shared" ref="R7:R18" si="0">(P7*8)</f>
        <v>99976</v>
      </c>
      <c r="S7" s="9"/>
      <c r="T7" s="35" t="s">
        <v>55</v>
      </c>
      <c r="U7" s="35"/>
      <c r="V7" s="35"/>
      <c r="W7" s="35"/>
      <c r="X7" s="35"/>
      <c r="Y7" s="35"/>
    </row>
    <row r="8" spans="2:25">
      <c r="B8" s="9"/>
      <c r="C8" s="9"/>
      <c r="D8" s="9"/>
      <c r="E8" s="9"/>
      <c r="F8" s="9"/>
      <c r="G8" s="9"/>
      <c r="H8" s="35"/>
      <c r="I8" s="35"/>
      <c r="J8" s="9"/>
      <c r="K8" s="9"/>
      <c r="L8" s="9"/>
      <c r="M8" s="9"/>
      <c r="N8" s="9"/>
      <c r="O8" s="9"/>
      <c r="P8" s="32"/>
      <c r="Q8" s="32"/>
      <c r="R8" s="9"/>
      <c r="S8" s="9"/>
      <c r="T8" s="35"/>
      <c r="U8" s="35"/>
      <c r="V8" s="35"/>
      <c r="W8" s="35"/>
      <c r="X8" s="35"/>
      <c r="Y8" s="35"/>
    </row>
    <row r="9" spans="2:25">
      <c r="B9" s="9"/>
      <c r="C9" s="9"/>
      <c r="D9" s="9"/>
      <c r="E9" s="9"/>
      <c r="F9" s="9"/>
      <c r="G9" s="9"/>
      <c r="H9" s="35"/>
      <c r="I9" s="35"/>
      <c r="J9" s="9"/>
      <c r="K9" s="9"/>
      <c r="L9" s="9"/>
      <c r="M9" s="9"/>
      <c r="N9" s="9"/>
      <c r="O9" s="9"/>
      <c r="P9" s="32"/>
      <c r="Q9" s="32"/>
      <c r="R9" s="9"/>
      <c r="S9" s="9"/>
      <c r="T9" s="35"/>
      <c r="U9" s="35"/>
      <c r="V9" s="35"/>
      <c r="W9" s="35"/>
      <c r="X9" s="35"/>
      <c r="Y9" s="35"/>
    </row>
    <row r="10" spans="2:25">
      <c r="B10" s="9"/>
      <c r="C10" s="9"/>
      <c r="D10" s="9" t="s">
        <v>56</v>
      </c>
      <c r="E10" s="9"/>
      <c r="F10" s="9" t="s">
        <v>45</v>
      </c>
      <c r="G10" s="9"/>
      <c r="H10" s="35" t="s">
        <v>57</v>
      </c>
      <c r="I10" s="35"/>
      <c r="J10" s="9" t="s">
        <v>58</v>
      </c>
      <c r="K10" s="9"/>
      <c r="L10" s="9" t="s">
        <v>48</v>
      </c>
      <c r="M10" s="9"/>
      <c r="N10" s="9" t="s">
        <v>59</v>
      </c>
      <c r="O10" s="9"/>
      <c r="P10" s="32">
        <v>11744</v>
      </c>
      <c r="Q10" s="32"/>
      <c r="R10" s="41">
        <f t="shared" ref="R10:R18" si="1">(P10*8)</f>
        <v>93952</v>
      </c>
      <c r="S10" s="9"/>
      <c r="T10" s="35" t="s">
        <v>60</v>
      </c>
      <c r="U10" s="35"/>
      <c r="V10" s="35"/>
      <c r="W10" s="35"/>
      <c r="X10" s="35"/>
      <c r="Y10" s="35"/>
    </row>
    <row r="11" spans="2:25">
      <c r="B11" s="9"/>
      <c r="C11" s="9"/>
      <c r="D11" s="9"/>
      <c r="E11" s="9"/>
      <c r="F11" s="9"/>
      <c r="G11" s="9"/>
      <c r="H11" s="35"/>
      <c r="I11" s="35"/>
      <c r="J11" s="9"/>
      <c r="K11" s="9"/>
      <c r="L11" s="9"/>
      <c r="M11" s="9"/>
      <c r="N11" s="9"/>
      <c r="O11" s="9"/>
      <c r="P11" s="32"/>
      <c r="Q11" s="32"/>
      <c r="R11" s="9"/>
      <c r="S11" s="9"/>
      <c r="T11" s="35"/>
      <c r="U11" s="35"/>
      <c r="V11" s="35"/>
      <c r="W11" s="35"/>
      <c r="X11" s="35"/>
      <c r="Y11" s="35"/>
    </row>
    <row r="12" spans="2:25">
      <c r="B12" s="9"/>
      <c r="C12" s="9"/>
      <c r="D12" s="9"/>
      <c r="E12" s="9"/>
      <c r="F12" s="9"/>
      <c r="G12" s="9"/>
      <c r="H12" s="35"/>
      <c r="I12" s="35"/>
      <c r="J12" s="9"/>
      <c r="K12" s="9"/>
      <c r="L12" s="9"/>
      <c r="M12" s="9"/>
      <c r="N12" s="9"/>
      <c r="O12" s="9"/>
      <c r="P12" s="32"/>
      <c r="Q12" s="32"/>
      <c r="R12" s="9"/>
      <c r="S12" s="9"/>
      <c r="T12" s="35"/>
      <c r="U12" s="35"/>
      <c r="V12" s="35"/>
      <c r="W12" s="35"/>
      <c r="X12" s="35"/>
      <c r="Y12" s="35"/>
    </row>
    <row r="13" spans="2:25">
      <c r="B13" s="38"/>
      <c r="C13" s="38"/>
      <c r="D13" s="38" t="s">
        <v>56</v>
      </c>
      <c r="E13" s="38"/>
      <c r="F13" s="38" t="s">
        <v>61</v>
      </c>
      <c r="G13" s="38"/>
      <c r="H13" s="37" t="s">
        <v>46</v>
      </c>
      <c r="I13" s="37"/>
      <c r="J13" s="38" t="s">
        <v>62</v>
      </c>
      <c r="K13" s="38"/>
      <c r="L13" s="38" t="s">
        <v>48</v>
      </c>
      <c r="M13" s="38"/>
      <c r="N13" s="38" t="s">
        <v>59</v>
      </c>
      <c r="O13" s="38"/>
      <c r="P13" s="33">
        <v>12497</v>
      </c>
      <c r="Q13" s="33"/>
      <c r="R13" s="42">
        <f t="shared" ref="R13:R18" si="2">(P13*8)</f>
        <v>99976</v>
      </c>
      <c r="S13" s="38"/>
      <c r="T13" s="37" t="s">
        <v>63</v>
      </c>
      <c r="U13" s="37"/>
      <c r="V13" s="37"/>
      <c r="W13" s="37"/>
      <c r="X13" s="37"/>
      <c r="Y13" s="37"/>
    </row>
    <row r="14" spans="2:25">
      <c r="B14" s="38"/>
      <c r="C14" s="38"/>
      <c r="D14" s="38"/>
      <c r="E14" s="38"/>
      <c r="F14" s="38"/>
      <c r="G14" s="38"/>
      <c r="H14" s="37"/>
      <c r="I14" s="37"/>
      <c r="J14" s="38"/>
      <c r="K14" s="38"/>
      <c r="L14" s="38"/>
      <c r="M14" s="38"/>
      <c r="N14" s="38"/>
      <c r="O14" s="38"/>
      <c r="P14" s="33"/>
      <c r="Q14" s="33"/>
      <c r="R14" s="38"/>
      <c r="S14" s="38"/>
      <c r="T14" s="37"/>
      <c r="U14" s="37"/>
      <c r="V14" s="37"/>
      <c r="W14" s="37"/>
      <c r="X14" s="37"/>
      <c r="Y14" s="37"/>
    </row>
    <row r="15" spans="2:25">
      <c r="B15" s="38"/>
      <c r="C15" s="38"/>
      <c r="D15" s="38"/>
      <c r="E15" s="38"/>
      <c r="F15" s="38"/>
      <c r="G15" s="38"/>
      <c r="H15" s="37"/>
      <c r="I15" s="37"/>
      <c r="J15" s="38"/>
      <c r="K15" s="38"/>
      <c r="L15" s="38"/>
      <c r="M15" s="38"/>
      <c r="N15" s="38"/>
      <c r="O15" s="38"/>
      <c r="P15" s="33"/>
      <c r="Q15" s="33"/>
      <c r="R15" s="38"/>
      <c r="S15" s="38"/>
      <c r="T15" s="37"/>
      <c r="U15" s="37"/>
      <c r="V15" s="37"/>
      <c r="W15" s="37"/>
      <c r="X15" s="37"/>
      <c r="Y15" s="37"/>
    </row>
    <row r="16" spans="2:25">
      <c r="B16" s="9"/>
      <c r="C16" s="9"/>
      <c r="D16" s="9" t="s">
        <v>62</v>
      </c>
      <c r="E16" s="9"/>
      <c r="F16" s="9" t="s">
        <v>64</v>
      </c>
      <c r="G16" s="9"/>
      <c r="H16" s="35" t="s">
        <v>65</v>
      </c>
      <c r="I16" s="35"/>
      <c r="J16" s="9" t="s">
        <v>66</v>
      </c>
      <c r="K16" s="9"/>
      <c r="L16" s="9" t="s">
        <v>48</v>
      </c>
      <c r="M16" s="9"/>
      <c r="N16" s="9" t="s">
        <v>67</v>
      </c>
      <c r="O16" s="9"/>
      <c r="P16" s="32">
        <v>21901</v>
      </c>
      <c r="Q16" s="32"/>
      <c r="R16" s="41">
        <f t="shared" ref="R16:R18" si="3">(P16*8)</f>
        <v>175208</v>
      </c>
      <c r="S16" s="9"/>
      <c r="T16" s="35" t="s">
        <v>68</v>
      </c>
      <c r="U16" s="35"/>
      <c r="V16" s="35"/>
      <c r="W16" s="35"/>
      <c r="X16" s="35"/>
      <c r="Y16" s="35"/>
    </row>
    <row r="17" spans="2:25">
      <c r="B17" s="9"/>
      <c r="C17" s="9"/>
      <c r="D17" s="9"/>
      <c r="E17" s="9"/>
      <c r="F17" s="9"/>
      <c r="G17" s="9"/>
      <c r="H17" s="35"/>
      <c r="I17" s="35"/>
      <c r="J17" s="9"/>
      <c r="K17" s="9"/>
      <c r="L17" s="9"/>
      <c r="M17" s="9"/>
      <c r="N17" s="9"/>
      <c r="O17" s="9"/>
      <c r="P17" s="32"/>
      <c r="Q17" s="32"/>
      <c r="R17" s="9"/>
      <c r="S17" s="9"/>
      <c r="T17" s="35"/>
      <c r="U17" s="35"/>
      <c r="V17" s="35"/>
      <c r="W17" s="35"/>
      <c r="X17" s="35"/>
      <c r="Y17" s="35"/>
    </row>
    <row r="18" spans="2:25">
      <c r="B18" s="9"/>
      <c r="C18" s="9"/>
      <c r="D18" s="9"/>
      <c r="E18" s="9"/>
      <c r="F18" s="9"/>
      <c r="G18" s="9"/>
      <c r="H18" s="35"/>
      <c r="I18" s="35"/>
      <c r="J18" s="9"/>
      <c r="K18" s="9"/>
      <c r="L18" s="9"/>
      <c r="M18" s="9"/>
      <c r="N18" s="9"/>
      <c r="O18" s="9"/>
      <c r="P18" s="32"/>
      <c r="Q18" s="32"/>
      <c r="R18" s="9"/>
      <c r="S18" s="9"/>
      <c r="T18" s="35"/>
      <c r="U18" s="35"/>
      <c r="V18" s="35"/>
      <c r="W18" s="35"/>
      <c r="X18" s="35"/>
      <c r="Y18" s="35"/>
    </row>
    <row r="19" spans="2:25">
      <c r="L19" s="3"/>
    </row>
  </sheetData>
  <mergeCells count="60">
    <mergeCell ref="T16:Y18"/>
    <mergeCell ref="P13:Q15"/>
    <mergeCell ref="T13:Y15"/>
    <mergeCell ref="B16:C18"/>
    <mergeCell ref="D16:E18"/>
    <mergeCell ref="F16:G18"/>
    <mergeCell ref="H16:I18"/>
    <mergeCell ref="J16:K18"/>
    <mergeCell ref="L16:M18"/>
    <mergeCell ref="N16:O18"/>
    <mergeCell ref="P16:Q18"/>
    <mergeCell ref="L13:M15"/>
    <mergeCell ref="N13:O15"/>
    <mergeCell ref="R13:S15"/>
    <mergeCell ref="R16:S18"/>
    <mergeCell ref="B10:C12"/>
    <mergeCell ref="D10:E12"/>
    <mergeCell ref="F10:G12"/>
    <mergeCell ref="H10:I12"/>
    <mergeCell ref="J10:K12"/>
    <mergeCell ref="B13:C15"/>
    <mergeCell ref="D13:E15"/>
    <mergeCell ref="F13:G15"/>
    <mergeCell ref="H13:I15"/>
    <mergeCell ref="J13:K15"/>
    <mergeCell ref="F4:G6"/>
    <mergeCell ref="D4:E6"/>
    <mergeCell ref="N10:O12"/>
    <mergeCell ref="P10:Q12"/>
    <mergeCell ref="T10:Y12"/>
    <mergeCell ref="T7:Y9"/>
    <mergeCell ref="L10:M12"/>
    <mergeCell ref="L3:M3"/>
    <mergeCell ref="B4:C6"/>
    <mergeCell ref="T3:Y3"/>
    <mergeCell ref="B7:C9"/>
    <mergeCell ref="D7:E9"/>
    <mergeCell ref="F7:G9"/>
    <mergeCell ref="H7:I9"/>
    <mergeCell ref="J7:K9"/>
    <mergeCell ref="L7:M9"/>
    <mergeCell ref="N7:O9"/>
    <mergeCell ref="P7:Q9"/>
    <mergeCell ref="N4:O6"/>
    <mergeCell ref="L4:M6"/>
    <mergeCell ref="J4:K6"/>
    <mergeCell ref="H4:I6"/>
    <mergeCell ref="T4:Y6"/>
    <mergeCell ref="B3:C3"/>
    <mergeCell ref="D3:E3"/>
    <mergeCell ref="F3:G3"/>
    <mergeCell ref="H3:I3"/>
    <mergeCell ref="J3:K3"/>
    <mergeCell ref="R3:S3"/>
    <mergeCell ref="R4:S6"/>
    <mergeCell ref="R7:S9"/>
    <mergeCell ref="R10:S12"/>
    <mergeCell ref="N3:O3"/>
    <mergeCell ref="P3:Q3"/>
    <mergeCell ref="P4:Q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0503-B051-42E9-BA93-3EE32580D9D3}">
  <dimension ref="B2:Q18"/>
  <sheetViews>
    <sheetView zoomScaleNormal="100" workbookViewId="0">
      <selection activeCell="J20" sqref="J20"/>
    </sheetView>
  </sheetViews>
  <sheetFormatPr defaultColWidth="11.42578125" defaultRowHeight="15"/>
  <sheetData>
    <row r="2" spans="2:17">
      <c r="B2" s="34" t="s">
        <v>69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>
      <c r="B3" s="36" t="s">
        <v>70</v>
      </c>
      <c r="C3" s="36"/>
      <c r="D3" s="36" t="s">
        <v>71</v>
      </c>
      <c r="E3" s="36"/>
      <c r="F3" s="36" t="s">
        <v>72</v>
      </c>
      <c r="G3" s="39"/>
      <c r="H3" s="36" t="s">
        <v>73</v>
      </c>
      <c r="I3" s="39"/>
      <c r="J3" s="36" t="s">
        <v>74</v>
      </c>
      <c r="K3" s="39"/>
      <c r="L3" s="36" t="s">
        <v>25</v>
      </c>
      <c r="M3" s="36"/>
      <c r="N3" s="36"/>
      <c r="O3" s="36"/>
      <c r="P3" s="36"/>
      <c r="Q3" s="36"/>
    </row>
    <row r="4" spans="2:17">
      <c r="B4" s="9"/>
      <c r="C4" s="9"/>
      <c r="D4" s="9" t="s">
        <v>75</v>
      </c>
      <c r="E4" s="9"/>
      <c r="F4" s="43"/>
      <c r="G4" s="43"/>
      <c r="H4" s="32">
        <v>1499000</v>
      </c>
      <c r="I4" s="32"/>
      <c r="J4" s="32">
        <f>(H4*4)</f>
        <v>5996000</v>
      </c>
      <c r="K4" s="32"/>
      <c r="L4" s="35" t="s">
        <v>76</v>
      </c>
      <c r="M4" s="35"/>
      <c r="N4" s="35"/>
      <c r="O4" s="35"/>
      <c r="P4" s="35"/>
      <c r="Q4" s="35"/>
    </row>
    <row r="5" spans="2:17">
      <c r="B5" s="9"/>
      <c r="C5" s="9"/>
      <c r="D5" s="9"/>
      <c r="E5" s="9"/>
      <c r="F5" s="43"/>
      <c r="G5" s="43"/>
      <c r="H5" s="32"/>
      <c r="I5" s="32"/>
      <c r="J5" s="32"/>
      <c r="K5" s="32"/>
      <c r="L5" s="35"/>
      <c r="M5" s="35"/>
      <c r="N5" s="35"/>
      <c r="O5" s="35"/>
      <c r="P5" s="35"/>
      <c r="Q5" s="35"/>
    </row>
    <row r="6" spans="2:17">
      <c r="B6" s="9"/>
      <c r="C6" s="9"/>
      <c r="D6" s="9"/>
      <c r="E6" s="9"/>
      <c r="F6" s="43"/>
      <c r="G6" s="43"/>
      <c r="H6" s="32"/>
      <c r="I6" s="32"/>
      <c r="J6" s="32"/>
      <c r="K6" s="32"/>
      <c r="L6" s="35"/>
      <c r="M6" s="35"/>
      <c r="N6" s="35"/>
      <c r="O6" s="35"/>
      <c r="P6" s="35"/>
      <c r="Q6" s="35"/>
    </row>
    <row r="7" spans="2:17">
      <c r="B7" s="9"/>
      <c r="C7" s="9"/>
      <c r="D7" s="9" t="s">
        <v>77</v>
      </c>
      <c r="E7" s="9"/>
      <c r="F7" s="43"/>
      <c r="G7" s="43"/>
      <c r="H7" s="32">
        <v>1479000</v>
      </c>
      <c r="I7" s="32"/>
      <c r="J7" s="32">
        <f t="shared" ref="J7:J18" si="0">(H7*4)</f>
        <v>5916000</v>
      </c>
      <c r="K7" s="32"/>
      <c r="L7" s="35" t="s">
        <v>78</v>
      </c>
      <c r="M7" s="35"/>
      <c r="N7" s="35"/>
      <c r="O7" s="35"/>
      <c r="P7" s="35"/>
      <c r="Q7" s="35"/>
    </row>
    <row r="8" spans="2:17">
      <c r="B8" s="9"/>
      <c r="C8" s="9"/>
      <c r="D8" s="9"/>
      <c r="E8" s="9"/>
      <c r="F8" s="43"/>
      <c r="G8" s="43"/>
      <c r="H8" s="32"/>
      <c r="I8" s="32"/>
      <c r="J8" s="32"/>
      <c r="K8" s="32"/>
      <c r="L8" s="35"/>
      <c r="M8" s="35"/>
      <c r="N8" s="35"/>
      <c r="O8" s="35"/>
      <c r="P8" s="35"/>
      <c r="Q8" s="35"/>
    </row>
    <row r="9" spans="2:17">
      <c r="B9" s="9"/>
      <c r="C9" s="9"/>
      <c r="D9" s="9"/>
      <c r="E9" s="9"/>
      <c r="F9" s="43"/>
      <c r="G9" s="43"/>
      <c r="H9" s="32"/>
      <c r="I9" s="32"/>
      <c r="J9" s="32"/>
      <c r="K9" s="32"/>
      <c r="L9" s="35"/>
      <c r="M9" s="35"/>
      <c r="N9" s="35"/>
      <c r="O9" s="35"/>
      <c r="P9" s="35"/>
      <c r="Q9" s="35"/>
    </row>
    <row r="10" spans="2:17">
      <c r="B10" s="38"/>
      <c r="C10" s="38"/>
      <c r="D10" s="38" t="s">
        <v>79</v>
      </c>
      <c r="E10" s="38"/>
      <c r="F10" s="44"/>
      <c r="G10" s="44"/>
      <c r="H10" s="33">
        <v>2200000</v>
      </c>
      <c r="I10" s="33"/>
      <c r="J10" s="33">
        <f t="shared" ref="J10:J18" si="1">(H10*4)</f>
        <v>8800000</v>
      </c>
      <c r="K10" s="33"/>
      <c r="L10" s="37" t="s">
        <v>80</v>
      </c>
      <c r="M10" s="37"/>
      <c r="N10" s="37"/>
      <c r="O10" s="37"/>
      <c r="P10" s="37"/>
      <c r="Q10" s="37"/>
    </row>
    <row r="11" spans="2:17">
      <c r="B11" s="38"/>
      <c r="C11" s="38"/>
      <c r="D11" s="38"/>
      <c r="E11" s="38"/>
      <c r="F11" s="44"/>
      <c r="G11" s="44"/>
      <c r="H11" s="33"/>
      <c r="I11" s="33"/>
      <c r="J11" s="33"/>
      <c r="K11" s="33"/>
      <c r="L11" s="37"/>
      <c r="M11" s="37"/>
      <c r="N11" s="37"/>
      <c r="O11" s="37"/>
      <c r="P11" s="37"/>
      <c r="Q11" s="37"/>
    </row>
    <row r="12" spans="2:17">
      <c r="B12" s="38"/>
      <c r="C12" s="38"/>
      <c r="D12" s="38"/>
      <c r="E12" s="38"/>
      <c r="F12" s="44"/>
      <c r="G12" s="44"/>
      <c r="H12" s="33"/>
      <c r="I12" s="33"/>
      <c r="J12" s="33"/>
      <c r="K12" s="33"/>
      <c r="L12" s="37"/>
      <c r="M12" s="37"/>
      <c r="N12" s="37"/>
      <c r="O12" s="37"/>
      <c r="P12" s="37"/>
      <c r="Q12" s="37"/>
    </row>
    <row r="13" spans="2:17">
      <c r="B13" s="9"/>
      <c r="C13" s="9"/>
      <c r="D13" s="9" t="s">
        <v>81</v>
      </c>
      <c r="E13" s="9"/>
      <c r="F13" s="43"/>
      <c r="G13" s="43"/>
      <c r="H13" s="32">
        <v>2899000</v>
      </c>
      <c r="I13" s="32"/>
      <c r="J13" s="32">
        <f t="shared" ref="J13:J18" si="2">(H13*4)</f>
        <v>11596000</v>
      </c>
      <c r="K13" s="32"/>
      <c r="L13" s="35" t="s">
        <v>82</v>
      </c>
      <c r="M13" s="35"/>
      <c r="N13" s="35"/>
      <c r="O13" s="35"/>
      <c r="P13" s="35"/>
      <c r="Q13" s="35"/>
    </row>
    <row r="14" spans="2:17">
      <c r="B14" s="9"/>
      <c r="C14" s="9"/>
      <c r="D14" s="9"/>
      <c r="E14" s="9"/>
      <c r="F14" s="43"/>
      <c r="G14" s="43"/>
      <c r="H14" s="32"/>
      <c r="I14" s="32"/>
      <c r="J14" s="32"/>
      <c r="K14" s="32"/>
      <c r="L14" s="35"/>
      <c r="M14" s="35"/>
      <c r="N14" s="35"/>
      <c r="O14" s="35"/>
      <c r="P14" s="35"/>
      <c r="Q14" s="35"/>
    </row>
    <row r="15" spans="2:17">
      <c r="B15" s="9"/>
      <c r="C15" s="9"/>
      <c r="D15" s="9"/>
      <c r="E15" s="9"/>
      <c r="F15" s="43"/>
      <c r="G15" s="43"/>
      <c r="H15" s="32"/>
      <c r="I15" s="32"/>
      <c r="J15" s="32"/>
      <c r="K15" s="32"/>
      <c r="L15" s="35"/>
      <c r="M15" s="35"/>
      <c r="N15" s="35"/>
      <c r="O15" s="35"/>
      <c r="P15" s="35"/>
      <c r="Q15" s="35"/>
    </row>
    <row r="16" spans="2:17">
      <c r="B16" s="9"/>
      <c r="C16" s="9"/>
      <c r="D16" s="35" t="s">
        <v>83</v>
      </c>
      <c r="E16" s="35"/>
      <c r="F16" s="43"/>
      <c r="G16" s="43"/>
      <c r="H16" s="32">
        <v>2359000</v>
      </c>
      <c r="I16" s="32"/>
      <c r="J16" s="32">
        <f t="shared" ref="J16:J18" si="3">(H16*4)</f>
        <v>9436000</v>
      </c>
      <c r="K16" s="32"/>
      <c r="L16" s="35" t="s">
        <v>84</v>
      </c>
      <c r="M16" s="35"/>
      <c r="N16" s="35"/>
      <c r="O16" s="35"/>
      <c r="P16" s="35"/>
      <c r="Q16" s="35"/>
    </row>
    <row r="17" spans="2:17">
      <c r="B17" s="9"/>
      <c r="C17" s="9"/>
      <c r="D17" s="35"/>
      <c r="E17" s="35"/>
      <c r="F17" s="43"/>
      <c r="G17" s="43"/>
      <c r="H17" s="32"/>
      <c r="I17" s="32"/>
      <c r="J17" s="32"/>
      <c r="K17" s="32"/>
      <c r="L17" s="35"/>
      <c r="M17" s="35"/>
      <c r="N17" s="35"/>
      <c r="O17" s="35"/>
      <c r="P17" s="35"/>
      <c r="Q17" s="35"/>
    </row>
    <row r="18" spans="2:17">
      <c r="B18" s="9"/>
      <c r="C18" s="9"/>
      <c r="D18" s="35"/>
      <c r="E18" s="35"/>
      <c r="F18" s="43"/>
      <c r="G18" s="43"/>
      <c r="H18" s="32"/>
      <c r="I18" s="32"/>
      <c r="J18" s="32"/>
      <c r="K18" s="32"/>
      <c r="L18" s="35"/>
      <c r="M18" s="35"/>
      <c r="N18" s="35"/>
      <c r="O18" s="35"/>
      <c r="P18" s="35"/>
      <c r="Q18" s="35"/>
    </row>
  </sheetData>
  <mergeCells count="37">
    <mergeCell ref="B2:Q2"/>
    <mergeCell ref="B3:C3"/>
    <mergeCell ref="D3:E3"/>
    <mergeCell ref="F3:G3"/>
    <mergeCell ref="H3:I3"/>
    <mergeCell ref="L3:Q3"/>
    <mergeCell ref="J3:K3"/>
    <mergeCell ref="B7:C9"/>
    <mergeCell ref="D7:E9"/>
    <mergeCell ref="F7:G9"/>
    <mergeCell ref="H7:I9"/>
    <mergeCell ref="L7:Q9"/>
    <mergeCell ref="J7:K9"/>
    <mergeCell ref="B4:C6"/>
    <mergeCell ref="D4:E6"/>
    <mergeCell ref="F4:G6"/>
    <mergeCell ref="H4:I6"/>
    <mergeCell ref="L4:Q6"/>
    <mergeCell ref="J4:K6"/>
    <mergeCell ref="B13:C15"/>
    <mergeCell ref="D13:E15"/>
    <mergeCell ref="F13:G15"/>
    <mergeCell ref="H13:I15"/>
    <mergeCell ref="L13:Q15"/>
    <mergeCell ref="J13:K15"/>
    <mergeCell ref="B10:C12"/>
    <mergeCell ref="D10:E12"/>
    <mergeCell ref="F10:G12"/>
    <mergeCell ref="H10:I12"/>
    <mergeCell ref="L10:Q12"/>
    <mergeCell ref="J10:K12"/>
    <mergeCell ref="B16:C18"/>
    <mergeCell ref="D16:E18"/>
    <mergeCell ref="F16:G18"/>
    <mergeCell ref="H16:I18"/>
    <mergeCell ref="L16:Q18"/>
    <mergeCell ref="J16:K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B08D-F1AE-48B2-8088-EF44E71D4321}">
  <dimension ref="B2:N28"/>
  <sheetViews>
    <sheetView tabSelected="1" zoomScaleNormal="100" workbookViewId="0">
      <selection activeCell="F10" sqref="F10:H12"/>
    </sheetView>
  </sheetViews>
  <sheetFormatPr defaultColWidth="11.42578125" defaultRowHeight="15"/>
  <sheetData>
    <row r="2" spans="2:14">
      <c r="B2" s="34" t="s">
        <v>85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4">
      <c r="B3" s="36" t="s">
        <v>86</v>
      </c>
      <c r="C3" s="36"/>
      <c r="D3" s="36" t="s">
        <v>86</v>
      </c>
      <c r="E3" s="36"/>
      <c r="F3" s="40" t="s">
        <v>87</v>
      </c>
      <c r="G3" s="40"/>
      <c r="H3" s="40"/>
      <c r="I3" s="36" t="s">
        <v>23</v>
      </c>
      <c r="J3" s="39"/>
      <c r="K3" s="40" t="s">
        <v>88</v>
      </c>
      <c r="L3" s="40"/>
    </row>
    <row r="4" spans="2:14">
      <c r="B4" s="9" t="s">
        <v>89</v>
      </c>
      <c r="C4" s="9"/>
      <c r="D4" s="9"/>
      <c r="E4" s="9"/>
      <c r="F4" s="35" t="s">
        <v>90</v>
      </c>
      <c r="G4" s="35"/>
      <c r="H4" s="35"/>
      <c r="I4" s="46">
        <v>0</v>
      </c>
      <c r="J4" s="53"/>
      <c r="K4" s="53"/>
      <c r="L4" s="47"/>
      <c r="M4" s="7"/>
    </row>
    <row r="5" spans="2:14">
      <c r="B5" s="9"/>
      <c r="C5" s="9"/>
      <c r="D5" s="9"/>
      <c r="E5" s="9"/>
      <c r="F5" s="35"/>
      <c r="G5" s="35"/>
      <c r="H5" s="35"/>
      <c r="I5" s="48"/>
      <c r="J5" s="54"/>
      <c r="K5" s="54"/>
      <c r="L5" s="49"/>
      <c r="M5" s="7"/>
    </row>
    <row r="6" spans="2:14">
      <c r="B6" s="9"/>
      <c r="C6" s="9"/>
      <c r="D6" s="9"/>
      <c r="E6" s="9"/>
      <c r="F6" s="35"/>
      <c r="G6" s="35"/>
      <c r="H6" s="35"/>
      <c r="I6" s="50"/>
      <c r="J6" s="55"/>
      <c r="K6" s="55"/>
      <c r="L6" s="51"/>
      <c r="M6" s="7"/>
    </row>
    <row r="7" spans="2:14">
      <c r="B7" s="9" t="s">
        <v>91</v>
      </c>
      <c r="C7" s="9"/>
      <c r="D7" s="9"/>
      <c r="E7" s="9"/>
      <c r="F7" s="35" t="s">
        <v>92</v>
      </c>
      <c r="G7" s="35"/>
      <c r="H7" s="35"/>
      <c r="I7" s="46">
        <v>43900</v>
      </c>
      <c r="J7" s="47"/>
      <c r="K7" s="32">
        <v>349999</v>
      </c>
      <c r="L7" s="32"/>
      <c r="M7" s="7"/>
    </row>
    <row r="8" spans="2:14">
      <c r="B8" s="9"/>
      <c r="C8" s="9"/>
      <c r="D8" s="9"/>
      <c r="E8" s="9"/>
      <c r="F8" s="35"/>
      <c r="G8" s="35"/>
      <c r="H8" s="35"/>
      <c r="I8" s="48"/>
      <c r="J8" s="49"/>
      <c r="K8" s="32"/>
      <c r="L8" s="32"/>
      <c r="M8" s="7"/>
    </row>
    <row r="9" spans="2:14">
      <c r="B9" s="9"/>
      <c r="C9" s="9"/>
      <c r="D9" s="9"/>
      <c r="E9" s="9"/>
      <c r="F9" s="35"/>
      <c r="G9" s="35"/>
      <c r="H9" s="35"/>
      <c r="I9" s="50"/>
      <c r="J9" s="51"/>
      <c r="K9" s="32"/>
      <c r="L9" s="32"/>
      <c r="M9" s="7"/>
    </row>
    <row r="10" spans="2:14">
      <c r="B10" s="56" t="s">
        <v>93</v>
      </c>
      <c r="C10" s="57"/>
      <c r="D10" s="56"/>
      <c r="E10" s="57"/>
      <c r="F10" s="62" t="s">
        <v>94</v>
      </c>
      <c r="G10" s="63"/>
      <c r="H10" s="64"/>
      <c r="I10" s="46">
        <v>0</v>
      </c>
      <c r="J10" s="47"/>
      <c r="K10" s="46">
        <v>0</v>
      </c>
      <c r="L10" s="47"/>
      <c r="M10" s="7"/>
    </row>
    <row r="11" spans="2:14">
      <c r="B11" s="58"/>
      <c r="C11" s="59"/>
      <c r="D11" s="58"/>
      <c r="E11" s="59"/>
      <c r="F11" s="65"/>
      <c r="G11" s="66"/>
      <c r="H11" s="67"/>
      <c r="I11" s="48"/>
      <c r="J11" s="49"/>
      <c r="K11" s="48"/>
      <c r="L11" s="49"/>
      <c r="M11" s="7"/>
    </row>
    <row r="12" spans="2:14">
      <c r="B12" s="60"/>
      <c r="C12" s="61"/>
      <c r="D12" s="60"/>
      <c r="E12" s="61"/>
      <c r="F12" s="68"/>
      <c r="G12" s="69"/>
      <c r="H12" s="70"/>
      <c r="I12" s="50"/>
      <c r="J12" s="51"/>
      <c r="K12" s="50"/>
      <c r="L12" s="51"/>
      <c r="M12" s="7"/>
    </row>
    <row r="13" spans="2:14">
      <c r="B13" s="9" t="s">
        <v>95</v>
      </c>
      <c r="C13" s="9"/>
      <c r="D13" s="9"/>
      <c r="E13" s="9"/>
      <c r="F13" s="35" t="s">
        <v>96</v>
      </c>
      <c r="G13" s="35"/>
      <c r="H13" s="35"/>
      <c r="I13" s="46">
        <v>0</v>
      </c>
      <c r="J13" s="47"/>
      <c r="K13" s="32">
        <v>0</v>
      </c>
      <c r="L13" s="32"/>
      <c r="M13" s="7"/>
    </row>
    <row r="14" spans="2:14">
      <c r="B14" s="9"/>
      <c r="C14" s="9"/>
      <c r="D14" s="9"/>
      <c r="E14" s="9"/>
      <c r="F14" s="35"/>
      <c r="G14" s="35"/>
      <c r="H14" s="35"/>
      <c r="I14" s="48"/>
      <c r="J14" s="49"/>
      <c r="K14" s="32"/>
      <c r="L14" s="32"/>
      <c r="M14" s="7"/>
    </row>
    <row r="15" spans="2:14">
      <c r="B15" s="9"/>
      <c r="C15" s="9"/>
      <c r="D15" s="9"/>
      <c r="E15" s="9"/>
      <c r="F15" s="35"/>
      <c r="G15" s="35"/>
      <c r="H15" s="35"/>
      <c r="I15" s="50"/>
      <c r="J15" s="51"/>
      <c r="K15" s="32"/>
      <c r="L15" s="32"/>
      <c r="M15" s="45" t="s">
        <v>97</v>
      </c>
      <c r="N15" s="45"/>
    </row>
    <row r="16" spans="2:14">
      <c r="B16" s="35" t="s">
        <v>98</v>
      </c>
      <c r="C16" s="35"/>
      <c r="D16" s="35"/>
      <c r="E16" s="35"/>
      <c r="F16" s="35" t="s">
        <v>99</v>
      </c>
      <c r="G16" s="35"/>
      <c r="H16" s="35"/>
      <c r="I16" s="46">
        <v>96122</v>
      </c>
      <c r="J16" s="47"/>
      <c r="K16" s="32">
        <v>651742</v>
      </c>
      <c r="L16" s="32"/>
      <c r="M16" s="32">
        <f>(651742*4)</f>
        <v>2606968</v>
      </c>
      <c r="N16" s="32"/>
    </row>
    <row r="17" spans="2:14">
      <c r="B17" s="35"/>
      <c r="C17" s="35"/>
      <c r="D17" s="35"/>
      <c r="E17" s="35"/>
      <c r="F17" s="35"/>
      <c r="G17" s="35"/>
      <c r="H17" s="35"/>
      <c r="I17" s="48"/>
      <c r="J17" s="49"/>
      <c r="K17" s="32"/>
      <c r="L17" s="32"/>
      <c r="M17" s="32"/>
      <c r="N17" s="32"/>
    </row>
    <row r="18" spans="2:14">
      <c r="B18" s="35"/>
      <c r="C18" s="35"/>
      <c r="D18" s="35"/>
      <c r="E18" s="35"/>
      <c r="F18" s="35"/>
      <c r="G18" s="35"/>
      <c r="H18" s="35"/>
      <c r="I18" s="50"/>
      <c r="J18" s="51"/>
      <c r="K18" s="32"/>
      <c r="L18" s="32"/>
      <c r="M18" s="32"/>
      <c r="N18" s="32"/>
    </row>
    <row r="19" spans="2:14">
      <c r="B19" s="9" t="s">
        <v>100</v>
      </c>
      <c r="C19" s="9"/>
      <c r="D19" s="9"/>
      <c r="E19" s="9"/>
      <c r="F19" s="35" t="s">
        <v>101</v>
      </c>
      <c r="G19" s="35"/>
      <c r="H19" s="35"/>
      <c r="I19" s="46">
        <v>0</v>
      </c>
      <c r="J19" s="47"/>
      <c r="K19" s="32">
        <v>0</v>
      </c>
      <c r="L19" s="32"/>
      <c r="M19" s="7"/>
    </row>
    <row r="20" spans="2:14">
      <c r="B20" s="9"/>
      <c r="C20" s="9"/>
      <c r="D20" s="9"/>
      <c r="E20" s="9"/>
      <c r="F20" s="35"/>
      <c r="G20" s="35"/>
      <c r="H20" s="35"/>
      <c r="I20" s="48"/>
      <c r="J20" s="49"/>
      <c r="K20" s="32"/>
      <c r="L20" s="32"/>
      <c r="M20" s="7"/>
    </row>
    <row r="21" spans="2:14">
      <c r="B21" s="9"/>
      <c r="C21" s="9"/>
      <c r="D21" s="9"/>
      <c r="E21" s="9"/>
      <c r="F21" s="35"/>
      <c r="G21" s="35"/>
      <c r="H21" s="35"/>
      <c r="I21" s="50"/>
      <c r="J21" s="51"/>
      <c r="K21" s="32"/>
      <c r="L21" s="32"/>
      <c r="M21" s="7"/>
      <c r="N21" s="7"/>
    </row>
    <row r="22" spans="2:14">
      <c r="B22" s="9" t="s">
        <v>102</v>
      </c>
      <c r="C22" s="9"/>
      <c r="D22" s="9"/>
      <c r="E22" s="9"/>
      <c r="F22" s="35" t="s">
        <v>103</v>
      </c>
      <c r="G22" s="35"/>
      <c r="H22" s="35"/>
      <c r="I22" s="46">
        <v>0</v>
      </c>
      <c r="J22" s="47"/>
      <c r="K22" s="32">
        <v>0</v>
      </c>
      <c r="L22" s="32"/>
    </row>
    <row r="23" spans="2:14">
      <c r="B23" s="9"/>
      <c r="C23" s="9"/>
      <c r="D23" s="9"/>
      <c r="E23" s="9"/>
      <c r="F23" s="35"/>
      <c r="G23" s="35"/>
      <c r="H23" s="35"/>
      <c r="I23" s="48"/>
      <c r="J23" s="49"/>
      <c r="K23" s="32"/>
      <c r="L23" s="32"/>
    </row>
    <row r="24" spans="2:14">
      <c r="B24" s="9"/>
      <c r="C24" s="9"/>
      <c r="D24" s="9"/>
      <c r="E24" s="9"/>
      <c r="F24" s="35"/>
      <c r="G24" s="35"/>
      <c r="H24" s="35"/>
      <c r="I24" s="50"/>
      <c r="J24" s="51"/>
      <c r="K24" s="32"/>
      <c r="L24" s="32"/>
    </row>
    <row r="25" spans="2:14">
      <c r="B25" s="9" t="s">
        <v>104</v>
      </c>
      <c r="C25" s="9"/>
      <c r="D25" s="9"/>
      <c r="E25" s="9"/>
      <c r="F25" s="35" t="s">
        <v>105</v>
      </c>
      <c r="G25" s="35"/>
      <c r="H25" s="35"/>
      <c r="I25" s="46">
        <v>0</v>
      </c>
      <c r="J25" s="47"/>
      <c r="K25" s="32">
        <v>0</v>
      </c>
      <c r="L25" s="32"/>
    </row>
    <row r="26" spans="2:14">
      <c r="B26" s="9"/>
      <c r="C26" s="9"/>
      <c r="D26" s="9"/>
      <c r="E26" s="9"/>
      <c r="F26" s="35"/>
      <c r="G26" s="35"/>
      <c r="H26" s="35"/>
      <c r="I26" s="48"/>
      <c r="J26" s="49"/>
      <c r="K26" s="32"/>
      <c r="L26" s="32"/>
    </row>
    <row r="27" spans="2:14">
      <c r="B27" s="9"/>
      <c r="C27" s="9"/>
      <c r="D27" s="9"/>
      <c r="E27" s="9"/>
      <c r="F27" s="35"/>
      <c r="G27" s="35"/>
      <c r="H27" s="35"/>
      <c r="I27" s="50"/>
      <c r="J27" s="51"/>
      <c r="K27" s="32"/>
      <c r="L27" s="32"/>
    </row>
    <row r="28" spans="2:14">
      <c r="I28" s="52" t="s">
        <v>106</v>
      </c>
      <c r="J28" s="52"/>
      <c r="K28" s="32">
        <v>0</v>
      </c>
      <c r="L28" s="32"/>
    </row>
  </sheetData>
  <mergeCells count="49">
    <mergeCell ref="I10:J12"/>
    <mergeCell ref="K10:L12"/>
    <mergeCell ref="I3:J3"/>
    <mergeCell ref="K3:L3"/>
    <mergeCell ref="B2:L2"/>
    <mergeCell ref="F3:H3"/>
    <mergeCell ref="F4:H6"/>
    <mergeCell ref="B3:C3"/>
    <mergeCell ref="D3:E3"/>
    <mergeCell ref="I4:L6"/>
    <mergeCell ref="F7:H9"/>
    <mergeCell ref="B13:C15"/>
    <mergeCell ref="D13:E15"/>
    <mergeCell ref="B4:C6"/>
    <mergeCell ref="D4:E6"/>
    <mergeCell ref="B7:C9"/>
    <mergeCell ref="D7:E9"/>
    <mergeCell ref="B10:C12"/>
    <mergeCell ref="D10:E12"/>
    <mergeCell ref="F10:H12"/>
    <mergeCell ref="I7:J9"/>
    <mergeCell ref="K7:L9"/>
    <mergeCell ref="I28:J28"/>
    <mergeCell ref="K28:L28"/>
    <mergeCell ref="D25:E27"/>
    <mergeCell ref="F13:H15"/>
    <mergeCell ref="F16:H18"/>
    <mergeCell ref="F19:H21"/>
    <mergeCell ref="F22:H24"/>
    <mergeCell ref="I22:J24"/>
    <mergeCell ref="K22:L24"/>
    <mergeCell ref="I13:J15"/>
    <mergeCell ref="K13:L15"/>
    <mergeCell ref="D16:E18"/>
    <mergeCell ref="I16:J18"/>
    <mergeCell ref="K16:L18"/>
    <mergeCell ref="M16:N18"/>
    <mergeCell ref="M15:N15"/>
    <mergeCell ref="B25:C27"/>
    <mergeCell ref="F25:H27"/>
    <mergeCell ref="I25:J27"/>
    <mergeCell ref="K25:L27"/>
    <mergeCell ref="B22:C24"/>
    <mergeCell ref="B16:C18"/>
    <mergeCell ref="D22:E24"/>
    <mergeCell ref="B19:C21"/>
    <mergeCell ref="D19:E21"/>
    <mergeCell ref="I19:J21"/>
    <mergeCell ref="K19:L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976C-49C5-413A-902F-1EA208E97847}">
  <dimension ref="B3:J12"/>
  <sheetViews>
    <sheetView workbookViewId="0">
      <selection activeCell="H14" sqref="H14"/>
    </sheetView>
  </sheetViews>
  <sheetFormatPr defaultColWidth="11.42578125" defaultRowHeight="15"/>
  <sheetData>
    <row r="3" spans="2:10">
      <c r="B3" s="27" t="s">
        <v>107</v>
      </c>
      <c r="C3" s="28"/>
      <c r="D3" s="28"/>
      <c r="E3" s="28"/>
      <c r="F3" s="28"/>
      <c r="G3" s="29"/>
    </row>
    <row r="4" spans="2:10">
      <c r="B4" s="18" t="s">
        <v>108</v>
      </c>
      <c r="C4" s="19"/>
      <c r="D4" s="19"/>
      <c r="E4" s="20"/>
      <c r="F4" s="30">
        <v>8247200</v>
      </c>
      <c r="G4" s="31"/>
    </row>
    <row r="5" spans="2:10">
      <c r="B5" s="18" t="s">
        <v>109</v>
      </c>
      <c r="C5" s="19"/>
      <c r="D5" s="19"/>
      <c r="E5" s="20"/>
      <c r="F5" s="16">
        <v>75784832</v>
      </c>
      <c r="G5" s="17"/>
    </row>
    <row r="6" spans="2:10">
      <c r="B6" s="18" t="s">
        <v>21</v>
      </c>
      <c r="C6" s="19"/>
      <c r="D6" s="19"/>
      <c r="E6" s="20"/>
      <c r="F6" s="16">
        <v>615200</v>
      </c>
      <c r="G6" s="17"/>
    </row>
    <row r="7" spans="2:10">
      <c r="B7" s="18" t="s">
        <v>34</v>
      </c>
      <c r="C7" s="19"/>
      <c r="D7" s="19"/>
      <c r="E7" s="20"/>
      <c r="F7" s="16">
        <v>99976</v>
      </c>
      <c r="G7" s="17"/>
      <c r="J7" t="s">
        <v>110</v>
      </c>
    </row>
    <row r="8" spans="2:10">
      <c r="B8" s="18" t="s">
        <v>111</v>
      </c>
      <c r="C8" s="19"/>
      <c r="D8" s="19"/>
      <c r="E8" s="20"/>
      <c r="F8" s="16">
        <v>2956967</v>
      </c>
      <c r="G8" s="17"/>
    </row>
    <row r="9" spans="2:10">
      <c r="B9" s="18" t="s">
        <v>69</v>
      </c>
      <c r="C9" s="19"/>
      <c r="D9" s="19"/>
      <c r="E9" s="20"/>
      <c r="F9" s="16">
        <v>8800000</v>
      </c>
      <c r="G9" s="17"/>
    </row>
    <row r="10" spans="2:10">
      <c r="B10" s="26"/>
      <c r="C10" s="26"/>
      <c r="D10" s="26"/>
      <c r="E10" s="26"/>
      <c r="F10" s="10"/>
      <c r="G10" s="10"/>
    </row>
    <row r="11" spans="2:10">
      <c r="B11" s="4"/>
      <c r="C11" s="4"/>
      <c r="D11" s="4"/>
      <c r="E11" s="4"/>
      <c r="F11" s="53">
        <f>SUM(F4:G10)</f>
        <v>96504175</v>
      </c>
      <c r="G11" s="53"/>
    </row>
    <row r="12" spans="2:10">
      <c r="B12" s="4"/>
      <c r="C12" s="4"/>
      <c r="D12" s="4"/>
      <c r="E12" s="4"/>
      <c r="F12" s="6"/>
      <c r="G12" s="6"/>
    </row>
  </sheetData>
  <mergeCells count="16">
    <mergeCell ref="F11:G11"/>
    <mergeCell ref="B3:G3"/>
    <mergeCell ref="B9:E9"/>
    <mergeCell ref="F9:G9"/>
    <mergeCell ref="B10:E10"/>
    <mergeCell ref="F10:G10"/>
    <mergeCell ref="B6:E6"/>
    <mergeCell ref="F6:G6"/>
    <mergeCell ref="B7:E7"/>
    <mergeCell ref="F7:G7"/>
    <mergeCell ref="B8:E8"/>
    <mergeCell ref="F8:G8"/>
    <mergeCell ref="B4:E4"/>
    <mergeCell ref="F4:G4"/>
    <mergeCell ref="B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 322</dc:creator>
  <cp:keywords/>
  <dc:description/>
  <cp:lastModifiedBy>Yonatan Estiben Bonilla Triana</cp:lastModifiedBy>
  <cp:revision/>
  <dcterms:created xsi:type="dcterms:W3CDTF">2023-06-06T18:07:34Z</dcterms:created>
  <dcterms:modified xsi:type="dcterms:W3CDTF">2023-06-27T22:14:19Z</dcterms:modified>
  <cp:category/>
  <cp:contentStatus/>
</cp:coreProperties>
</file>