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36EA\Desktop\git\VibraEnergia.Default.DTD_ARQINV_ReporterUniversal\Data\"/>
    </mc:Choice>
  </mc:AlternateContent>
  <xr:revisionPtr revIDLastSave="0" documentId="13_ncr:1_{4367D824-7995-4581-9D9E-EACE82F4EEC1}" xr6:coauthVersionLast="47" xr6:coauthVersionMax="47" xr10:uidLastSave="{00000000-0000-0000-0000-000000000000}"/>
  <bookViews>
    <workbookView xWindow="-120" yWindow="-120" windowWidth="20730" windowHeight="11160" xr2:uid="{6E8C975D-9B7D-47CB-87A5-F91F892D9070}"/>
  </bookViews>
  <sheets>
    <sheet name="Report" sheetId="2" r:id="rId1"/>
    <sheet name="Logs" sheetId="1" r:id="rId2"/>
    <sheet name="Day" sheetId="5" state="hidden" r:id="rId3"/>
  </sheets>
  <definedNames>
    <definedName name="_xlnm._FilterDatabase" localSheetId="1" hidden="1">Logs!$A$1:$A$43849</definedName>
    <definedName name="Datas">OFFSET(Logs!$A$1,0,0,COUNTA(Logs!$A:$A),4)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s" name="Datas" connection="WorksheetConnection_Planilha Base.xlsx!Data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2" l="1"/>
  <c r="N6" i="2"/>
  <c r="N8" i="2"/>
  <c r="N10" i="2"/>
  <c r="N12" i="2"/>
  <c r="N14" i="2"/>
  <c r="N16" i="2"/>
  <c r="N18" i="2"/>
  <c r="N20" i="2"/>
  <c r="N22" i="2"/>
  <c r="G4" i="2" l="1"/>
  <c r="I2" i="2" s="1"/>
  <c r="C4" i="2"/>
  <c r="C9" i="2" s="1"/>
  <c r="B2" i="2" l="1"/>
  <c r="C3" i="2"/>
  <c r="I16" i="2"/>
  <c r="L16" i="2" s="1"/>
  <c r="I22" i="2"/>
  <c r="L22" i="2" s="1"/>
  <c r="I18" i="2"/>
  <c r="L18" i="2" s="1"/>
  <c r="I20" i="2"/>
  <c r="L20" i="2" s="1"/>
  <c r="I4" i="2"/>
  <c r="L4" i="2" s="1"/>
  <c r="I14" i="2"/>
  <c r="L14" i="2" s="1"/>
  <c r="I6" i="2"/>
  <c r="L6" i="2" s="1"/>
  <c r="I8" i="2"/>
  <c r="L8" i="2" s="1"/>
  <c r="I10" i="2"/>
  <c r="L10" i="2" s="1"/>
  <c r="I12" i="2"/>
  <c r="L12" i="2" s="1"/>
  <c r="F4" i="2"/>
  <c r="F9" i="2" s="1"/>
  <c r="D4" i="2"/>
  <c r="E4" i="2" s="1"/>
  <c r="E3" i="2" s="1"/>
  <c r="B29" i="2"/>
  <c r="E29" i="2" s="1"/>
  <c r="G9" i="2"/>
  <c r="K18" i="2" l="1"/>
  <c r="J18" i="2"/>
  <c r="D3" i="2"/>
  <c r="K20" i="2"/>
  <c r="J6" i="2"/>
  <c r="F8" i="2"/>
  <c r="F6" i="2"/>
  <c r="F7" i="2"/>
  <c r="F5" i="2"/>
  <c r="K10" i="2"/>
  <c r="K12" i="2"/>
  <c r="J12" i="2"/>
  <c r="J20" i="2"/>
  <c r="K16" i="2"/>
  <c r="J16" i="2"/>
  <c r="C29" i="2"/>
  <c r="B30" i="2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K22" i="2"/>
  <c r="J22" i="2"/>
  <c r="K14" i="2"/>
  <c r="J14" i="2"/>
  <c r="K4" i="2"/>
  <c r="J4" i="2"/>
  <c r="D29" i="2"/>
  <c r="K6" i="2"/>
  <c r="J10" i="2"/>
  <c r="J8" i="2"/>
  <c r="K8" i="2"/>
  <c r="D9" i="2"/>
  <c r="E9" i="2"/>
  <c r="C6" i="2"/>
  <c r="C30" i="2" l="1"/>
  <c r="F29" i="2"/>
  <c r="G29" i="2" s="1"/>
  <c r="D30" i="2"/>
  <c r="E30" i="2"/>
  <c r="C32" i="2"/>
  <c r="D31" i="2"/>
  <c r="C31" i="2"/>
  <c r="E31" i="2"/>
  <c r="D5" i="2"/>
  <c r="E7" i="2"/>
  <c r="C5" i="2"/>
  <c r="C10" i="2" s="1"/>
  <c r="C8" i="2"/>
  <c r="C7" i="2"/>
  <c r="D7" i="2"/>
  <c r="D8" i="2"/>
  <c r="D6" i="2"/>
  <c r="E5" i="2"/>
  <c r="E6" i="2"/>
  <c r="E8" i="2"/>
  <c r="F30" i="2" l="1"/>
  <c r="G30" i="2" s="1"/>
  <c r="F31" i="2"/>
  <c r="G31" i="2" s="1"/>
  <c r="E32" i="2"/>
  <c r="D32" i="2"/>
  <c r="D33" i="2" l="1"/>
  <c r="C33" i="2"/>
  <c r="E33" i="2"/>
  <c r="F32" i="2"/>
  <c r="G32" i="2" s="1"/>
  <c r="G7" i="2"/>
  <c r="G8" i="2"/>
  <c r="G5" i="2"/>
  <c r="G6" i="2"/>
  <c r="F33" i="2" l="1"/>
  <c r="G33" i="2" s="1"/>
  <c r="E34" i="2"/>
  <c r="D34" i="2"/>
  <c r="C34" i="2"/>
  <c r="D35" i="2" l="1"/>
  <c r="C35" i="2"/>
  <c r="E35" i="2"/>
  <c r="F34" i="2"/>
  <c r="G34" i="2" s="1"/>
  <c r="F35" i="2" l="1"/>
  <c r="G35" i="2" s="1"/>
  <c r="E36" i="2"/>
  <c r="D36" i="2"/>
  <c r="C36" i="2"/>
  <c r="D37" i="2" l="1"/>
  <c r="C37" i="2"/>
  <c r="E37" i="2"/>
  <c r="F36" i="2"/>
  <c r="G36" i="2" s="1"/>
  <c r="F37" i="2" l="1"/>
  <c r="G37" i="2" s="1"/>
  <c r="E38" i="2"/>
  <c r="D38" i="2"/>
  <c r="C38" i="2"/>
  <c r="D39" i="2" l="1"/>
  <c r="C39" i="2"/>
  <c r="E39" i="2"/>
  <c r="F38" i="2"/>
  <c r="G38" i="2" s="1"/>
  <c r="F39" i="2" l="1"/>
  <c r="G39" i="2" s="1"/>
  <c r="E40" i="2"/>
  <c r="D40" i="2"/>
  <c r="C40" i="2"/>
  <c r="D41" i="2" l="1"/>
  <c r="C41" i="2"/>
  <c r="E41" i="2"/>
  <c r="F40" i="2"/>
  <c r="G40" i="2" s="1"/>
  <c r="F41" i="2" l="1"/>
  <c r="G41" i="2" s="1"/>
  <c r="E42" i="2"/>
  <c r="D42" i="2"/>
  <c r="C42" i="2"/>
  <c r="F42" i="2" l="1"/>
  <c r="G42" i="2" s="1"/>
  <c r="D43" i="2"/>
  <c r="C43" i="2"/>
  <c r="E43" i="2"/>
  <c r="F43" i="2" l="1"/>
  <c r="G43" i="2" s="1"/>
  <c r="E44" i="2"/>
  <c r="D44" i="2"/>
  <c r="C44" i="2"/>
  <c r="F44" i="2" l="1"/>
  <c r="G44" i="2" s="1"/>
  <c r="D45" i="2"/>
  <c r="C45" i="2"/>
  <c r="E45" i="2"/>
  <c r="F45" i="2" l="1"/>
  <c r="G45" i="2" s="1"/>
  <c r="E46" i="2"/>
  <c r="D46" i="2"/>
  <c r="C46" i="2"/>
  <c r="F46" i="2" l="1"/>
  <c r="G46" i="2" s="1"/>
  <c r="D47" i="2"/>
  <c r="C47" i="2"/>
  <c r="E47" i="2"/>
  <c r="F47" i="2" l="1"/>
  <c r="G47" i="2" s="1"/>
  <c r="E48" i="2"/>
  <c r="D48" i="2"/>
  <c r="C48" i="2"/>
  <c r="D49" i="2" l="1"/>
  <c r="C49" i="2"/>
  <c r="E49" i="2"/>
  <c r="F48" i="2"/>
  <c r="G48" i="2" s="1"/>
  <c r="F49" i="2" l="1"/>
  <c r="G49" i="2" s="1"/>
  <c r="E50" i="2"/>
  <c r="D50" i="2"/>
  <c r="C50" i="2"/>
  <c r="F50" i="2" l="1"/>
  <c r="G50" i="2" s="1"/>
  <c r="D51" i="2"/>
  <c r="C51" i="2"/>
  <c r="E51" i="2"/>
  <c r="F51" i="2" l="1"/>
  <c r="G51" i="2" s="1"/>
  <c r="E52" i="2"/>
  <c r="D52" i="2"/>
  <c r="C52" i="2"/>
  <c r="F52" i="2" l="1"/>
  <c r="G52" i="2" s="1"/>
  <c r="D53" i="2"/>
  <c r="C53" i="2"/>
  <c r="E53" i="2"/>
  <c r="F53" i="2" l="1"/>
  <c r="G53" i="2" s="1"/>
  <c r="E54" i="2"/>
  <c r="D54" i="2"/>
  <c r="C54" i="2"/>
  <c r="F54" i="2" l="1"/>
  <c r="G54" i="2" s="1"/>
  <c r="D55" i="2"/>
  <c r="C55" i="2"/>
  <c r="E55" i="2"/>
  <c r="F55" i="2" l="1"/>
  <c r="G55" i="2" s="1"/>
  <c r="E56" i="2"/>
  <c r="D56" i="2"/>
  <c r="C56" i="2"/>
  <c r="F56" i="2" l="1"/>
  <c r="G56" i="2" s="1"/>
  <c r="D57" i="2"/>
  <c r="C57" i="2"/>
  <c r="E57" i="2"/>
  <c r="F57" i="2" l="1"/>
  <c r="G57" i="2" s="1"/>
  <c r="E58" i="2"/>
  <c r="D58" i="2"/>
  <c r="C58" i="2"/>
  <c r="F58" i="2" l="1"/>
  <c r="G58" i="2" s="1"/>
  <c r="D59" i="2"/>
  <c r="C59" i="2"/>
  <c r="E59" i="2"/>
  <c r="F59" i="2" l="1"/>
  <c r="G59" i="2" s="1"/>
  <c r="E60" i="2"/>
  <c r="D60" i="2"/>
  <c r="C60" i="2"/>
  <c r="F60" i="2" l="1"/>
  <c r="G60" i="2" s="1"/>
  <c r="D61" i="2"/>
  <c r="C61" i="2"/>
  <c r="E61" i="2"/>
  <c r="F61" i="2" l="1"/>
  <c r="G61" i="2" s="1"/>
  <c r="E62" i="2"/>
  <c r="D62" i="2"/>
  <c r="C62" i="2"/>
  <c r="F62" i="2" l="1"/>
  <c r="G62" i="2" s="1"/>
  <c r="D63" i="2"/>
  <c r="C63" i="2"/>
  <c r="E63" i="2"/>
  <c r="F63" i="2" l="1"/>
  <c r="G6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659656-19AF-4D18-923A-0F2C50686A9F}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BFF0345-6CAD-4A9B-8325-A1BFF1874856}" name="WorksheetConnection_Planilha Base.xlsx!Datas" type="102" refreshedVersion="6" minRefreshableVersion="5">
    <extLst>
      <ext xmlns:x15="http://schemas.microsoft.com/office/spreadsheetml/2010/11/main" uri="{DE250136-89BD-433C-8126-D09CA5730AF9}">
        <x15:connection id="Datas">
          <x15:rangePr sourceName="Datas"/>
        </x15:connection>
      </ext>
    </extLst>
  </connection>
</connections>
</file>

<file path=xl/sharedStrings.xml><?xml version="1.0" encoding="utf-8"?>
<sst xmlns="http://schemas.openxmlformats.org/spreadsheetml/2006/main" count="3121" uniqueCount="1066">
  <si>
    <t>Início</t>
  </si>
  <si>
    <t>Referencia</t>
  </si>
  <si>
    <t>Status</t>
  </si>
  <si>
    <t>Saída</t>
  </si>
  <si>
    <t>Exceção Negócio</t>
  </si>
  <si>
    <t xml:space="preserve">Pedidos de Arla estão sendo criados pela ATEX. </t>
  </si>
  <si>
    <t>4508023267</t>
  </si>
  <si>
    <t>Exceção Aplicação</t>
  </si>
  <si>
    <t xml:space="preserve">Cannot find the UI element corresponding to this selector: &lt;wnd app='saplogon.exe' cls='SAP_FRONTEND_SESSION' title='criar Venda*' /&gt;. </t>
  </si>
  <si>
    <t>4508021736</t>
  </si>
  <si>
    <t xml:space="preserve">O produto OLEO LUBRIF HIDRO PARAF/NAFT GRANEL  do pedido 4508021737 é Granel e está com quantidade menor que 1.000. </t>
  </si>
  <si>
    <t>4508021737</t>
  </si>
  <si>
    <t>4508021988</t>
  </si>
  <si>
    <t xml:space="preserve">O produto OLEO LUBRIF HIDRO PARAF/NAFT GRANEL  do pedido 4508022264 é Granel e está com quantidade menor que 1.000. </t>
  </si>
  <si>
    <t>4508022264</t>
  </si>
  <si>
    <t xml:space="preserve">ZSM1 retornou com valor 0,00. </t>
  </si>
  <si>
    <t>4508019486</t>
  </si>
  <si>
    <t>Execução Completa</t>
  </si>
  <si>
    <t>Comentario:  Ordem de Venda: 251459277</t>
  </si>
  <si>
    <t>4508019553</t>
  </si>
  <si>
    <t>Comentario:  Ordem de Venda: 251459246</t>
  </si>
  <si>
    <t>4508019408</t>
  </si>
  <si>
    <t>4508019507</t>
  </si>
  <si>
    <t xml:space="preserve">O produto OLEO HIDRAULICO GALAO 20L  com Código do Cliente 15356322 do pedido 4508019878 está com valor 6544.00 fora do permitido pelo valor calculado da quantidade 400.00 x 327.2 = 130880.000. </t>
  </si>
  <si>
    <t>4508019878</t>
  </si>
  <si>
    <t xml:space="preserve">O produto OLEO HIDRAULICO BALDE 20L  com Código do Cliente 15215943 do pedido 4508019877 está com valor 17450.00 fora do permitido pelo valor calculado da quantidade 1000.00 x 349 = 349000.00. </t>
  </si>
  <si>
    <t>4508019877</t>
  </si>
  <si>
    <t>4508019688</t>
  </si>
  <si>
    <t>Histórico processo</t>
  </si>
  <si>
    <t>Aplicação</t>
  </si>
  <si>
    <t>EXCEÇÃO APLICAÇÃO</t>
  </si>
  <si>
    <t>Negócio</t>
  </si>
  <si>
    <t>EXCEÇÃO NEGÓCIO</t>
  </si>
  <si>
    <t>Completa</t>
  </si>
  <si>
    <t>EXECUÇÃO COMPLETA</t>
  </si>
  <si>
    <t>New</t>
  </si>
  <si>
    <t>INÍCIO</t>
  </si>
  <si>
    <t>REFERÊNCIA</t>
  </si>
  <si>
    <t>STATUS</t>
  </si>
  <si>
    <t>RESULTADO</t>
  </si>
  <si>
    <t>2021-12-15 23:02:54</t>
  </si>
  <si>
    <t>2021-12-15 17:16:40</t>
  </si>
  <si>
    <t>2021-12-15 17:16:31</t>
  </si>
  <si>
    <t>2021-12-15 17:14:48</t>
  </si>
  <si>
    <t>2021-12-15 17:14:37</t>
  </si>
  <si>
    <t>2021-12-15 08:26:01</t>
  </si>
  <si>
    <t>2021-12-15 08:22:59</t>
  </si>
  <si>
    <t>2021-12-15 08:19:58</t>
  </si>
  <si>
    <t>2021-12-15 08:18:12</t>
  </si>
  <si>
    <t>2021-12-15 08:17:37</t>
  </si>
  <si>
    <t>2021-12-15 08:17:03</t>
  </si>
  <si>
    <t>2021-12-15 08:16:52</t>
  </si>
  <si>
    <t>ITENS PROCESSADOS</t>
  </si>
  <si>
    <t>TAXA SUCESSO</t>
  </si>
  <si>
    <t>% Concluído</t>
  </si>
  <si>
    <t>D-1</t>
  </si>
  <si>
    <t>TOTAL DE ITENS</t>
  </si>
  <si>
    <t>EXCEÇÃO DE NEGÓCIO</t>
  </si>
  <si>
    <t>EXCEÇÃO DE APLICAÇÃO</t>
  </si>
  <si>
    <t>ITENS A PROCESSAR</t>
  </si>
  <si>
    <t>* Tabela mostra até 10 itens. Para ver mais, acesse a aba Logs.</t>
  </si>
  <si>
    <t>HISTÓRICO DO PROCESSO</t>
  </si>
  <si>
    <t>HORA</t>
  </si>
  <si>
    <t>REFERÊNCIA DO ITEM</t>
  </si>
  <si>
    <t>SAÍDA</t>
  </si>
  <si>
    <t>RELATÓRIO DE AUTOMAÇÃO</t>
  </si>
  <si>
    <t>DATA REFERÊNCIA DESDE</t>
  </si>
  <si>
    <t>RITM0212984</t>
  </si>
  <si>
    <t xml:space="preserve">NumFornecedor: 10014215 CriacaoFornecedor:  BancoFornecedor:  </t>
  </si>
  <si>
    <t>RITM0212973</t>
  </si>
  <si>
    <t xml:space="preserve">NumFornecedor: 10166680 CriacaoFornecedor: Fornecedor 0010166680 foi criado p/empresa 2000 e organização de compras 5701. BancoFornecedor:  </t>
  </si>
  <si>
    <t>RITM0212950</t>
  </si>
  <si>
    <t xml:space="preserve">NumFornecedor: 10166679 CriacaoFornecedor: Fornecedor 0010166679 foi criado p/empresa 2000 e organização de compras 5701. BancoFornecedor:  </t>
  </si>
  <si>
    <t>RITM0212969</t>
  </si>
  <si>
    <t xml:space="preserve">NumFornecedor: 10166673 CriacaoFornecedor: Fornecedor 0010166673 foi criado p/empresa 2000 e organização de compras 5701. BancoFornecedor:  </t>
  </si>
  <si>
    <t>RITM0212953</t>
  </si>
  <si>
    <t xml:space="preserve">NumFornecedor: 10159482 CriacaoFornecedor:  BancoFornecedor:  </t>
  </si>
  <si>
    <t>RITM0212934</t>
  </si>
  <si>
    <t>Pesquisa sem resultado para agência. Screenshot: T:\DFCRI_FIN_TES_CadastroFornecedor\Exceptions_Screenshots\ExceptionScreenshot_230807.024042.png</t>
  </si>
  <si>
    <t>RITM0212920</t>
  </si>
  <si>
    <t xml:space="preserve">NumFornecedor: 10031732 CriacaoFornecedor:  BancoFornecedor:  </t>
  </si>
  <si>
    <t>RITM0212516</t>
  </si>
  <si>
    <t>Número de Fornecedor não corresponde ao CNPJ informado. Por gentileza, verificar a numeração correta e abrir um novo chamado.. Screenshot: T:\DFCRI_FIN_TES_CadastroFornecedor\Exceptions_Screenshots\ExceptionScreenshot_230807.120830.png</t>
  </si>
  <si>
    <t>RITM0212513</t>
  </si>
  <si>
    <t>Número de Fornecedor não corresponde ao CNPJ informado. Por gentileza, verificar a numeração correta e abrir um novo chamado.. Screenshot: T:\DFCRI_FIN_TES_CadastroFornecedor\Exceptions_Screenshots\ExceptionScreenshot_230807.120622.png</t>
  </si>
  <si>
    <t>RITM0212524</t>
  </si>
  <si>
    <t>Número de Fornecedor não corresponde ao CNPJ informado. Por gentileza, verificar a numeração correta e abrir um novo chamado.. Screenshot: T:\DFCRI_FIN_TES_CadastroFornecedor\Exceptions_Screenshots\ExceptionScreenshot_230807.120420.png</t>
  </si>
  <si>
    <t>RITM0212507</t>
  </si>
  <si>
    <t xml:space="preserve">NumFornecedor: 10166672 CriacaoFornecedor: Fornecedor 0010166672 foi criado p/empresa 2000 e organização de compras 5701. BancoFornecedor:  </t>
  </si>
  <si>
    <t>RITM0212512</t>
  </si>
  <si>
    <t xml:space="preserve">NumFornecedor: 10166671 CriacaoFornecedor: Fornecedor 0010166671 foi criado p/empresa 2000 e organização de compras 5701. BancoFornecedor:  </t>
  </si>
  <si>
    <t>RITM0212769</t>
  </si>
  <si>
    <t xml:space="preserve">NumFornecedor: 10040452 CriacaoFornecedor: CNPJ 07484233000156 já existe no grupo de contas ZFPJ. BancoFornecedor:  </t>
  </si>
  <si>
    <t>RITM0212517</t>
  </si>
  <si>
    <t xml:space="preserve">NumFornecedor: 10166670 CriacaoFornecedor: Fornecedor 0010166670 foi criado p/empresa 2000 e organização de compras 5701. BancoFornecedor:  </t>
  </si>
  <si>
    <t>RITM0212514</t>
  </si>
  <si>
    <t>Pesquisa sem resultado para agência. Screenshot: T:\DFCRI_FIN_TES_CadastroFornecedor\Exceptions_Screenshots\ExceptionScreenshot_230807.114628.png</t>
  </si>
  <si>
    <t>RITM0212813</t>
  </si>
  <si>
    <t>Inscrição Estadual Inválida: 26013490023 para MG.. Screenshot: T:\DFCRI_FIN_TES_CadastroFornecedor\Exceptions_Screenshots\ExceptionScreenshot_230807.104231.png</t>
  </si>
  <si>
    <t>RITM0212823</t>
  </si>
  <si>
    <t xml:space="preserve">NumFornecedor: 10166664 CriacaoFornecedor: Fornecedor 0010166664 foi criado p/empresa 2000 e organização de compras 5701. BancoFornecedor:  </t>
  </si>
  <si>
    <t>RITM0212168</t>
  </si>
  <si>
    <t xml:space="preserve">NumFornecedor: 10166659 CriacaoFornecedor: Fornecedor 0010166659 foi criado p/empresa 2000 e organização de compras 5701. BancoFornecedor:  </t>
  </si>
  <si>
    <t>RITM0212781</t>
  </si>
  <si>
    <t xml:space="preserve">NumFornecedor: 10165876 CriacaoFornecedor:  BancoFornecedor:  </t>
  </si>
  <si>
    <t>RITM0211883</t>
  </si>
  <si>
    <t>Nenhum valor para esta seleção (CNPJ). Screenshot: T:\DFCRI_FIN_TES_CadastroFornecedor\Exceptions_Screenshots\ExceptionScreenshot_230804.075100.png</t>
  </si>
  <si>
    <t>RITM0212661</t>
  </si>
  <si>
    <t>A TES realizará a atualização do cadastro com a inclusão dos dados bancários e a criação do fornecedor na empresa 2000. Por gentileza, aguardar o atendimento do chamado!. Screenshot: T:\DFCRI_FIN_TES_CadastroFornecedor\Exceptions_Screenshots\ExceptionScreenshot_230804.074959.png</t>
  </si>
  <si>
    <t>RITM0212709</t>
  </si>
  <si>
    <t xml:space="preserve">NumFornecedor: 10166637 CriacaoFornecedor: Fornecedor 0010166637 foi criado p/empresa 2000 e organização de compras 5701. BancoFornecedor:  </t>
  </si>
  <si>
    <t>RITM0212630</t>
  </si>
  <si>
    <t xml:space="preserve">NumFornecedor: 10166646 CriacaoFornecedor: Fornecedor 0010166646 foi criado p/empresa 2000 e organização de compras 5701. BancoFornecedor:  </t>
  </si>
  <si>
    <t>RITM0212607</t>
  </si>
  <si>
    <t xml:space="preserve">NumFornecedor: 10166645 CriacaoFornecedor: Fornecedor 0010166645 foi criado p/empresa 2000 e organização de compras 5701. BancoFornecedor:  </t>
  </si>
  <si>
    <t>RITM0212664</t>
  </si>
  <si>
    <t xml:space="preserve">NumFornecedor: 10143196 CriacaoFornecedor:  BancoFornecedor:  </t>
  </si>
  <si>
    <t>RITM0212437</t>
  </si>
  <si>
    <t xml:space="preserve">NumFornecedor: 10007466 CriacaoFornecedor:  BancoFornecedor:  </t>
  </si>
  <si>
    <t>RITM0212600</t>
  </si>
  <si>
    <t xml:space="preserve">NumFornecedor: 10166641 CriacaoFornecedor: Fornecedor 0010166641 foi criado p/empresa 2000 e organização de compras 5701. BancoFornecedor:  </t>
  </si>
  <si>
    <t>RITM0212472</t>
  </si>
  <si>
    <t xml:space="preserve">NumFornecedor: 10166628 CriacaoFornecedor: Fornecedor 0010166628 foi criado p/empresa 2000 e organização de compras 5701. BancoFornecedor:  </t>
  </si>
  <si>
    <t>RITM0212539</t>
  </si>
  <si>
    <t xml:space="preserve">NumFornecedor: 10158832 CriacaoFornecedor:  BancoFornecedor:  </t>
  </si>
  <si>
    <t>RITM0212531</t>
  </si>
  <si>
    <t>Erro na validação da conta bancária, incluindo o DV ( 883620 ). para agência e conta bancária indicada.. Screenshot: T:\DFCRI_FIN_TES_CadastroFornecedor\Exceptions_Screenshots\ExceptionScreenshot_230804.011718.png</t>
  </si>
  <si>
    <t>RITM0212469</t>
  </si>
  <si>
    <t>Could not find the UI element corresponding to this selector:
&lt;wnd app='saplogon.exe' cls='#32770' title='Dados bancários*'/&gt;
&lt;sap id='usr'/&gt;
&lt;sap text='2372*' type='GuiLabel'/&gt;
. Screenshot: T:\DFCRI_FIN_TES_CadastroFornecedor\Exceptions_Screenshots\ExceptionScreenshot_230804.123115.png</t>
  </si>
  <si>
    <t>RITM0212477</t>
  </si>
  <si>
    <t xml:space="preserve">NumFornecedor: 10166655 CriacaoFornecedor: Fornecedor 0010166655 foi criado p/empresa 2000 e organização de compras 5701. BancoFornecedor:  </t>
  </si>
  <si>
    <t>RITM0212486</t>
  </si>
  <si>
    <t xml:space="preserve">NumFornecedor: 10131649 CriacaoFornecedor:  BancoFornecedor:  </t>
  </si>
  <si>
    <t>RITM0212446</t>
  </si>
  <si>
    <t xml:space="preserve">NumFornecedor: 10166654 CriacaoFornecedor: Fornecedor 0010166654 foi criado p/empresa 2000 e organização de compras 5701. BancoFornecedor:  </t>
  </si>
  <si>
    <t>RITM0212185</t>
  </si>
  <si>
    <t xml:space="preserve">NumFornecedor: 10166593 CriacaoFornecedor: Fornecedor 0010166593 foi criado p/empresa 2000 e organização de compras 5701. BancoFornecedor:  </t>
  </si>
  <si>
    <t>RITM0212533</t>
  </si>
  <si>
    <t xml:space="preserve">NumFornecedor: 10166592 CriacaoFornecedor: Fornecedor 0010166592 foi criado p/empresa 2000 e organização de compras 5701. BancoFornecedor:  </t>
  </si>
  <si>
    <t>RITM0212194</t>
  </si>
  <si>
    <t xml:space="preserve">NumFornecedor: 10166651 CriacaoFornecedor: Fornecedor 0010166651 foi criado p/empresa 2000 e organização de compras 5701. BancoFornecedor:  </t>
  </si>
  <si>
    <t>RITM0212460</t>
  </si>
  <si>
    <t xml:space="preserve">NumFornecedor: 10166597 CriacaoFornecedor:  BancoFornecedor:  </t>
  </si>
  <si>
    <t>RITM0212205</t>
  </si>
  <si>
    <t xml:space="preserve">NumFornecedor: 10166650 CriacaoFornecedor: Fornecedor 0010166650 foi criado p/empresa 2000 e organização de compras 5701. BancoFornecedor:  </t>
  </si>
  <si>
    <t>RITM0212049</t>
  </si>
  <si>
    <t>O CNPJ indicado não é válido. Screenshot: T:\DFCRI_FIN_TES_CadastroFornecedor\Exceptions_Screenshots\ExceptionScreenshot_230803.065617.png</t>
  </si>
  <si>
    <t>RITM0212390</t>
  </si>
  <si>
    <t xml:space="preserve">NumFornecedor: 10166640 CriacaoFornecedor: Fornecedor 0010166640 foi criado p/empresa 2000 e organização de compras 5701. BancoFornecedor:  </t>
  </si>
  <si>
    <t>RITM0212249</t>
  </si>
  <si>
    <t xml:space="preserve">NumFornecedor: 10093885 CriacaoFornecedor: CNPJ 10812688000168 já existe no grupo de contas ZFPJ. BancoFornecedor:  </t>
  </si>
  <si>
    <t>RITM0212254</t>
  </si>
  <si>
    <t xml:space="preserve">NumFornecedor: 10166639 CriacaoFornecedor: Fornecedor 0010166639 foi criado p/empresa 2000 e organização de compras 5701. BancoFornecedor:  </t>
  </si>
  <si>
    <t>RITM0212246</t>
  </si>
  <si>
    <t xml:space="preserve">NumFornecedor: 10166633 CriacaoFornecedor: Fornecedor 0010166633 foi criado p/empresa 2000 e organização de compras 5701. BancoFornecedor:  </t>
  </si>
  <si>
    <t>RITM0212255</t>
  </si>
  <si>
    <t xml:space="preserve">NumFornecedor: 10166632 CriacaoFornecedor: Fornecedor 0010166632 foi criado p/empresa 2000 e organização de compras 5701. BancoFornecedor:  </t>
  </si>
  <si>
    <t>RITM0211382</t>
  </si>
  <si>
    <t xml:space="preserve">NumFornecedor: 10166591 CriacaoFornecedor: Fornecedor 0010166591 foi criado p/empresa 2000 e organização de compras 5701. BancoFornecedor:  </t>
  </si>
  <si>
    <t>RITM0212291</t>
  </si>
  <si>
    <t>Pesquisa sem resultado para agência. Screenshot: T:\DFCRI_FIN_TES_CadastroFornecedor\Exceptions_Screenshots\ExceptionScreenshot_230803.022051.png</t>
  </si>
  <si>
    <t>RITM0212103</t>
  </si>
  <si>
    <t xml:space="preserve">NumFornecedor: 10166354 CriacaoFornecedor:  BancoFornecedor:  </t>
  </si>
  <si>
    <t>RITM0212284</t>
  </si>
  <si>
    <t xml:space="preserve">NumFornecedor: 10166608 CriacaoFornecedor: CNPJ 20336390000182 já existe no grupo de contas ZFPJ. BancoFornecedor:  </t>
  </si>
  <si>
    <t>RITM0212114</t>
  </si>
  <si>
    <t xml:space="preserve">NumFornecedor: 10166623 CriacaoFornecedor: Fornecedor 0010166623 foi criado p/empresa 2000 e organização de compras 5701. BancoFornecedor:  </t>
  </si>
  <si>
    <t>RITM0212236</t>
  </si>
  <si>
    <t xml:space="preserve">NumFornecedor: 10133250 CriacaoFornecedor:  BancoFornecedor:  </t>
  </si>
  <si>
    <t>RITM0212217</t>
  </si>
  <si>
    <t xml:space="preserve">NumFornecedor: 10166631 CriacaoFornecedor: Fornecedor 0010166631 foi criado p/empresa 2000 e organização de compras 5701. BancoFornecedor:  </t>
  </si>
  <si>
    <t>RITM0212212</t>
  </si>
  <si>
    <t xml:space="preserve">NumFornecedor: 10153306 CriacaoFornecedor:  BancoFornecedor:  </t>
  </si>
  <si>
    <t>RITM0212122</t>
  </si>
  <si>
    <t xml:space="preserve">NumFornecedor: 10166630 CriacaoFornecedor: Fornecedor 0010166630 foi criado p/empresa 2000 e organização de compras 5701. BancoFornecedor:  </t>
  </si>
  <si>
    <t>RITM0212190</t>
  </si>
  <si>
    <t xml:space="preserve">NumFornecedor: 10166626 CriacaoFornecedor: Fornecedor 0010166626 foi criado p/empresa 2000 e organização de compras 5701. BancoFornecedor:  </t>
  </si>
  <si>
    <t>RITM0212196</t>
  </si>
  <si>
    <t xml:space="preserve">NumFornecedor: 10166625 CriacaoFornecedor: Fornecedor 0010166625 foi criado p/empresa 2000 e organização de compras 5701. BancoFornecedor:  </t>
  </si>
  <si>
    <t>RITM0212079</t>
  </si>
  <si>
    <t xml:space="preserve">NumFornecedor: 10107493 CriacaoFornecedor:  BancoFornecedor:  </t>
  </si>
  <si>
    <t>RITM0212184</t>
  </si>
  <si>
    <t xml:space="preserve">NumFornecedor: 10166634 CriacaoFornecedor: Fornecedor 0010166634 foi criado p/empresa 2000 e organização de compras 5701. BancoFornecedor:  </t>
  </si>
  <si>
    <t>RITM0212068</t>
  </si>
  <si>
    <t>Não foi possível atualizar o registro. Status code: 403 | Response: {"error":{"message":"Operation Failed","detail":"ACL Exception Update Failed due to security constraints"},"status":"failure"}. Screenshot: T:\DFCRI_FIN_TES_CadastroFornecedor\Exceptions_Screenshots\ExceptionScreenshot_230803.074636.png</t>
  </si>
  <si>
    <t xml:space="preserve">NumFornecedor: 10094402 CriacaoFornecedor:  BancoFornecedor:  </t>
  </si>
  <si>
    <t>RITM0212123</t>
  </si>
  <si>
    <t xml:space="preserve">NumFornecedor: 10166622 CriacaoFornecedor: Fornecedor 0010166622 foi criado p/empresa 2000 e organização de compras 5701. BancoFornecedor:  </t>
  </si>
  <si>
    <t>RITM0212132</t>
  </si>
  <si>
    <t>Fornecedor 10076025 não foi criado para empresa 2000. Screenshot: T:\DFCRI_FIN_TES_CadastroFornecedor\Exceptions_Screenshots\ExceptionScreenshot_230802.060927.png</t>
  </si>
  <si>
    <t>RITM0211962</t>
  </si>
  <si>
    <t xml:space="preserve">NumFornecedor: 10166575 CriacaoFornecedor:  BancoFornecedor:  </t>
  </si>
  <si>
    <t>RITM0212020</t>
  </si>
  <si>
    <t>Erro na validação da conta bancária, incluindo o DV ( 20336* ). para agência e conta bancária indicada.. Screenshot: T:\DFCRI_FIN_TES_CadastroFornecedor\Exceptions_Screenshots\ExceptionScreenshot_230802.041422.png</t>
  </si>
  <si>
    <t>RITM0212045</t>
  </si>
  <si>
    <t xml:space="preserve">NumFornecedor: 10055698 CriacaoFornecedor:  BancoFornecedor:  </t>
  </si>
  <si>
    <t>RITM0212050</t>
  </si>
  <si>
    <t xml:space="preserve">NumFornecedor: 10112384 CriacaoFornecedor:  BancoFornecedor:  </t>
  </si>
  <si>
    <t>RITM0212011</t>
  </si>
  <si>
    <t xml:space="preserve">NumFornecedor: 10166607 CriacaoFornecedor: Fornecedor 0010166607 foi criado p/empresa 2000 e organização de compras 5701. BancoFornecedor:  </t>
  </si>
  <si>
    <t>RITM0211171</t>
  </si>
  <si>
    <t>Erro na validação da conta bancária, incluindo o DV ( 00441700 ). para agência e conta bancária indicada.. Screenshot: T:\DFCRI_FIN_TES_CadastroFornecedor\Exceptions_Screenshots\ExceptionScreenshot_230802.024150.png</t>
  </si>
  <si>
    <t>RITM0211172</t>
  </si>
  <si>
    <t xml:space="preserve">NumFornecedor: 10150937 CriacaoFornecedor:  BancoFornecedor:  </t>
  </si>
  <si>
    <t>RITM0211912</t>
  </si>
  <si>
    <t xml:space="preserve">NumFornecedor: 10040347 CriacaoFornecedor: CNPJ 03773834000128 já existe no grupo de contas ZFPJ. BancoFornecedor:  </t>
  </si>
  <si>
    <t>RITM0211938</t>
  </si>
  <si>
    <t xml:space="preserve">NumFornecedor: 10166621 CriacaoFornecedor: Fornecedor 0010166621 foi criado p/empresa 2000 e organização de compras 5701. BancoFornecedor:  </t>
  </si>
  <si>
    <t>RITM0211981</t>
  </si>
  <si>
    <t xml:space="preserve">NumFornecedor: 10166620 CriacaoFornecedor: Fornecedor 0010166620 foi criado p/empresa 2000 e organização de compras 5701. BancoFornecedor:  </t>
  </si>
  <si>
    <t>RITM0211980</t>
  </si>
  <si>
    <t>Activity timeout exceeded. Screenshot: T:\DFCRI_FIN_TES_CadastroFornecedor\Exceptions_Screenshots\ExceptionScreenshot_230802.012148.png</t>
  </si>
  <si>
    <t>RITM0211977</t>
  </si>
  <si>
    <t>Activity timeout exceeded. Screenshot: T:\DFCRI_FIN_TES_CadastroFornecedor\Exceptions_Screenshots\ExceptionScreenshot_230802.011959.png</t>
  </si>
  <si>
    <t>RITM0211939</t>
  </si>
  <si>
    <t xml:space="preserve">NumFornecedor: 10166624 CriacaoFornecedor: Fornecedor 0010166624 foi criado p/empresa 2000 e organização de compras 5701. BancoFornecedor:  </t>
  </si>
  <si>
    <t>RITM0211917</t>
  </si>
  <si>
    <t xml:space="preserve">NumFornecedor: 10161096 CriacaoFornecedor: CNPJ 12472941000107 já existe no grupo de contas ZFPJ. BancoFornecedor:  </t>
  </si>
  <si>
    <t>RITM0211979</t>
  </si>
  <si>
    <t xml:space="preserve">NumFornecedor: 10166598 CriacaoFornecedor: Fornecedor 0010166598 foi criado p/empresa 2000 e organização de compras 5701. BancoFornecedor:  </t>
  </si>
  <si>
    <t>RITM0211942</t>
  </si>
  <si>
    <t xml:space="preserve">NumFornecedor: 10166597 CriacaoFornecedor: Fornecedor 0010166597 foi criado p/empresa 2000 e organização de compras 5701. BancoFornecedor:  </t>
  </si>
  <si>
    <t>RITM0211902</t>
  </si>
  <si>
    <t xml:space="preserve">NumFornecedor: 10143723 CriacaoFornecedor:  BancoFornecedor:  </t>
  </si>
  <si>
    <t>RITM0211935</t>
  </si>
  <si>
    <t>Não foi possível prosseguir com o cadastro. Dados incompletos ou inválidos: Não existe nenhuma localidade chamada RIBERAO PRETO no pais BR e estado SP. Screenshot: T:\DFCRI_FIN_TES_CadastroFornecedor\Exceptions_Screenshots\ExceptionScreenshot_230802.123326.png</t>
  </si>
  <si>
    <t>RITM0211936</t>
  </si>
  <si>
    <t xml:space="preserve">NumFornecedor: 10166587 CriacaoFornecedor: Fornecedor 0010166587 foi criado p/empresa 2000 e organização de compras 5701. BancoFornecedor:  </t>
  </si>
  <si>
    <t>RITM0211937</t>
  </si>
  <si>
    <t xml:space="preserve">NumFornecedor: 10166586 CriacaoFornecedor: Fornecedor 0010166586 foi criado p/empresa 2000 e organização de compras 5701. BancoFornecedor:  </t>
  </si>
  <si>
    <t>RITM0211834</t>
  </si>
  <si>
    <t>Pesquisa sem resultado para agência. Screenshot: T:\DFCRI_FIN_TES_CadastroFornecedor\Exceptions_Screenshots\ExceptionScreenshot_230802.105915.png</t>
  </si>
  <si>
    <t>RITM0211639</t>
  </si>
  <si>
    <t xml:space="preserve">NumFornecedor: 10068580 CriacaoFornecedor:  BancoFornecedor:  </t>
  </si>
  <si>
    <t>RITM0211635</t>
  </si>
  <si>
    <t xml:space="preserve">NumFornecedor: 10131509 CriacaoFornecedor:  BancoFornecedor:  </t>
  </si>
  <si>
    <t>RITM0211643</t>
  </si>
  <si>
    <t xml:space="preserve">NumFornecedor: 10165834 CriacaoFornecedor:  BancoFornecedor:  </t>
  </si>
  <si>
    <t>RITM0211032</t>
  </si>
  <si>
    <t xml:space="preserve">NumFornecedor: 10164131 CriacaoFornecedor:  BancoFornecedor:  </t>
  </si>
  <si>
    <t>RITM0211828</t>
  </si>
  <si>
    <t xml:space="preserve">NumFornecedor: 10144826 CriacaoFornecedor:  BancoFornecedor:  </t>
  </si>
  <si>
    <t>RITM0211842</t>
  </si>
  <si>
    <t xml:space="preserve">NumFornecedor: 10166104 CriacaoFornecedor:  BancoFornecedor:  </t>
  </si>
  <si>
    <t>RITM0211781</t>
  </si>
  <si>
    <t xml:space="preserve">NumFornecedor: 10166619 CriacaoFornecedor: Fornecedor 0010166619 foi criado p/empresa 2000 e organização de compras 5701. BancoFornecedor:  </t>
  </si>
  <si>
    <t>RITM0211745</t>
  </si>
  <si>
    <t xml:space="preserve">NumFornecedor: 10159921 CriacaoFornecedor:  BancoFornecedor:  </t>
  </si>
  <si>
    <t>RITM0211748</t>
  </si>
  <si>
    <t xml:space="preserve">NumFornecedor: 10011587 CriacaoFornecedor:  BancoFornecedor:  </t>
  </si>
  <si>
    <t>RITM0211715</t>
  </si>
  <si>
    <t xml:space="preserve">NumFornecedor: 10166616 CriacaoFornecedor: Fornecedor 0010166616 foi criado p/empresa 2000 e organização de compras 5701. BancoFornecedor:  </t>
  </si>
  <si>
    <t>RITM0211373</t>
  </si>
  <si>
    <t>Pesquisa sem resultado para agência. Screenshot: T:\DFCRI_FIN_TES_CadastroFornecedor\Exceptions_Screenshots\ExceptionScreenshot_230801.023815.png</t>
  </si>
  <si>
    <t>RITM0211608</t>
  </si>
  <si>
    <t xml:space="preserve">NumFornecedor: 10031194 CriacaoFornecedor: CNPJ 48102552000137 já existe no grupo de contas ZFPJ. BancoFornecedor:  </t>
  </si>
  <si>
    <t>RITM0211641</t>
  </si>
  <si>
    <t>Não foi possível prosseguir com o cadastro. Dados incompletos ou inválidos: Preencher todos os campos obrigatórios. Screenshot: T:\DFCRI_FIN_TES_CadastroFornecedor\Exceptions_Screenshots\ExceptionScreenshot_230801.023132.png</t>
  </si>
  <si>
    <t>RITM0211539</t>
  </si>
  <si>
    <t xml:space="preserve">NumFornecedor: 10166563 CriacaoFornecedor: Fornecedor 0010166563 foi criado p/empresa 2000 e organização de compras 5701. BancoFornecedor:  </t>
  </si>
  <si>
    <t>A TES realizará a atualização do cadastro com a inclusão dos dados bancários e a criação do fornecedor na empresa 2000. Por gentileza, aguardar o atendimento do chamado!. Screenshot: T:\DFCRI_FIN_TES_CadastroFornecedor\Exceptions_Screenshots\ExceptionScreenshot_230801.022628.png</t>
  </si>
  <si>
    <t>RITM0211633</t>
  </si>
  <si>
    <t>Número de Fornecedor não corresponde ao CNPJ informado. Por gentileza, verificar a numeração correta e abrir um novo chamado.. Screenshot: T:\DFCRI_FIN_TES_CadastroFornecedor\Exceptions_Screenshots\ExceptionScreenshot_230801.022045.png</t>
  </si>
  <si>
    <t>RITM0211614</t>
  </si>
  <si>
    <t xml:space="preserve">NumFornecedor: 10119179 CriacaoFornecedor: CNPJ 07031812000143 já existe no grupo de contas ZFPJ. BancoFornecedor:  </t>
  </si>
  <si>
    <t>RITM0211486</t>
  </si>
  <si>
    <t xml:space="preserve">NumFornecedor: 10166612 CriacaoFornecedor: Fornecedor 0010166612 foi criado p/empresa 2000 e organização de compras 5701. BancoFornecedor:  </t>
  </si>
  <si>
    <t>RITM0211444</t>
  </si>
  <si>
    <t xml:space="preserve">NumFornecedor: 10157674 CriacaoFornecedor:  BancoFornecedor:  </t>
  </si>
  <si>
    <t>RITM0211464</t>
  </si>
  <si>
    <t>Número de Fornecedor não corresponde ao CNPJ informado. Por gentileza, verificar a numeração correta e abrir um novo chamado.. Screenshot: T:\DFCRI_FIN_TES_CadastroFornecedor\Exceptions_Screenshots\ExceptionScreenshot_230801.110100.png</t>
  </si>
  <si>
    <t>RITM0211344</t>
  </si>
  <si>
    <t xml:space="preserve">NumFornecedor: 10142429 CriacaoFornecedor:  BancoFornecedor:  </t>
  </si>
  <si>
    <t>RITM0211405</t>
  </si>
  <si>
    <t xml:space="preserve">NumFornecedor: 10166603 CriacaoFornecedor: Fornecedor 0010166603 foi criado p/empresa 2000 e organização de compras 5701. BancoFornecedor:  </t>
  </si>
  <si>
    <t>RITM0211437</t>
  </si>
  <si>
    <t>Número de Fornecedor não corresponde ao CNPJ informado. Por gentileza, verificar a numeração correta e abrir um novo chamado.. Screenshot: T:\DFCRI_FIN_TES_CadastroFornecedor\Exceptions_Screenshots\ExceptionScreenshot_230731.073049.png</t>
  </si>
  <si>
    <t>RITM0211395</t>
  </si>
  <si>
    <t xml:space="preserve">NumFornecedor: 10166595 CriacaoFornecedor: Fornecedor 0010166595 foi criado p/empresa 2000 e organização de compras 5701. BancoFornecedor:  </t>
  </si>
  <si>
    <t>RITM0211378</t>
  </si>
  <si>
    <t>Número de Fornecedor não corresponde ao CNPJ informado. Por gentileza, verificar a numeração correta e abrir um novo chamado.. Screenshot: T:\DFCRI_FIN_TES_CadastroFornecedor\Exceptions_Screenshots\ExceptionScreenshot_230731.044120.png</t>
  </si>
  <si>
    <t>RITM0211379</t>
  </si>
  <si>
    <t xml:space="preserve">NumFornecedor: 10056240 CriacaoFornecedor:  BancoFornecedor:  </t>
  </si>
  <si>
    <t>RITM0211203</t>
  </si>
  <si>
    <t xml:space="preserve">NumFornecedor: 10166606 CriacaoFornecedor: Fornecedor 0010166606 foi criado p/empresa 2000 e organização de compras 5701. BancoFornecedor:  </t>
  </si>
  <si>
    <t>RITM0211354</t>
  </si>
  <si>
    <t xml:space="preserve">NumFornecedor: 10166605 CriacaoFornecedor: Fornecedor 0010166605 foi criado p/empresa 2000 e organização de compras 5701. BancoFornecedor:  </t>
  </si>
  <si>
    <t>RITM0211288</t>
  </si>
  <si>
    <t xml:space="preserve">NumFornecedor: 10119644 CriacaoFornecedor: CNPJ 05081805000120 já existe no grupo de contas ZFPJ. BancoFornecedor:  </t>
  </si>
  <si>
    <t>RITM0211293</t>
  </si>
  <si>
    <t>Não foi possível atualizar o registro. Status code: 403 | Response: {"error":{"message":"Operation Failed","detail":"ACL Exception Update Failed due to security constraints"},"status":"failure"}. Screenshot: T:\DFCRI_FIN_TES_CadastroFornecedor\Exceptions_Screenshots\ExceptionScreenshot_230731.021850.png</t>
  </si>
  <si>
    <t xml:space="preserve">NumFornecedor: 10166601 CriacaoFornecedor: Fornecedor 0010166601 foi criado p/empresa 2000 e organização de compras 5701. BancoFornecedor:  </t>
  </si>
  <si>
    <t>RITM0211233</t>
  </si>
  <si>
    <t>Could not find the UI element corresponding to this selector:
&lt;sap id='usr/chk[12]'/&gt;
The closest matches found are:
[52%] &lt;sap id='usr/sub/1/txt[1]'/&gt;
[50%] &lt;sap id='usr/sub/1'/&gt;
[46%] &lt;sap id='tbar[0]/btn[12]'/&gt;
[44%] &lt;sap id='tbar[1]'/&gt;
[44%] &lt;sap id='usr/sub/1/txt[0]'/&gt;
[43%] &lt;sap id='mbar/menu[1]'/&gt;
[43%] &lt;sap id='mbar/menu[2]'/&gt;
[43%] &lt;sap id='sbar/pane[0]'/&gt;
[43%] &lt;sap id='usr'/&gt;
[42%] &lt;sap id='usr/sub/1/lbl'/&gt;. Screenshot: T:\DFCRI_FIN_TES_CadastroFornecedor\Exceptions_Screenshots\ExceptionScreenshot_230731.011459.png</t>
  </si>
  <si>
    <t>RITM0211274</t>
  </si>
  <si>
    <t>Pesquisa sem resultado para agência. Screenshot: T:\DFCRI_FIN_TES_CadastroFornecedor\Exceptions_Screenshots\ExceptionScreenshot_230731.011055.png</t>
  </si>
  <si>
    <t>RITM0210775</t>
  </si>
  <si>
    <t>O CNPJ indicado não é válido. Screenshot: T:\DFCRI_FIN_TES_CadastroFornecedor\Exceptions_Screenshots\ExceptionScreenshot_230731.010716.png</t>
  </si>
  <si>
    <t>RITM0210632</t>
  </si>
  <si>
    <t xml:space="preserve">NumFornecedor: 10095465 CriacaoFornecedor:  BancoFornecedor:  </t>
  </si>
  <si>
    <t>RITM0211272</t>
  </si>
  <si>
    <t>O CNPJ indicado não é válido. Screenshot: T:\DFCRI_FIN_TES_CadastroFornecedor\Exceptions_Screenshots\ExceptionScreenshot_230731.010341.png</t>
  </si>
  <si>
    <t>RITM0211242</t>
  </si>
  <si>
    <t>Pesquisa sem resultado para agência. Screenshot: T:\DFCRI_FIN_TES_CadastroFornecedor\Exceptions_Screenshots\ExceptionScreenshot_230731.115807.png</t>
  </si>
  <si>
    <t>RITM0211189</t>
  </si>
  <si>
    <t xml:space="preserve">NumFornecedor: 10162118 CriacaoFornecedor:  BancoFornecedor:  </t>
  </si>
  <si>
    <t>RITM0211217</t>
  </si>
  <si>
    <t xml:space="preserve">NumFornecedor: 10045594 CriacaoFornecedor: CNPJ 04488570000123 já existe no grupo de contas ZFPJ. BancoFornecedor:  </t>
  </si>
  <si>
    <t>RITM0211241</t>
  </si>
  <si>
    <t>Pesquisa sem resultado para agência. Screenshot: T:\DFCRI_FIN_TES_CadastroFornecedor\Exceptions_Screenshots\ExceptionScreenshot_230731.114934.png</t>
  </si>
  <si>
    <t>RITM0211204</t>
  </si>
  <si>
    <t xml:space="preserve">NumFornecedor: 10166571 CriacaoFornecedor: Fornecedor 0010166571 foi criado p/empresa 2000 e organização de compras 5701. BancoFornecedor:  </t>
  </si>
  <si>
    <t>RITM0211207</t>
  </si>
  <si>
    <t xml:space="preserve">NumFornecedor: 10166604 CriacaoFornecedor: Fornecedor 0010166604 foi criado p/empresa 2000 e organização de compras 5701. BancoFornecedor:  </t>
  </si>
  <si>
    <t>RITM0211182</t>
  </si>
  <si>
    <t>Fornecedor 10152462 não foi criado para empresa 2000. Screenshot: T:\DFCRI_FIN_TES_CadastroFornecedor\Exceptions_Screenshots\ExceptionScreenshot_230731.085720.png</t>
  </si>
  <si>
    <t>RITM0211124</t>
  </si>
  <si>
    <t>Fornecedor 10152462 não foi criado para empresa 2000. Screenshot: T:\DFCRI_FIN_TES_CadastroFornecedor\Exceptions_Screenshots\ExceptionScreenshot_230731.071638.png</t>
  </si>
  <si>
    <t>RITM0211122</t>
  </si>
  <si>
    <t xml:space="preserve">NumFornecedor: 10166392 CriacaoFornecedor:  BancoFornecedor:  </t>
  </si>
  <si>
    <t>RITM0211102</t>
  </si>
  <si>
    <t xml:space="preserve">NumFornecedor: 10133477 CriacaoFornecedor:  BancoFornecedor:  </t>
  </si>
  <si>
    <t>RITM0211046</t>
  </si>
  <si>
    <t xml:space="preserve">NumFornecedor: 10166482 CriacaoFornecedor: CNPJ 11339048000145 já existe no grupo de contas ZFPJ. BancoFornecedor:  </t>
  </si>
  <si>
    <t>RITM0211069</t>
  </si>
  <si>
    <t xml:space="preserve">NumFornecedor: 10166561 CriacaoFornecedor: Fornecedor 0010166561 foi criado p/empresa 2000 e organização de compras 5701. BancoFornecedor:  </t>
  </si>
  <si>
    <t>RITM0210822</t>
  </si>
  <si>
    <t xml:space="preserve">NumFornecedor: 10166553 CriacaoFornecedor: Fornecedor 0010166553 foi criado p/empresa 2000 e organização de compras 5701. BancoFornecedor:  </t>
  </si>
  <si>
    <t>Pesquisa sem resultado para agência. Screenshot: T:\DFCRI_FIN_TES_CadastroFornecedor\Exceptions_Screenshots\ExceptionScreenshot_230728.035511.png</t>
  </si>
  <si>
    <t>RITM0211044</t>
  </si>
  <si>
    <t xml:space="preserve">NumFornecedor: 10166589 CriacaoFornecedor: Fornecedor 0010166589 foi criado p/empresa 2000 e organização de compras 5701. BancoFornecedor:  </t>
  </si>
  <si>
    <t>RITM0211017</t>
  </si>
  <si>
    <t xml:space="preserve">NumFornecedor: 10166578 CriacaoFornecedor: Fornecedor 0010166578 foi criado p/empresa 2000 e organização de compras 5701. BancoFornecedor:  </t>
  </si>
  <si>
    <t>RITM0211008</t>
  </si>
  <si>
    <t xml:space="preserve">NumFornecedor: 10121323 CriacaoFornecedor: CNPJ 13333269000212 já existe no grupo de contas ZFPJ. BancoFornecedor:  </t>
  </si>
  <si>
    <t>RITM0210790</t>
  </si>
  <si>
    <t xml:space="preserve">NumFornecedor: 10165869 CriacaoFornecedor:  BancoFornecedor:  </t>
  </si>
  <si>
    <t>RITM0210443</t>
  </si>
  <si>
    <t xml:space="preserve">NumFornecedor: 10013669 CriacaoFornecedor:  BancoFornecedor:  </t>
  </si>
  <si>
    <t>RITM0210034</t>
  </si>
  <si>
    <t>Não foi possível atualizar o registro. Status code: 403 | Response: {"error":{"message":"Operation Failed","detail":"ACL Exception Update Failed due to security constraints"},"status":"failure"}. Screenshot: T:\DFCRI_FIN_TES_CadastroFornecedor\Exceptions_Screenshots\ExceptionScreenshot_230728.101206.png</t>
  </si>
  <si>
    <t>RITM0210804</t>
  </si>
  <si>
    <t>Pesquisa sem resultado para agência. Screenshot: T:\DFCRI_FIN_TES_CadastroFornecedor\Exceptions_Screenshots\ExceptionScreenshot_230728.081911.png</t>
  </si>
  <si>
    <t>RITM0210782</t>
  </si>
  <si>
    <t>Número de Fornecedor não corresponde ao CNPJ informado. Por gentileza, verificar a numeração correta e abrir um novo chamado.. Screenshot: T:\DFCRI_FIN_TES_CadastroFornecedor\Exceptions_Screenshots\ExceptionScreenshot_230727.055601.png</t>
  </si>
  <si>
    <t>RITM0210783</t>
  </si>
  <si>
    <t>Número de Fornecedor não corresponde ao CNPJ informado. Por gentileza, verificar a numeração correta e abrir um novo chamado.. Screenshot: T:\DFCRI_FIN_TES_CadastroFornecedor\Exceptions_Screenshots\ExceptionScreenshot_230727.055401.png</t>
  </si>
  <si>
    <t>RITM0210792</t>
  </si>
  <si>
    <t>O CNPJ indicado não é válido. Screenshot: T:\DFCRI_FIN_TES_CadastroFornecedor\Exceptions_Screenshots\ExceptionScreenshot_230727.055231.png</t>
  </si>
  <si>
    <t>RITM0210779</t>
  </si>
  <si>
    <t>Número de Fornecedor não corresponde ao CNPJ informado. Por gentileza, verificar a numeração correta e abrir um novo chamado.. Screenshot: T:\DFCRI_FIN_TES_CadastroFornecedor\Exceptions_Screenshots\ExceptionScreenshot_230727.055018.png</t>
  </si>
  <si>
    <t>RITM0210734</t>
  </si>
  <si>
    <t xml:space="preserve">NumFornecedor: 10166570 CriacaoFornecedor: Fornecedor 0010166570 foi criado p/empresa 2000 e organização de compras 5701. BancoFornecedor:  </t>
  </si>
  <si>
    <t>RITM0210699</t>
  </si>
  <si>
    <t xml:space="preserve">NumFornecedor: 10166585 CriacaoFornecedor: Fornecedor 0010166585 foi criado p/empresa 2000 e organização de compras 5701. BancoFornecedor:  </t>
  </si>
  <si>
    <t>RITM0210728</t>
  </si>
  <si>
    <t xml:space="preserve">NumFornecedor: 10166584 CriacaoFornecedor: Fornecedor 0010166584 foi criado p/empresa 2000 e organização de compras 5701. BancoFornecedor:  </t>
  </si>
  <si>
    <t>RITM0210701</t>
  </si>
  <si>
    <t xml:space="preserve">NumFornecedor: 10166581 CriacaoFornecedor: Fornecedor 0010166581 foi criado p/empresa 2000 e organização de compras 5701. BancoFornecedor:  </t>
  </si>
  <si>
    <t>RITM0210684</t>
  </si>
  <si>
    <t xml:space="preserve">NumFornecedor: 10166580 CriacaoFornecedor: Fornecedor 0010166580 foi criado p/empresa 2000 e organização de compras 5701. BancoFornecedor:  </t>
  </si>
  <si>
    <t>RITM0210680</t>
  </si>
  <si>
    <t>Não foi possível prosseguir com o cadastro. Dados incompletos ou inválidos: Preencher todos os campos obrigatórios. Screenshot: T:\DFCRI_FIN_TES_CadastroFornecedor\Exceptions_Screenshots\ExceptionScreenshot_230727.124524.png</t>
  </si>
  <si>
    <t>RITM0210641</t>
  </si>
  <si>
    <t xml:space="preserve">NumFornecedor: 10166579 CriacaoFornecedor: Fornecedor 0010166579 foi criado p/empresa 2000 e organização de compras 5701. BancoFornecedor:  </t>
  </si>
  <si>
    <t>RITM0210695</t>
  </si>
  <si>
    <t>O CNPJ indicado não é válido. Screenshot: T:\DFCRI_FIN_TES_CadastroFornecedor\Exceptions_Screenshots\ExceptionScreenshot_230727.124012.png</t>
  </si>
  <si>
    <t>RITM0210616</t>
  </si>
  <si>
    <t>Não foi possível atualizar o registro. Status code: 403 | Response: {"error":{"message":"Operation Failed","detail":"ACL Exception Update Failed due to security constraints"},"status":"failure"}. Screenshot: T:\DFCRI_FIN_TES_CadastroFornecedor\Exceptions_Screenshots\ExceptionScreenshot_230727.112202.png</t>
  </si>
  <si>
    <t>RITM0210604</t>
  </si>
  <si>
    <t xml:space="preserve">NumFornecedor: 10163776 CriacaoFornecedor:  BancoFornecedor:  </t>
  </si>
  <si>
    <t>RITM0210635</t>
  </si>
  <si>
    <t xml:space="preserve">NumFornecedor: 10166576 CriacaoFornecedor: Fornecedor 0010166576 foi criado p/empresa 2000 e organização de compras 5701. BancoFornecedor:  </t>
  </si>
  <si>
    <t>RITM0210637</t>
  </si>
  <si>
    <t xml:space="preserve">NumFornecedor: 10166199 CriacaoFornecedor: CNPJ 41908999000159 já existe no grupo de contas ZFPJ. BancoFornecedor:  </t>
  </si>
  <si>
    <t xml:space="preserve">NumFornecedor: 10166575 CriacaoFornecedor: Fornecedor 0010166575 foi criado p/empresa 2000 e organização de compras 5701. BancoFornecedor:  </t>
  </si>
  <si>
    <t>RITM0210630</t>
  </si>
  <si>
    <t xml:space="preserve">NumFornecedor: 10166409 CriacaoFornecedor:  BancoFornecedor:  </t>
  </si>
  <si>
    <t>RITM0210607</t>
  </si>
  <si>
    <t xml:space="preserve">NumFornecedor: 10166429 CriacaoFornecedor:  BancoFornecedor:  </t>
  </si>
  <si>
    <t>RITM0210606</t>
  </si>
  <si>
    <t xml:space="preserve">NumFornecedor: 10161464 CriacaoFornecedor:  BancoFornecedor:  </t>
  </si>
  <si>
    <t>RITM0210610</t>
  </si>
  <si>
    <t xml:space="preserve">NumFornecedor: 10166405 CriacaoFornecedor:  BancoFornecedor:  </t>
  </si>
  <si>
    <t>RITM0210605</t>
  </si>
  <si>
    <t xml:space="preserve">NumFornecedor: 10166428 CriacaoFornecedor:  BancoFornecedor:  </t>
  </si>
  <si>
    <t>RITM0210631</t>
  </si>
  <si>
    <t xml:space="preserve">NumFornecedor: 10166574 CriacaoFornecedor: Fornecedor 0010166574 foi criado p/empresa 2000 e organização de compras 5701. BancoFornecedor:  </t>
  </si>
  <si>
    <t>RITM0210602</t>
  </si>
  <si>
    <t>Não foi possível atualizar o registro. Status code: 403 | Response: {"error":{"message":"Operation Failed","detail":"ACL Exception Update Failed due to security constraints"},"status":"failure"}. Screenshot: T:\DFCRI_FIN_TES_CadastroFornecedor\Exceptions_Screenshots\ExceptionScreenshot_230727.092413.png</t>
  </si>
  <si>
    <t>RITM0210600</t>
  </si>
  <si>
    <t xml:space="preserve">NumFornecedor: 10166406 CriacaoFornecedor:  BancoFornecedor:  </t>
  </si>
  <si>
    <t>RITM0210585</t>
  </si>
  <si>
    <t>Número de Fornecedor não corresponde ao CNPJ informado. Por gentileza, verificar a numeração correta e abrir um novo chamado.. Screenshot: T:\DFCRI_FIN_TES_CadastroFornecedor\Exceptions_Screenshots\ExceptionScreenshot_230727.092108.png</t>
  </si>
  <si>
    <t>RITM0210203</t>
  </si>
  <si>
    <t xml:space="preserve">NumFornecedor: 10121521 CriacaoFornecedor:  BancoFornecedor:  </t>
  </si>
  <si>
    <t>RITM0210599</t>
  </si>
  <si>
    <t xml:space="preserve">NumFornecedor: 10146314 CriacaoFornecedor:  BancoFornecedor:  </t>
  </si>
  <si>
    <t>RITM0210312</t>
  </si>
  <si>
    <t xml:space="preserve">NumFornecedor: 10166565 CriacaoFornecedor: Fornecedor 0010166565 foi criado p/empresa 2000 e organização de compras 5701. BancoFornecedor:  </t>
  </si>
  <si>
    <t>RITM0210525</t>
  </si>
  <si>
    <t xml:space="preserve">NumFornecedor: 10166564 CriacaoFornecedor: Fornecedor 0010166564 foi criado p/empresa 2000 e organização de compras 5701. BancoFornecedor:  </t>
  </si>
  <si>
    <t xml:space="preserve">NumFornecedor: 10162694 CriacaoFornecedor:  BancoFornecedor:  </t>
  </si>
  <si>
    <t>RITM0210562</t>
  </si>
  <si>
    <t>Pesquisa sem resultado para agência. Screenshot: T:\DFCRI_FIN_TES_CadastroFornecedor\Exceptions_Screenshots\ExceptionScreenshot_230727.090522.png</t>
  </si>
  <si>
    <t>RITM0210523</t>
  </si>
  <si>
    <t xml:space="preserve">NumFornecedor: 10166558 CriacaoFornecedor: Fornecedor 0010166558 foi criado p/empresa 2000 e organização de compras 5701. BancoFornecedor:  </t>
  </si>
  <si>
    <t>RITM0210535</t>
  </si>
  <si>
    <t xml:space="preserve">NumFornecedor: 10166557 CriacaoFornecedor: Fornecedor 0010166557 foi criado p/empresa 2000 e organização de compras 5701. BancoFornecedor:  </t>
  </si>
  <si>
    <t>RITM0210574</t>
  </si>
  <si>
    <t>Número de Fornecedor não corresponde ao CNPJ informado. Por gentileza, verificar a numeração correta e abrir um novo chamado.. Screenshot: T:\DFCRI_FIN_TES_CadastroFornecedor\Exceptions_Screenshots\ExceptionScreenshot_230727.085453.png</t>
  </si>
  <si>
    <t>RITM0210131</t>
  </si>
  <si>
    <t>RITM0210305</t>
  </si>
  <si>
    <t xml:space="preserve">NumFornecedor: 10166559 CriacaoFornecedor: Fornecedor 0010166559 foi criado p/empresa 2000 e organização de compras 5701. BancoFornecedor:  </t>
  </si>
  <si>
    <t>RITM0210416</t>
  </si>
  <si>
    <t xml:space="preserve">NumFornecedor: 10166498 CriacaoFornecedor: Fornecedor 0010166498 foi criado p/empresa 2000 e organização de compras 5701. BancoFornecedor:  </t>
  </si>
  <si>
    <t>RITM0210457</t>
  </si>
  <si>
    <t xml:space="preserve">NumFornecedor: 10149597 CriacaoFornecedor:  BancoFornecedor:  </t>
  </si>
  <si>
    <t>RITM0210496</t>
  </si>
  <si>
    <t>Não foi possível prosseguir com o cadastro. Dados incompletos ou inválidos: Não existe nenhuma localidade chamada SUZANOPOLIS no pais BR e estado SP. Screenshot: T:\DFCRI_FIN_TES_CadastroFornecedor\Exceptions_Screenshots\ExceptionScreenshot_230726.040658.png</t>
  </si>
  <si>
    <t>RITM0210207</t>
  </si>
  <si>
    <t xml:space="preserve">NumFornecedor: 10166543 CriacaoFornecedor: Fornecedor 0010166543 foi criado p/empresa 2000 e organização de compras 5701. BancoFornecedor:  </t>
  </si>
  <si>
    <t>RITM0210426</t>
  </si>
  <si>
    <t xml:space="preserve">NumFornecedor: 10160992 CriacaoFornecedor:  BancoFornecedor:  </t>
  </si>
  <si>
    <t>RITM0210418</t>
  </si>
  <si>
    <t>Nenhum valor para esta seleção (CNPJ). Screenshot: T:\DFCRI_FIN_TES_CadastroFornecedor\Exceptions_Screenshots\ExceptionScreenshot_230726.012014.png</t>
  </si>
  <si>
    <t>RITM0210401</t>
  </si>
  <si>
    <t xml:space="preserve">NumFornecedor: 10082559 CriacaoFornecedor:  BancoFornecedor:  </t>
  </si>
  <si>
    <t>RITM0210378</t>
  </si>
  <si>
    <t xml:space="preserve">NumFornecedor: 10166541 CriacaoFornecedor:  BancoFornecedor:  </t>
  </si>
  <si>
    <t>RITM0210362</t>
  </si>
  <si>
    <t xml:space="preserve">NumFornecedor: 10166538 CriacaoFornecedor:  BancoFornecedor:  </t>
  </si>
  <si>
    <t>RITM0210139</t>
  </si>
  <si>
    <t>Pesquisa sem resultado para agência. Screenshot: T:\DFCRI_FIN_TES_CadastroFornecedor\Exceptions_Screenshots\ExceptionScreenshot_230726.113113.png</t>
  </si>
  <si>
    <t>RITM0210365</t>
  </si>
  <si>
    <t xml:space="preserve">NumFornecedor: 10166555 CriacaoFornecedor:  BancoFornecedor:  </t>
  </si>
  <si>
    <t>RITM0210289</t>
  </si>
  <si>
    <t xml:space="preserve">NumFornecedor: 10035979 CriacaoFornecedor: CNPJ 38027876000102 já existe no grupo de contas ZFPJ. BancoFornecedor:  </t>
  </si>
  <si>
    <t>RITM0210326</t>
  </si>
  <si>
    <t xml:space="preserve">NumFornecedor: 10166541 CriacaoFornecedor: Fornecedor 0010166541 foi criado p/empresa 2000 e organização de compras 5701. BancoFornecedor:  </t>
  </si>
  <si>
    <t>RITM0210288</t>
  </si>
  <si>
    <t>RITM0210250</t>
  </si>
  <si>
    <t xml:space="preserve">NumFornecedor: 10166547 CriacaoFornecedor: Fornecedor 0010166547 foi criado p/empresa 2000 e organização de compras 5701. BancoFornecedor:  </t>
  </si>
  <si>
    <t>RITM0210317</t>
  </si>
  <si>
    <t xml:space="preserve">NumFornecedor: 10166546 CriacaoFornecedor: Fornecedor 0010166546 foi criado p/empresa 2000 e organização de compras 5701. BancoFornecedor:  </t>
  </si>
  <si>
    <t>RITM0210253</t>
  </si>
  <si>
    <t>Não foi possível prosseguir com o cadastro. Dados incompletos ou inválidos: Preencher todos os campos obrigatórios. Screenshot: T:\DFCRI_FIN_TES_CadastroFornecedor\Exceptions_Screenshots\ExceptionScreenshot_230726.082254.png</t>
  </si>
  <si>
    <t>RITM0210096</t>
  </si>
  <si>
    <t xml:space="preserve">NumFornecedor: 10006842 CriacaoFornecedor:  BancoFornecedor:  </t>
  </si>
  <si>
    <t>RITM0210165</t>
  </si>
  <si>
    <t>Não foi possível prosseguir com o cadastro. Dados incompletos ou inválidos: Não existe nenhuma localidade chamada SAO CAETANO no pais BR e estado SP. Screenshot: T:\DFCRI_FIN_TES_CadastroFornecedor\Exceptions_Screenshots\ExceptionScreenshot_230725.065321.png</t>
  </si>
  <si>
    <t>RITM0210126</t>
  </si>
  <si>
    <t xml:space="preserve">NumFornecedor: 10166556 CriacaoFornecedor: Fornecedor 0010166556 foi criado p/empresa 2000 e organização de compras 5701. BancoFornecedor:  </t>
  </si>
  <si>
    <t>RITM0210171</t>
  </si>
  <si>
    <t xml:space="preserve">NumFornecedor: 10166555 CriacaoFornecedor: Fornecedor 0010166555 foi criado p/empresa 2000 e organização de compras 5701. BancoFornecedor:  </t>
  </si>
  <si>
    <t>RITM0210263</t>
  </si>
  <si>
    <t xml:space="preserve">NumFornecedor: 10166554 CriacaoFornecedor: Fornecedor 0010166554 foi criado p/empresa 2000 e organização de compras 5701. BancoFornecedor:  </t>
  </si>
  <si>
    <t>RITM0210170</t>
  </si>
  <si>
    <t xml:space="preserve">NumFornecedor: 10166538 CriacaoFornecedor: Fornecedor 0010166538 foi criado p/empresa 2000 e organização de compras 5701. BancoFornecedor:  </t>
  </si>
  <si>
    <t>RITM0210174</t>
  </si>
  <si>
    <t>Inscrição Estadual Inválida: 0055940900 para PE.. Screenshot: T:\DFCRI_FIN_TES_CadastroFornecedor\Exceptions_Screenshots\ExceptionScreenshot_230725.051232.png</t>
  </si>
  <si>
    <t>RITM0210120</t>
  </si>
  <si>
    <t xml:space="preserve">NumFornecedor: 10010255 CriacaoFornecedor:  BancoFornecedor:  </t>
  </si>
  <si>
    <t>RITM0210161</t>
  </si>
  <si>
    <t xml:space="preserve">NumFornecedor: 10166549 CriacaoFornecedor: Fornecedor 0010166549 foi criado p/empresa 2000 e organização de compras 5701. BancoFornecedor:  </t>
  </si>
  <si>
    <t>RITM0210227</t>
  </si>
  <si>
    <t xml:space="preserve">NumFornecedor: 10166545 CriacaoFornecedor: Fornecedor 0010166545 foi criado p/empresa 2000 e organização de compras 5701. BancoFornecedor:  </t>
  </si>
  <si>
    <t>RITM0210226</t>
  </si>
  <si>
    <t xml:space="preserve">NumFornecedor: 10166544 CriacaoFornecedor: Fornecedor 0010166544 foi criado p/empresa 2000 e organização de compras 5701. BancoFornecedor:  </t>
  </si>
  <si>
    <t>RITM0210162</t>
  </si>
  <si>
    <t>RITM0210153</t>
  </si>
  <si>
    <t>Inscrição Estadual Inválida: 55940900 para PE.. Screenshot: T:\DFCRI_FIN_TES_CadastroFornecedor\Exceptions_Screenshots\ExceptionScreenshot_230725.030742.png</t>
  </si>
  <si>
    <t>RITM0210065</t>
  </si>
  <si>
    <t xml:space="preserve">NumFornecedor: 10166491 CriacaoFornecedor: Fornecedor 0010166491 foi criado p/empresa 2000 e organização de compras 5701. BancoFornecedor:  </t>
  </si>
  <si>
    <t>RITM0210080</t>
  </si>
  <si>
    <t xml:space="preserve">NumFornecedor: 10166518 CriacaoFornecedor: Fornecedor 0010166518 foi criado p/empresa 2000 e organização de compras 5701. BancoFornecedor:  </t>
  </si>
  <si>
    <t>RITM0210027</t>
  </si>
  <si>
    <t xml:space="preserve">NumFornecedor: 10166537 CriacaoFornecedor: Fornecedor 0010166537 foi criado p/empresa 2000 e organização de compras 5701. BancoFornecedor:  </t>
  </si>
  <si>
    <t>RITM0210032</t>
  </si>
  <si>
    <t xml:space="preserve">NumFornecedor: 10166536 CriacaoFornecedor: Fornecedor 0010166536 foi criado p/empresa 2000 e organização de compras 5701. BancoFornecedor:  </t>
  </si>
  <si>
    <t>RITM0210011</t>
  </si>
  <si>
    <t xml:space="preserve">NumFornecedor: 10166535 CriacaoFornecedor: Fornecedor 0010166535 foi criado p/empresa 2000 e organização de compras 5701. BancoFornecedor:  </t>
  </si>
  <si>
    <t>RITM0209887</t>
  </si>
  <si>
    <t xml:space="preserve">NumFornecedor: 10007923 CriacaoFornecedor:  BancoFornecedor:  </t>
  </si>
  <si>
    <t>RITM0209954</t>
  </si>
  <si>
    <t>Fornecedor 10071332 não foi criado para empresa 2000. Screenshot: T:\DFCRI_FIN_TES_CadastroFornecedor\Exceptions_Screenshots\ExceptionScreenshot_230724.073637.png</t>
  </si>
  <si>
    <t>RITM0209852</t>
  </si>
  <si>
    <t xml:space="preserve">NumFornecedor: 10166517 CriacaoFornecedor: Fornecedor 0010166517 foi criado p/empresa 2000 e organização de compras 5701. BancoFornecedor:  </t>
  </si>
  <si>
    <t>RITM0204877</t>
  </si>
  <si>
    <t xml:space="preserve">NumFornecedor: 10166287 CriacaoFornecedor: CNPJ 03317342000128 já existe no grupo de contas ZFPJ. BancoFornecedor:  </t>
  </si>
  <si>
    <t>RITM0209905</t>
  </si>
  <si>
    <t xml:space="preserve">NumFornecedor: 10166513 CriacaoFornecedor: Fornecedor 0010166513 foi criado p/empresa 2000 e organização de compras 5701. BancoFornecedor:  </t>
  </si>
  <si>
    <t>RITM0209906</t>
  </si>
  <si>
    <t xml:space="preserve">NumFornecedor: 10166512 CriacaoFornecedor: Fornecedor 0010166512 foi criado p/empresa 2000 e organização de compras 5701. BancoFornecedor:  </t>
  </si>
  <si>
    <t>RITM0209868</t>
  </si>
  <si>
    <t xml:space="preserve">NumFornecedor: 10166540 CriacaoFornecedor: Fornecedor 0010166540 foi criado p/empresa 2000 e organização de compras 5701. BancoFornecedor:  </t>
  </si>
  <si>
    <t>RITM0209849</t>
  </si>
  <si>
    <t xml:space="preserve">NumFornecedor: 10166539 CriacaoFornecedor: Fornecedor 0010166539 foi criado p/empresa 2000 e organização de compras 5701. BancoFornecedor:  </t>
  </si>
  <si>
    <t>RITM0209199</t>
  </si>
  <si>
    <t>Não foi possível atualizar o registro. Status code: 403 | Response: {"error":{"message":"Operation Failed","detail":"ACL Exception Update Failed due to security constraints"},"status":"failure"}. Screenshot: T:\DFCRI_FIN_TES_CadastroFornecedor\Exceptions_Screenshots\ExceptionScreenshot_230724.024003.png</t>
  </si>
  <si>
    <t>RITM0209460</t>
  </si>
  <si>
    <t>Fornecedor 10027787 não foi criado para empresa 2000. Screenshot: T:\DFCRI_FIN_TES_CadastroFornecedor\Exceptions_Screenshots\ExceptionScreenshot_230724.023850.png</t>
  </si>
  <si>
    <t>RITM0209814</t>
  </si>
  <si>
    <t xml:space="preserve">NumFornecedor: 10166534 CriacaoFornecedor: Fornecedor 0010166534 foi criado p/empresa 2000 e organização de compras 5701. BancoFornecedor:  </t>
  </si>
  <si>
    <t xml:space="preserve">NumFornecedor: 10055769 CriacaoFornecedor: CNPJ 17695024000105 já existe no grupo de contas ZFPJ. BancoFornecedor:  </t>
  </si>
  <si>
    <t>RITM0209785</t>
  </si>
  <si>
    <t>Número de Fornecedor não corresponde ao CNPJ informado. Por gentileza, verificar a numeração correta e abrir um novo chamado.. Screenshot: T:\DFCRI_FIN_TES_CadastroFornecedor\Exceptions_Screenshots\ExceptionScreenshot_230724.013447.png</t>
  </si>
  <si>
    <t>RITM0209707</t>
  </si>
  <si>
    <t>Não foi possível prosseguir com o cadastro. Dados incompletos ou inválidos: Não existe nenhuma localidade chamada BAIRRO* no pais BR e estado CEP. Screenshot: T:\DFCRI_FIN_TES_CadastroFornecedor\Exceptions_Screenshots\ExceptionScreenshot_230724.112150.png</t>
  </si>
  <si>
    <t>RITM0209688</t>
  </si>
  <si>
    <t xml:space="preserve">NumFornecedor: 10166032 CriacaoFornecedor: CNPJ 13227572000150 já existe no grupo de contas ZFPJ. BancoFornecedor:  </t>
  </si>
  <si>
    <t>RITM0209680</t>
  </si>
  <si>
    <t>Inscrição Estadual Inválida: 5073014502116 para SP.. Screenshot: T:\DFCRI_FIN_TES_CadastroFornecedor\Exceptions_Screenshots\ExceptionScreenshot_230724.111741.png</t>
  </si>
  <si>
    <t>RITM0209690</t>
  </si>
  <si>
    <t xml:space="preserve">NumFornecedor: 10166508 CriacaoFornecedor: Fornecedor 0010166508 foi criado p/empresa 2000 e organização de compras 5701. BancoFornecedor:  </t>
  </si>
  <si>
    <t>RITM0209649</t>
  </si>
  <si>
    <t xml:space="preserve">NumFornecedor: 10120617 CriacaoFornecedor: CNPJ 00225434000190 já existe no grupo de contas ZFPJ. BancoFornecedor:  </t>
  </si>
  <si>
    <t>RITM0209325</t>
  </si>
  <si>
    <t xml:space="preserve">NumFornecedor: 10166527 CriacaoFornecedor: Fornecedor 0010166527 foi criado p/empresa 2000 e organização de compras 5701. BancoFornecedor:  </t>
  </si>
  <si>
    <t>RITM0209569</t>
  </si>
  <si>
    <t>Número de Fornecedor não corresponde ao CNPJ informado. Por gentileza, verificar a numeração correta e abrir um novo chamado.. Screenshot: T:\DFCRI_FIN_TES_CadastroFornecedor\Exceptions_Screenshots\ExceptionScreenshot_230721.063434.png</t>
  </si>
  <si>
    <t>RITM0209461</t>
  </si>
  <si>
    <t>Erro na validação da conta bancária, incluindo o DV ( 157975 ). para agência e conta bancária indicada.. Screenshot: T:\DFCRI_FIN_TES_CadastroFornecedor\Exceptions_Screenshots\ExceptionScreenshot_230721.060749.png</t>
  </si>
  <si>
    <t>RITM0209303</t>
  </si>
  <si>
    <t xml:space="preserve">NumFornecedor: 10166507 CriacaoFornecedor: Fornecedor 0010166507 foi criado p/empresa 2000 e organização de compras 5701. BancoFornecedor:  </t>
  </si>
  <si>
    <t>RITM0209438</t>
  </si>
  <si>
    <t>Inscrição Estadual Inválida: 0079031046 para RJ.. Screenshot: T:\DFCRI_FIN_TES_CadastroFornecedor\Exceptions_Screenshots\ExceptionScreenshot_230721.053737.png</t>
  </si>
  <si>
    <t>RITM0209420</t>
  </si>
  <si>
    <t xml:space="preserve">NumFornecedor: 10166448 CriacaoFornecedor: Fornecedor 0010166448 foi criado p/empresa 2000 e organização de compras 5701. BancoFornecedor:  </t>
  </si>
  <si>
    <t>RITM0209451</t>
  </si>
  <si>
    <t xml:space="preserve">NumFornecedor: 10166516 CriacaoFornecedor: Fornecedor 0010166516 foi criado p/empresa 2000 e organização de compras 5701. BancoFornecedor:  </t>
  </si>
  <si>
    <t>RITM0209433</t>
  </si>
  <si>
    <t>Pesquisa sem resultado para agência. Screenshot: T:\DFCRI_FIN_TES_CadastroFornecedor\Exceptions_Screenshots\ExceptionScreenshot_230721.035404.png</t>
  </si>
  <si>
    <t>RITM0209413</t>
  </si>
  <si>
    <t xml:space="preserve">NumFornecedor: 10166506 CriacaoFornecedor: Fornecedor 0010166506 foi criado p/empresa 2000 e organização de compras 5701. BancoFornecedor:  </t>
  </si>
  <si>
    <t>RITM0209404</t>
  </si>
  <si>
    <t xml:space="preserve">NumFornecedor: 10166505 CriacaoFornecedor: Fornecedor 0010166505 foi criado p/empresa 2000 e organização de compras 5701. BancoFornecedor:  </t>
  </si>
  <si>
    <t>RITM0118716</t>
  </si>
  <si>
    <t>A conta 10161958 está sendo atualmente processada pelo usuário C662.. Screenshot: T:\DFCRI_FIN_TES_CadastroFornecedor\Exceptions_Screenshots\ExceptionScreenshot_230721.021339.png</t>
  </si>
  <si>
    <t>RITM0092145</t>
  </si>
  <si>
    <t xml:space="preserve">NumFornecedor: 10160231 CriacaoFornecedor: CNPJ 20553014000140 já existe no grupo de contas ZFPJ. BancoFornecedor:  </t>
  </si>
  <si>
    <t>RITM0096468</t>
  </si>
  <si>
    <t>Erro na validação da conta bancária, incluindo o DV ( 01756589 ). para agência e conta bancária indicada.. Screenshot: T:\DFCRI_FIN_TES_CadastroFornecedor\Exceptions_Screenshots\ExceptionScreenshot_230721.020731.png</t>
  </si>
  <si>
    <t>RITM0172084</t>
  </si>
  <si>
    <t xml:space="preserve">NumFornecedor: 10021023 CriacaoFornecedor:  BancoFornecedor:  </t>
  </si>
  <si>
    <t>RITM0209360</t>
  </si>
  <si>
    <t>Could not find the UI element corresponding to this selector:
[1] &lt;wnd app='saplogon.exe' cls='#32770' title='Atualizar nºs telefone'/&gt;
[2] &lt;sap id='tbar[0]/btn[0]'/&gt;
Search failed at selector tag:
[1] &lt;wnd app='saplogon.exe' cls='#32770' title='Atualizar nºs telefone'/&gt;
The closest matches found are:
[47%] &lt;wnd cls='Custom Container Class' title='Custom  Container'/&gt;
[47%] &lt;wnd cls='Custom Container Class' title='Custom  Container'/&gt;
[47%] &lt;wnd cls='Custom Container Class' title='Custom  Container'/&gt;
[46%] &lt;wnd cls='Shell Window Class' title='Control  Container'/&gt;
[46%] &lt;wnd cls='Shell Window Class' title='Control  Container'/&gt;
[45%] &lt;wnd cls='SAPTreeList' title='SAP&amp;apos;s Advanced Treelist'/&gt;
[39%] &lt;wnd cls='Afx:62D30000:1008'/&gt;
[38%] &lt;wnd cls='AfxWnd110'/&gt;
[38%] &lt;wnd cls='AfxWnd110'/&gt;
[38%] &lt;wnd cls='AfxWnd110'/&gt;. Screenshot: T:\DFCRI_FIN_TES_CadastroFornecedor\Exceptions_Screenshots\ExceptionScreenshot_230721.122747.png</t>
  </si>
  <si>
    <t>RITM0209348</t>
  </si>
  <si>
    <t>Could not find the UI element corresponding to this selector:
&lt;wnd app='saplogon.exe' cls='SAP_FRONTEND_SESSION' title='criar Fornecedor: Controle'/&gt;
The closest matches found are:
[94%] &lt;wnd app='saplogon.exe' cls='SAP_FRONTEND_SESSION' title='criar Fornecedor: Endereço'/&gt;
[43%] &lt;wnd app='saplogon.exe' cls='WindowsFormsSapFocus'/&gt;
[43%] &lt;wnd app='saplogon.exe' cls='WindowsFormsSapFocus'/&gt;
[43%] &lt;wnd app='saplogon.exe' cls='WindowsFormsSapFocus'/&gt;
[43%] &lt;wnd app='saplogon.exe' cls='WindowsFormsSapFocus'/&gt;
[42%] &lt;wnd app='saplogon.exe' cls='#32770' title='SAP Logon 740'/&gt;
[36%] &lt;wnd app='saplogon.exe' cls='Afx:004B0000:0:00010003:00000000:1AF70B63'/&gt;
[36%] &lt;wnd app='saplogon.exe' cls='Afx:004B0000:0:00010003:00000000:1AF70B63'/&gt;
[36%] &lt;wnd app='saplogon.exe' cls='Afx:004B0000:0:00010003:00000000:1AF70B63'/&gt;
[36%] &lt;wnd app='saplogon.exe' cls='Afx:004B0000:0:00010003:00000000:1AF70B63'/&gt;. Screenshot: T:\DFCRI_FIN_TES_CadastroFornecedor\Exceptions_Screenshots\ExceptionScreenshot_230721.122632.png</t>
  </si>
  <si>
    <t>RITM0209344</t>
  </si>
  <si>
    <t xml:space="preserve">NumFornecedor: 10166522 CriacaoFornecedor: Fornecedor 0010166522 foi criado p/empresa 2000 e organização de compras 5701. BancoFornecedor:  </t>
  </si>
  <si>
    <t>RITM0209357</t>
  </si>
  <si>
    <t xml:space="preserve">NumFornecedor: 10166521 CriacaoFornecedor: Fornecedor 0010166521 foi criado p/empresa 2000 e organização de compras 5701. BancoFornecedor:  </t>
  </si>
  <si>
    <t>RITM0209352</t>
  </si>
  <si>
    <t xml:space="preserve">NumFornecedor: 10166515 CriacaoFornecedor: Fornecedor 0010166515 foi criado p/empresa 2000 e organização de compras 5701. BancoFornecedor:  </t>
  </si>
  <si>
    <t>RITM0209269</t>
  </si>
  <si>
    <t xml:space="preserve">NumFornecedor: 10166520 CriacaoFornecedor: Fornecedor 0010166520 foi criado p/empresa 2000 e organização de compras 5701. BancoFornecedor:  </t>
  </si>
  <si>
    <t>RITM0209193</t>
  </si>
  <si>
    <t xml:space="preserve">NumFornecedor: 10166519 CriacaoFornecedor: Fornecedor 0010166519 foi criado p/empresa 2000 e organização de compras 5701. BancoFornecedor:  </t>
  </si>
  <si>
    <t>RITM0209318</t>
  </si>
  <si>
    <t>Inscrição Estadual Inválida: 060144880 para RS.. Screenshot: T:\DFCRI_FIN_TES_CadastroFornecedor\Exceptions_Screenshots\ExceptionScreenshot_230721.114214.png</t>
  </si>
  <si>
    <t>RITM0209334</t>
  </si>
  <si>
    <t xml:space="preserve">NumFornecedor: 10166514 CriacaoFornecedor: Fornecedor 0010166514 foi criado p/empresa 2000 e organização de compras 5701. BancoFornecedor:  </t>
  </si>
  <si>
    <t>RITM0209221</t>
  </si>
  <si>
    <t xml:space="preserve">NumFornecedor: 10166509 CriacaoFornecedor: Fornecedor 0010166509 foi criado p/empresa 2000 e organização de compras 5701. BancoFornecedor:  </t>
  </si>
  <si>
    <t>RITM0209322</t>
  </si>
  <si>
    <t xml:space="preserve">NumFornecedor: 10072397 CriacaoFornecedor:  BancoFornecedor:  </t>
  </si>
  <si>
    <t>RITM0209315</t>
  </si>
  <si>
    <t xml:space="preserve">NumFornecedor: 10143057 CriacaoFornecedor: CNPJ 10883185000183 já existe no grupo de contas ZFPJ. BancoFornecedor:  </t>
  </si>
  <si>
    <t>RITM0208752</t>
  </si>
  <si>
    <t>Não foi possível atualizar o registro. Status code: 403 | Response: {"error":{"message":"Operation Failed","detail":"ACL Exception Update Failed due to security constraints"},"status":"failure"}. Screenshot: T:\DFCRI_FIN_TES_CadastroFornecedor\Exceptions_Screenshots\ExceptionScreenshot_230721.075535.png</t>
  </si>
  <si>
    <t>RITM0209061</t>
  </si>
  <si>
    <t>Could not find the UI element corresponding to this selector:
&lt;sap id='usr/chk[12]'/&gt;
The closest matches found are:
[52%] &lt;sap id='usr/sub/1/txt[1]'/&gt;
[50%] &lt;sap id='usr/sub/1'/&gt;
[46%] &lt;sap id='tbar[0]/btn[12]'/&gt;
[44%] &lt;sap id='tbar[1]'/&gt;
[44%] &lt;sap id='usr/sub/1/txt[0]'/&gt;
[43%] &lt;sap id='mbar/menu[1]'/&gt;
[43%] &lt;sap id='mbar/menu[2]'/&gt;
[43%] &lt;sap id='sbar/pane[0]'/&gt;
[43%] &lt;sap id='usr'/&gt;
[42%] &lt;sap id='usr/sub/1/lbl'/&gt;. Screenshot: T:\DFCRI_FIN_TES_CadastroFornecedor\Exceptions_Screenshots\ExceptionScreenshot_230721.075511.png</t>
  </si>
  <si>
    <t>RITM0208972</t>
  </si>
  <si>
    <t xml:space="preserve">NumFornecedor: 10166504 CriacaoFornecedor: Fornecedor 0010166504 foi criado p/empresa 2000 e organização de compras 5701. BancoFornecedor:  </t>
  </si>
  <si>
    <t>RITM0209238</t>
  </si>
  <si>
    <t xml:space="preserve">NumFornecedor: 10166503 CriacaoFornecedor: Fornecedor 0010166503 foi criado p/empresa 2000 e organização de compras 5701. BancoFornecedor:  </t>
  </si>
  <si>
    <t xml:space="preserve">NumFornecedor: 10166502 CriacaoFornecedor: Fornecedor 0010166502 foi criado p/empresa 2000 e organização de compras 5701. BancoFornecedor:  </t>
  </si>
  <si>
    <t>RITM0208980</t>
  </si>
  <si>
    <t xml:space="preserve">NumFornecedor: 10166501 CriacaoFornecedor: Fornecedor 0010166501 foi criado p/empresa 2000 e organização de compras 5701. BancoFornecedor:  </t>
  </si>
  <si>
    <t>RITM0208948</t>
  </si>
  <si>
    <t xml:space="preserve">NumFornecedor: 10166500 CriacaoFornecedor: Fornecedor 0010166500 foi criado p/empresa 2000 e organização de compras 5701. BancoFornecedor:  </t>
  </si>
  <si>
    <t>RITM0208753</t>
  </si>
  <si>
    <t>A TES realizará a atualização do cadastro com a inclusão dos dados bancários e a criação do fornecedor na empresa 2000. Por gentileza, aguardar o atendimento do chamado!. Screenshot: T:\DFCRI_FIN_TES_CadastroFornecedor\Exceptions_Screenshots\ExceptionScreenshot_230721.072852.png</t>
  </si>
  <si>
    <t>RITM0209132</t>
  </si>
  <si>
    <t>A TES realizará a atualização do cadastro com a inclusão dos dados bancários e a criação do fornecedor na empresa 2000. Por gentileza, aguardar o atendimento do chamado!. Screenshot: T:\DFCRI_FIN_TES_CadastroFornecedor\Exceptions_Screenshots\ExceptionScreenshot_230720.064303.png</t>
  </si>
  <si>
    <t>RITM0209129</t>
  </si>
  <si>
    <t xml:space="preserve">NumFornecedor: 10079736 CriacaoFornecedor: CNPJ 02390435000115 já existe no grupo de contas ZFPJ. BancoFornecedor:  </t>
  </si>
  <si>
    <t>RITM0209119</t>
  </si>
  <si>
    <t xml:space="preserve">NumFornecedor: 10132689 CriacaoFornecedor:  BancoFornecedor:  </t>
  </si>
  <si>
    <t>RITM0209208</t>
  </si>
  <si>
    <t xml:space="preserve">NumFornecedor: 10010930 CriacaoFornecedor:  BancoFornecedor:  </t>
  </si>
  <si>
    <t>RITM0209201</t>
  </si>
  <si>
    <t>Não foi possível prosseguir com o cadastro. Dados incompletos ou inválidos: Não existe nenhuma localidade chamada ASSU no pais BR e estado RN. Screenshot: T:\DFCRI_FIN_TES_CadastroFornecedor\Exceptions_Screenshots\ExceptionScreenshot_230720.053855.png</t>
  </si>
  <si>
    <t>RITM0208880</t>
  </si>
  <si>
    <t>Número de Fornecedor não corresponde ao CNPJ informado. Por gentileza, verificar a numeração correta e abrir um novo chamado.. Screenshot: T:\DFCRI_FIN_TES_CadastroFornecedor\Exceptions_Screenshots\ExceptionScreenshot_230720.050933.png</t>
  </si>
  <si>
    <t>RITM0209153</t>
  </si>
  <si>
    <t xml:space="preserve">NumFornecedor: 10166499 CriacaoFornecedor: Fornecedor 0010166499 foi criado p/empresa 2000 e organização de compras 5701. BancoFornecedor:  </t>
  </si>
  <si>
    <t>RITM0209134</t>
  </si>
  <si>
    <t xml:space="preserve">NumFornecedor: 10166447 CriacaoFornecedor: Fornecedor 0010166447 foi criado p/empresa 2000 e organização de compras 5701. BancoFornecedor:  </t>
  </si>
  <si>
    <t>RITM0209109</t>
  </si>
  <si>
    <t xml:space="preserve">NumFornecedor: 10166478 CriacaoFornecedor: Fornecedor 0010166478 foi criado p/empresa 2000 e organização de compras 5701. BancoFornecedor:  </t>
  </si>
  <si>
    <t>RITM0209101</t>
  </si>
  <si>
    <t xml:space="preserve">NumFornecedor: 10166477 CriacaoFornecedor: Fornecedor 0010166477 foi criado p/empresa 2000 e organização de compras 5701. BancoFornecedor:  </t>
  </si>
  <si>
    <t>RITM0209072</t>
  </si>
  <si>
    <t xml:space="preserve">NumFornecedor: 10009786 CriacaoFornecedor:  BancoFornecedor:  </t>
  </si>
  <si>
    <t>RITM0207978</t>
  </si>
  <si>
    <t xml:space="preserve">NumFornecedor: 10011415 CriacaoFornecedor:  BancoFornecedor:  </t>
  </si>
  <si>
    <t>RITM0209069</t>
  </si>
  <si>
    <t xml:space="preserve">NumFornecedor: 10166476 CriacaoFornecedor: Fornecedor 0010166476 foi criado p/empresa 2000 e organização de compras 5701. BancoFornecedor:  </t>
  </si>
  <si>
    <t>RITM0209019</t>
  </si>
  <si>
    <t>Could not find the UI element corresponding to this selector:
[1] &lt;wnd app='saplogon.exe' cls='#32770' title='Atualizar nºs telefone'/&gt;
[2] &lt;sap id='tbar[0]/btn[0]'/&gt;
Search failed at selector tag:
[1] &lt;wnd app='saplogon.exe' cls='#32770' title='Atualizar nºs telefone'/&gt;
The closest matches found are:
[47%] &lt;wnd cls='Custom Container Class' title='Custom  Container'/&gt;
[47%] &lt;wnd cls='Custom Container Class' title='Custom  Container'/&gt;
[47%] &lt;wnd cls='Custom Container Class' title='Custom  Container'/&gt;
[46%] &lt;wnd cls='Shell Window Class' title='Control  Container'/&gt;
[46%] &lt;wnd cls='Shell Window Class' title='Control  Container'/&gt;
[45%] &lt;wnd cls='SAPTreeList' title='SAP&amp;apos;s Advanced Treelist'/&gt;
[39%] &lt;wnd cls='Afx:62300000:1008'/&gt;
[38%] &lt;wnd cls='AfxWnd110'/&gt;
[38%] &lt;wnd cls='AfxWnd110'/&gt;
[38%] &lt;wnd cls='AfxWnd110'/&gt;. Screenshot: T:\DFCRI_FIN_TES_CadastroFornecedor\Exceptions_Screenshots\ExceptionScreenshot_230720.123137.png</t>
  </si>
  <si>
    <t>RITM0209025</t>
  </si>
  <si>
    <t>Número de Fornecedor não corresponde ao CNPJ informado. Por gentileza, verificar a numeração correta e abrir um novo chamado.. Screenshot: T:\DFCRI_FIN_TES_CadastroFornecedor\Exceptions_Screenshots\ExceptionScreenshot_230720.122932.png</t>
  </si>
  <si>
    <t>RITM0208974</t>
  </si>
  <si>
    <t>Número de Fornecedor não corresponde ao CNPJ informado. Por gentileza, verificar a numeração correta e abrir um novo chamado.. Screenshot: T:\DFCRI_FIN_TES_CadastroFornecedor\Exceptions_Screenshots\ExceptionScreenshot_230720.122620.png</t>
  </si>
  <si>
    <t>RITM0208978</t>
  </si>
  <si>
    <t xml:space="preserve">NumFornecedor: 10166490 CriacaoFornecedor: Fornecedor 0010166490 foi criado p/empresa 2000 e organização de compras 5701. BancoFornecedor:  </t>
  </si>
  <si>
    <t>RITM0209007</t>
  </si>
  <si>
    <t>Erro na validação da conta bancária, incluindo o DV ( 1234480 ). para agência e conta bancária indicada.. Screenshot: T:\DFCRI_FIN_TES_CadastroFornecedor\Exceptions_Screenshots\ExceptionScreenshot_230720.113904.png</t>
  </si>
  <si>
    <t>RITM0208984</t>
  </si>
  <si>
    <t xml:space="preserve">NumFornecedor: 10166494 CriacaoFornecedor: Fornecedor 0010166494 foi criado p/empresa 2000 e organização de compras 5701. BancoFornecedor:  </t>
  </si>
  <si>
    <t>RITM0208931</t>
  </si>
  <si>
    <t>Could not find the UI element corresponding to this selector:
&lt;sap id='usr/chk[12]'/&gt;
The closest matches found are:
[52%] &lt;sap id='usr/sub/1/txt[1]'/&gt;
[50%] &lt;sap id='usr/sub/1'/&gt;
[46%] &lt;sap id='tbar[0]/btn[12]'/&gt;
[44%] &lt;sap id='tbar[1]'/&gt;
[44%] &lt;sap id='usr/sub/1/txt[0]'/&gt;
[43%] &lt;sap id='mbar/menu[1]'/&gt;
[43%] &lt;sap id='mbar/menu[2]'/&gt;
[43%] &lt;sap id='sbar/pane[0]'/&gt;
[43%] &lt;sap id='usr'/&gt;
[42%] &lt;sap id='usr/sub/1/lbl'/&gt;. Screenshot: T:\DFCRI_FIN_TES_CadastroFornecedor\Exceptions_Screenshots\ExceptionScreenshot_230720.080902.png</t>
  </si>
  <si>
    <t>RITM0208578</t>
  </si>
  <si>
    <t xml:space="preserve">NumFornecedor: 10166471 CriacaoFornecedor: CNPJ 05875293000174 já existe no grupo de contas ZFPJ. BancoFornecedor:  </t>
  </si>
  <si>
    <t>RITM0208918</t>
  </si>
  <si>
    <t xml:space="preserve">NumFornecedor: 10166473 CriacaoFornecedor: Fornecedor 0010166473 foi criado p/empresa 2000 e organização de compras 5701. BancoFornecedor:  </t>
  </si>
  <si>
    <t>RITM0208911</t>
  </si>
  <si>
    <t xml:space="preserve">NumFornecedor: 10166483 CriacaoFornecedor: Fornecedor 0010166483 foi criado p/empresa 2000 e organização de compras 5701. BancoFornecedor:  </t>
  </si>
  <si>
    <t>RITM0208836</t>
  </si>
  <si>
    <t xml:space="preserve">NumFornecedor: 10041039 CriacaoFornecedor: CNPJ 02982962000119 já existe no grupo de contas ZFPJ. BancoFornecedor:  </t>
  </si>
  <si>
    <t>RITM0208872</t>
  </si>
  <si>
    <t xml:space="preserve">NumFornecedor: 10166488 CriacaoFornecedor: Fornecedor 0010166488 foi criado p/empresa 2000 e organização de compras 5701. BancoFornecedor:  </t>
  </si>
  <si>
    <t>RITM0208892</t>
  </si>
  <si>
    <t xml:space="preserve">NumFornecedor: 10166487 CriacaoFornecedor: Fornecedor 0010166487 foi criado p/empresa 2000 e organização de compras 5701. BancoFornecedor:  </t>
  </si>
  <si>
    <t>RITM0208882</t>
  </si>
  <si>
    <t>Pesquisa sem resultado para agência. Screenshot: T:\DFCRI_FIN_TES_CadastroFornecedor\Exceptions_Screenshots\ExceptionScreenshot_230719.053805.png</t>
  </si>
  <si>
    <t>RITM0208869</t>
  </si>
  <si>
    <t xml:space="preserve">NumFornecedor: 10166472 CriacaoFornecedor: Fornecedor 0010166472 foi criado p/empresa 2000 e organização de compras 5701. BancoFornecedor:  </t>
  </si>
  <si>
    <t>RITM0208854</t>
  </si>
  <si>
    <t xml:space="preserve">NumFornecedor: 10166489 CriacaoFornecedor: Fornecedor 0010166489 foi criado p/empresa 2000 e organização de compras 5701. BancoFornecedor:  </t>
  </si>
  <si>
    <t>RITM0208680</t>
  </si>
  <si>
    <t xml:space="preserve">NumFornecedor: 10166485 CriacaoFornecedor: Fornecedor 0010166485 foi criado p/empresa 2000 e organização de compras 5701. BancoFornecedor:  </t>
  </si>
  <si>
    <t>RITM0208839</t>
  </si>
  <si>
    <t xml:space="preserve">NumFornecedor: 10166051 CriacaoFornecedor: CNPJ 03182153000195 já existe no grupo de contas ZFPJ. BancoFornecedor:  </t>
  </si>
  <si>
    <t>RITM0208833</t>
  </si>
  <si>
    <t xml:space="preserve">NumFornecedor: 10166484 CriacaoFornecedor: Fornecedor 0010166484 foi criado p/empresa 2000 e organização de compras 5701. BancoFornecedor:  </t>
  </si>
  <si>
    <t>RITM0208846</t>
  </si>
  <si>
    <t xml:space="preserve">NumFornecedor: 10166471 CriacaoFornecedor: Fornecedor 0010166471 foi criado p/empresa 2000 e organização de compras 5701. BancoFornecedor:  </t>
  </si>
  <si>
    <t>RITM0208791</t>
  </si>
  <si>
    <t xml:space="preserve">NumFornecedor: 10017017 CriacaoFornecedor:  BancoFornecedor:  </t>
  </si>
  <si>
    <t>RITM0208773</t>
  </si>
  <si>
    <t xml:space="preserve">NumFornecedor: 10166482 CriacaoFornecedor: Fornecedor 0010166482 foi criado p/empresa 2000 e organização de compras 5701. BancoFornecedor:  </t>
  </si>
  <si>
    <t>RITM0208776</t>
  </si>
  <si>
    <t xml:space="preserve">NumFornecedor: 10166481 CriacaoFornecedor: Fornecedor 0010166481 foi criado p/empresa 2000 e organização de compras 5701. BancoFornecedor:  </t>
  </si>
  <si>
    <t>RITM0203292</t>
  </si>
  <si>
    <t xml:space="preserve">NumFornecedor: 10130573 CriacaoFornecedor: CNPJ 15494741000143 já existe no grupo de contas ZFPJ. BancoFornecedor:  </t>
  </si>
  <si>
    <t>RITM0208770</t>
  </si>
  <si>
    <t xml:space="preserve">NumFornecedor: 10166480 CriacaoFornecedor: Fornecedor 0010166480 foi criado p/empresa 2000 e organização de compras 5701. BancoFornecedor:  </t>
  </si>
  <si>
    <t>RITM0208755</t>
  </si>
  <si>
    <t>Pesquisa sem resultado para agência. Screenshot: T:\DFCRI_FIN_TES_CadastroFornecedor\Exceptions_Screenshots\ExceptionScreenshot_230719.021130.png</t>
  </si>
  <si>
    <t>RITM0208757</t>
  </si>
  <si>
    <t xml:space="preserve">NumFornecedor: 10090289 CriacaoFornecedor:  BancoFornecedor:  </t>
  </si>
  <si>
    <t>RITM0208748</t>
  </si>
  <si>
    <t xml:space="preserve">NumFornecedor: 10166006 CriacaoFornecedor:  BancoFornecedor:  </t>
  </si>
  <si>
    <t>RITM0208683</t>
  </si>
  <si>
    <t xml:space="preserve">NumFornecedor: 10166470 CriacaoFornecedor: Fornecedor 0010166470 foi criado p/empresa 2000 e organização de compras 5701. BancoFornecedor:  </t>
  </si>
  <si>
    <t>RITM0208709</t>
  </si>
  <si>
    <t>Erro na validação da conta bancária, incluindo o DV ( 111266* ). para agência e conta bancária indicada.. Screenshot: T:\DFCRI_FIN_TES_CadastroFornecedor\Exceptions_Screenshots\ExceptionScreenshot_230719.011920.png</t>
  </si>
  <si>
    <t>RITM0208660</t>
  </si>
  <si>
    <t>Pesquisa sem resultado para agência. Screenshot: T:\DFCRI_FIN_TES_CadastroFornecedor\Exceptions_Screenshots\ExceptionScreenshot_230719.011720.png</t>
  </si>
  <si>
    <t>RITM0208732</t>
  </si>
  <si>
    <t xml:space="preserve">NumFornecedor: 10166433 CriacaoFornecedor: Fornecedor 0010166433 foi criado p/empresa 2000 e organização de compras 5701. BancoFornecedor:  </t>
  </si>
  <si>
    <t>RITM0208455</t>
  </si>
  <si>
    <t>Abrir uma nova RITM e selecionar o Tipo de Fornecedor Pessoa Jurídica, no Formulário de Cadastro. Screenshot: T:\DFCRI_FIN_TES_CadastroFornecedor\Exceptions_Screenshots\ExceptionScreenshot_230719.120343.png</t>
  </si>
  <si>
    <t>RITM0208510</t>
  </si>
  <si>
    <t xml:space="preserve">NumFornecedor: 10166468 CriacaoFornecedor: Fornecedor 0010166468 foi criado p/empresa 2000 e organização de compras 5701. BancoFornecedor:  </t>
  </si>
  <si>
    <t>RITM0208513</t>
  </si>
  <si>
    <t>Pesquisa sem resultado para agência. Screenshot: T:\DFCRI_FIN_TES_CadastroFornecedor\Exceptions_Screenshots\ExceptionScreenshot_230719.092131.png</t>
  </si>
  <si>
    <t>RITM0208627</t>
  </si>
  <si>
    <t xml:space="preserve">NumFornecedor: 10166452 CriacaoFornecedor: Fornecedor 0010166452 foi criado p/empresa 2000 e organização de compras 5701. BancoFornecedor:  </t>
  </si>
  <si>
    <t>RITM0208465</t>
  </si>
  <si>
    <t>Não foi possível prosseguir com o cadastro. Dados incompletos ou inválidos: Não existe nenhuma localidade chamada MOSORO no pais BR e estado RN. Screenshot: T:\DFCRI_FIN_TES_CadastroFornecedor\Exceptions_Screenshots\ExceptionScreenshot_230718.072301.png</t>
  </si>
  <si>
    <t>RITM0208584</t>
  </si>
  <si>
    <t>Abrir uma nova RITM e selecionar o Tipo de Fornecedor Pessoa Jurídica, no Formulário de Cadastro. Screenshot: T:\DFCRI_FIN_TES_CadastroFornecedor\Exceptions_Screenshots\ExceptionScreenshot_230718.072201.png</t>
  </si>
  <si>
    <t>RITM0208426</t>
  </si>
  <si>
    <t xml:space="preserve">NumFornecedor: 10166443 CriacaoFornecedor: Fornecedor 0010166443 foi criado p/empresa 2000 e organização de compras 5701. BancoFornecedor:  </t>
  </si>
  <si>
    <t>RITM0208596</t>
  </si>
  <si>
    <t xml:space="preserve">NumFornecedor: 10031255 CriacaoFornecedor:  BancoFornecedor:  </t>
  </si>
  <si>
    <t>RITM0208588</t>
  </si>
  <si>
    <t xml:space="preserve">NumFornecedor: 10166372 CriacaoFornecedor: CNPJ 57764763002099 já existe no grupo de contas ZFPJ. BancoFornecedor:  </t>
  </si>
  <si>
    <t>RITM0208547</t>
  </si>
  <si>
    <t xml:space="preserve">NumFornecedor: 10166442 CriacaoFornecedor: Fornecedor 0010166442 foi criado p/empresa 2000 e organização de compras 5701. BancoFornecedor:  </t>
  </si>
  <si>
    <t>RITM0206305</t>
  </si>
  <si>
    <t xml:space="preserve">NumFornecedor: 10166441 CriacaoFornecedor: Fornecedor 0010166441 foi criado p/empresa 2000 e organização de compras 5701. BancoFornecedor:  </t>
  </si>
  <si>
    <t>RITM0207298</t>
  </si>
  <si>
    <t xml:space="preserve">NumFornecedor: 10166466 CriacaoFornecedor: Fornecedor 0010166466 foi criado p/empresa 2000 e organização de compras 5701. BancoFornecedor:  </t>
  </si>
  <si>
    <t>RITM0208533</t>
  </si>
  <si>
    <t xml:space="preserve">NumFornecedor: 10161994 CriacaoFornecedor: CNPJ 12356001000152 já existe no grupo de contas ZFPJ. BancoFornecedor:  </t>
  </si>
  <si>
    <t>RITM0208477</t>
  </si>
  <si>
    <t xml:space="preserve">NumFornecedor: 10166462 CriacaoFornecedor: Fornecedor 0010166462 foi criado p/empresa 2000 e organização de compras 5701. BancoFornecedor:  </t>
  </si>
  <si>
    <t>RITM0208509</t>
  </si>
  <si>
    <t xml:space="preserve">NumFornecedor: 10166461 CriacaoFornecedor: Fornecedor 0010166461 foi criado p/empresa 2000 e organização de compras 5701. BancoFornecedor:  </t>
  </si>
  <si>
    <t>RITM0208129</t>
  </si>
  <si>
    <t xml:space="preserve">NumFornecedor: 10160865 CriacaoFornecedor: CNPJ 40713492000187 já existe no grupo de contas ZFPJ. BancoFornecedor:  </t>
  </si>
  <si>
    <t>RITM0208436</t>
  </si>
  <si>
    <t xml:space="preserve">NumFornecedor: 10166465 CriacaoFornecedor: Fornecedor 0010166465 foi criado p/empresa 2000 e organização de compras 5701. BancoFornecedor:  </t>
  </si>
  <si>
    <t>RITM0208199</t>
  </si>
  <si>
    <t xml:space="preserve">NumFornecedor: 10147607 CriacaoFornecedor:  BancoFornecedor:  </t>
  </si>
  <si>
    <t>RITM0208453</t>
  </si>
  <si>
    <t>Pesquisa sem resultado para agência. Screenshot: T:\DFCRI_FIN_TES_CadastroFornecedor\Exceptions_Screenshots\ExceptionScreenshot_230718.011413.png</t>
  </si>
  <si>
    <t>RITM0208400</t>
  </si>
  <si>
    <t>Pesquisa sem resultado para agência. Screenshot: T:\DFCRI_FIN_TES_CadastroFornecedor\Exceptions_Screenshots\ExceptionScreenshot_230718.123400.png</t>
  </si>
  <si>
    <t>RITM0208412</t>
  </si>
  <si>
    <t xml:space="preserve">NumFornecedor: 10132329 CriacaoFornecedor:  BancoFornecedor:  </t>
  </si>
  <si>
    <t>RITM0208386</t>
  </si>
  <si>
    <t xml:space="preserve">NumFornecedor: 10166408 CriacaoFornecedor: Fornecedor 0010166408 foi criado p/empresa 2000 e organização de compras 5701. BancoFornecedor:  </t>
  </si>
  <si>
    <t>RITM0208269</t>
  </si>
  <si>
    <t>A TES realizará a atualização do cadastro com a inclusão dos dados bancários e a criação do fornecedor na empresa 2000. Por gentileza, aguardar o atendimento do chamado!. Screenshot: T:\DFCRI_FIN_TES_CadastroFornecedor\Exceptions_Screenshots\ExceptionScreenshot_230718.114421.png</t>
  </si>
  <si>
    <t>RITM0208387</t>
  </si>
  <si>
    <t xml:space="preserve">NumFornecedor: 10165819 CriacaoFornecedor: CNPJ 10359895000109 já existe no grupo de contas ZFPJ. BancoFornecedor:  </t>
  </si>
  <si>
    <t>RITM0208364</t>
  </si>
  <si>
    <t xml:space="preserve">NumFornecedor: 10131477 CriacaoFornecedor:  BancoFornecedor:  </t>
  </si>
  <si>
    <t>RITM0208365</t>
  </si>
  <si>
    <t xml:space="preserve">NumFornecedor: 10013953 CriacaoFornecedor:  BancoFornecedor:  </t>
  </si>
  <si>
    <t>RITM0208366</t>
  </si>
  <si>
    <t>O CNPJ indicado não é válido. Screenshot: T:\DFCRI_FIN_TES_CadastroFornecedor\Exceptions_Screenshots\ExceptionScreenshot_230718.112944.png</t>
  </si>
  <si>
    <t>RITM0208316</t>
  </si>
  <si>
    <t>Número de Fornecedor não corresponde ao CNPJ informado. Por gentileza, verificar a numeração correta e abrir um novo chamado.. Screenshot: T:\DFCRI_FIN_TES_CadastroFornecedor\Exceptions_Screenshots\ExceptionScreenshot_230718.103405.png</t>
  </si>
  <si>
    <t>RITM0208252</t>
  </si>
  <si>
    <t>Erro na validação da conta bancária, incluindo o DV ( 1234480 ). para agência e conta bancária indicada.. Screenshot: T:\DFCRI_FIN_TES_CadastroFornecedor\Exceptions_Screenshots\ExceptionScreenshot_230718.103231.png</t>
  </si>
  <si>
    <t>RITM0208340</t>
  </si>
  <si>
    <t xml:space="preserve">NumFornecedor: 10126502 CriacaoFornecedor:  BancoFornecedor:  </t>
  </si>
  <si>
    <t>RITM0208282</t>
  </si>
  <si>
    <t xml:space="preserve">NumFornecedor: 10039498 CriacaoFornecedor:  BancoFornecedor:  </t>
  </si>
  <si>
    <t>RITM0205650</t>
  </si>
  <si>
    <t xml:space="preserve">NumFornecedor: 10160959 CriacaoFornecedor:  BancoFornecedor:  </t>
  </si>
  <si>
    <t>RITM0208259</t>
  </si>
  <si>
    <t xml:space="preserve">NumFornecedor: 50028990 CriacaoFornecedor:  BancoFornecedor:  </t>
  </si>
  <si>
    <t>RITM0208296</t>
  </si>
  <si>
    <t xml:space="preserve">NumFornecedor: 10166407 CriacaoFornecedor: Fornecedor 0010166407 foi criado p/empresa 2000 e organização de compras 5701. BancoFornecedor:  </t>
  </si>
  <si>
    <t>RITM0208260</t>
  </si>
  <si>
    <t xml:space="preserve">NumFornecedor: 10166456 CriacaoFornecedor: Fornecedor 0010166456 foi criado p/empresa 2000 e organização de compras 5701. BancoFornecedor:  </t>
  </si>
  <si>
    <t>RITM0208166</t>
  </si>
  <si>
    <t xml:space="preserve">NumFornecedor: 10166287 CriacaoFornecedor:  BancoFornecedor:  </t>
  </si>
  <si>
    <t>RITM0208226</t>
  </si>
  <si>
    <t>Erro na validação da conta bancária, incluindo o DV ( 1234480 ). para agência e conta bancária indicada.. Screenshot: T:\DFCRI_FIN_TES_CadastroFornecedor\Exceptions_Screenshots\ExceptionScreenshot_230717.053740.png</t>
  </si>
  <si>
    <t>RITM0208191</t>
  </si>
  <si>
    <t xml:space="preserve">NumFornecedor: 10106941 CriacaoFornecedor:  BancoFornecedor:  </t>
  </si>
  <si>
    <t>RITM0208131</t>
  </si>
  <si>
    <t xml:space="preserve">NumFornecedor: 10166428 CriacaoFornecedor: Fornecedor 0010166428 foi criado p/empresa 2000 e organização de compras 5701. BancoFornecedor:  </t>
  </si>
  <si>
    <t>RITM0208127</t>
  </si>
  <si>
    <t xml:space="preserve">NumFornecedor: 10163776 CriacaoFornecedor: CNPJ 28292249000137 já existe no grupo de contas ZFPJ. BancoFornecedor:  </t>
  </si>
  <si>
    <t>RITM0208139</t>
  </si>
  <si>
    <t xml:space="preserve">NumFornecedor: 10161464 CriacaoFornecedor: CNPJ 45338786000190 já existe no grupo de contas ZFPJ. BancoFornecedor:  </t>
  </si>
  <si>
    <t>RITM0208055</t>
  </si>
  <si>
    <t>Número de Fornecedor não corresponde ao CNPJ informado. Por gentileza, verificar a numeração correta e abrir um novo chamado.. Screenshot: T:\DFCRI_FIN_TES_CadastroFornecedor\Exceptions_Screenshots\ExceptionScreenshot_230717.030609.png</t>
  </si>
  <si>
    <t>RITM0208143</t>
  </si>
  <si>
    <t xml:space="preserve">NumFornecedor: 10166455 CriacaoFornecedor: Fornecedor 0010166455 foi criado p/empresa 2000 e organização de compras 5701. BancoFornecedor:  </t>
  </si>
  <si>
    <t>RITM0208126</t>
  </si>
  <si>
    <t xml:space="preserve">NumFornecedor: 10166454 CriacaoFornecedor: Fornecedor 0010166454 foi criado p/empresa 2000 e organização de compras 5701. BancoFornecedor:  </t>
  </si>
  <si>
    <t>RITM0208112</t>
  </si>
  <si>
    <t xml:space="preserve">NumFornecedor: 10162118 CriacaoFornecedor: CNPJ 40658512000164 já existe no grupo de contas ZFPJ. BancoFornecedor:  </t>
  </si>
  <si>
    <t>RITM0208029</t>
  </si>
  <si>
    <t xml:space="preserve">NumFornecedor: 10166406 CriacaoFornecedor: Fornecedor 0010166406 foi criado p/empresa 2000 e organização de compras 5701. BancoFornecedor:  </t>
  </si>
  <si>
    <t>RITM0208020</t>
  </si>
  <si>
    <t xml:space="preserve">NumFornecedor: 10146314 CriacaoFornecedor: CNPJ 18779739000109 já existe no grupo de contas ZFPJ. BancoFornecedor:  </t>
  </si>
  <si>
    <t>RITM0208111</t>
  </si>
  <si>
    <t xml:space="preserve">NumFornecedor: 10162694 CriacaoFornecedor: CNPJ 34615965000100 já existe no grupo de contas ZFPJ. BancoFornecedor:  </t>
  </si>
  <si>
    <t>RITM0208042</t>
  </si>
  <si>
    <t>Não foi possível atualizar o registro. Status code: 403 | Response: {"error":{"message":"Operation Failed","detail":"ACL Exception Update Failed due to security constraints"},"status":"failure"}. Screenshot: T:\DFCRI_FIN_TES_CadastroFornecedor\Exceptions_Screenshots\ExceptionScreenshot_230717.013750.png</t>
  </si>
  <si>
    <t xml:space="preserve">NumFornecedor: 10166405 CriacaoFornecedor: Fornecedor 0010166405 foi criado p/empresa 2000 e organização de compras 5701. BancoFornecedor:  </t>
  </si>
  <si>
    <t>RITM0208088</t>
  </si>
  <si>
    <t>Pesquisa sem resultado para agência. Screenshot: T:\DFCRI_FIN_TES_CadastroFornecedor\Exceptions_Screenshots\ExceptionScreenshot_230717.123528.png</t>
  </si>
  <si>
    <t>RITM0208066</t>
  </si>
  <si>
    <t xml:space="preserve">NumFornecedor: 10166403 CriacaoFornecedor: Fornecedor 0010166403 foi criado p/empresa 2000 e organização de compras 5701. BancoFornecedor:  </t>
  </si>
  <si>
    <t>RITM0207930</t>
  </si>
  <si>
    <t>Endereço e-mail vendas@kingseletronica@gmail.com é. Screenshot: T:\DFCRI_FIN_TES_CadastroFornecedor\Exceptions_Screenshots\ExceptionScreenshot_230717.120815.png</t>
  </si>
  <si>
    <t>RITM0208041</t>
  </si>
  <si>
    <t xml:space="preserve">NumFornecedor: 10142970 CriacaoFornecedor: CNPJ 24554736000170 já existe no grupo de contas ZFPJ. BancoFornecedor:  </t>
  </si>
  <si>
    <t>RITM0207994</t>
  </si>
  <si>
    <t>Não foi possível prosseguir com o cadastro. Dados incompletos ou inválidos: Não existe nenhuma localidade chamada ASSU no pais BR e estado RN. Screenshot: T:\DFCRI_FIN_TES_CadastroFornecedor\Exceptions_Screenshots\ExceptionScreenshot_230717.103928.png</t>
  </si>
  <si>
    <t>RITM0207267</t>
  </si>
  <si>
    <t>Pesquisa sem resultado para agência. Screenshot: T:\DFCRI_FIN_TES_CadastroFornecedor\Exceptions_Screenshots\ExceptionScreenshot_230717.103822.png</t>
  </si>
  <si>
    <t>RITM0204759</t>
  </si>
  <si>
    <t>Pesquisa sem resultado para agência. Screenshot: T:\DFCRI_FIN_TES_CadastroFornecedor\Exceptions_Screenshots\ExceptionScreenshot_230717.103422.png</t>
  </si>
  <si>
    <t>RITM0207959</t>
  </si>
  <si>
    <t>Não foi possível prosseguir com o cadastro. Dados incompletos ou inválidos: Não existe nenhuma localidade chamada BAIRRO* no pais BR e estado CEP. Screenshot: T:\DFCRI_FIN_TES_CadastroFornecedor\Exceptions_Screenshots\ExceptionScreenshot_230717.093810.png</t>
  </si>
  <si>
    <t>RITM0207861</t>
  </si>
  <si>
    <t xml:space="preserve">NumFornecedor: 10125982 CriacaoFornecedor:  BancoFornecedor:  </t>
  </si>
  <si>
    <t>RITM0207946</t>
  </si>
  <si>
    <t xml:space="preserve">NumFornecedor: 10158234 CriacaoFornecedor: CNPJ 15689941000151 já existe no grupo de contas ZFPJ. BancoFornecedor:  </t>
  </si>
  <si>
    <t>RITM0207859</t>
  </si>
  <si>
    <t xml:space="preserve">NumFornecedor: 10117694 CriacaoFornecedor:  BancoFornecedor:  </t>
  </si>
  <si>
    <t>RITM0207899</t>
  </si>
  <si>
    <t xml:space="preserve">NumFornecedor: 10146606 CriacaoFornecedor:  BancoFornecedor:  </t>
  </si>
  <si>
    <t>RITM0207761</t>
  </si>
  <si>
    <t xml:space="preserve">NumFornecedor: 10166402 CriacaoFornecedor: Fornecedor 0010166402 foi criado p/empresa 2000 e organização de compras 5701. BancoFornecedor:  </t>
  </si>
  <si>
    <t>RITM0207619</t>
  </si>
  <si>
    <t xml:space="preserve">NumFornecedor: 10166430 CriacaoFornecedor: Fornecedor 0010166430 foi criado p/empresa 2000 e organização de compras 5701. BancoFornecedor:  </t>
  </si>
  <si>
    <t>RITM0207834</t>
  </si>
  <si>
    <t xml:space="preserve">NumFornecedor: 10166422 CriacaoFornecedor: Fornecedor 0010166422 foi criado p/empresa 2000 e organização de compras 5701. BancoFornecedor:  </t>
  </si>
  <si>
    <t>RITM0207824</t>
  </si>
  <si>
    <t>A conta 10151144 está sendo atualmente processada pelo usuário C662.. Screenshot: T:\DFCRI_FIN_TES_CadastroFornecedor\Exceptions_Screenshots\ExceptionScreenshot_230714.050944.png</t>
  </si>
  <si>
    <t>RITM0207726</t>
  </si>
  <si>
    <t>Não foi possível prosseguir com o cadastro. Dados incompletos ou inválidos: Preencher todos os campos obrigatórios. Screenshot: T:\DFCRI_FIN_TES_CadastroFornecedor\Exceptions_Screenshots\ExceptionScreenshot_230714.043520.png</t>
  </si>
  <si>
    <t>RITM0207759</t>
  </si>
  <si>
    <t>Número de Fornecedor não corresponde ao CNPJ informado. Por gentileza, verificar a numeração correta e abrir um novo chamado.. Screenshot: T:\DFCRI_FIN_TES_CadastroFornecedor\Exceptions_Screenshots\ExceptionScreenshot_230714.033649.png</t>
  </si>
  <si>
    <t>RITM0207749</t>
  </si>
  <si>
    <t>Número de Fornecedor não corresponde ao CNPJ informado. Por gentileza, verificar a numeração correta e abrir um novo chamado.. Screenshot: T:\DFCRI_FIN_TES_CadastroFornecedor\Exceptions_Screenshots\ExceptionScreenshot_230714.033449.png</t>
  </si>
  <si>
    <t>RITM0207737</t>
  </si>
  <si>
    <t xml:space="preserve">NumFornecedor: 10166445 CriacaoFornecedor: Fornecedor 0010166445 foi criado p/empresa 2000 e organização de compras 5701. BancoFornecedor:  </t>
  </si>
  <si>
    <t>RITM0207744</t>
  </si>
  <si>
    <t xml:space="preserve">NumFornecedor: 10166444 CriacaoFornecedor: Fornecedor 0010166444 foi criado p/empresa 2000 e organização de compras 5701. BancoFornecedor:  </t>
  </si>
  <si>
    <t>RITM0207711</t>
  </si>
  <si>
    <t xml:space="preserve">NumFornecedor: 10166439 CriacaoFornecedor: Fornecedor 0010166439 foi criado p/empresa 2000 e organização de compras 5701. BancoFornecedor:  </t>
  </si>
  <si>
    <t>RITM0207677</t>
  </si>
  <si>
    <t>Não foi possível atualizar o registro. Status code: 403 | Response: {"error":{"message":"Operation Failed","detail":"ACL Exception Update Failed due to security constraints"},"status":"failure"}. Screenshot: T:\DFCRI_FIN_TES_CadastroFornecedor\Exceptions_Screenshots\ExceptionScreenshot_230714.121206.png</t>
  </si>
  <si>
    <t xml:space="preserve">NumFornecedor: 10165764 CriacaoFornecedor:  BancoFornecedor:  </t>
  </si>
  <si>
    <t>RITM0207667</t>
  </si>
  <si>
    <t xml:space="preserve">NumFornecedor: 10166427 CriacaoFornecedor: Fornecedor 0010166427 foi criado p/empresa 2000 e organização de compras 5701. BancoFornecedor:  </t>
  </si>
  <si>
    <t>RITM0207669</t>
  </si>
  <si>
    <t>Pesquisa sem resultado para agência. Screenshot: T:\DFCRI_FIN_TES_CadastroFornecedor\Exceptions_Screenshots\ExceptionScreenshot_230714.120522.png</t>
  </si>
  <si>
    <t>RITM0207671</t>
  </si>
  <si>
    <t xml:space="preserve">NumFornecedor: 10166425 CriacaoFornecedor: Fornecedor 0010166425 foi criado p/empresa 2000 e organização de compras 5701. BancoFornecedor:  </t>
  </si>
  <si>
    <t>RITM0207664</t>
  </si>
  <si>
    <t xml:space="preserve">NumFornecedor: 10166438 CriacaoFornecedor: Fornecedor 0010166438 foi criado p/empresa 2000 e organização de compras 5701. BancoFornecedor:  </t>
  </si>
  <si>
    <t>RITM0207644</t>
  </si>
  <si>
    <t xml:space="preserve">NumFornecedor: 10166437 CriacaoFornecedor: Fornecedor 0010166437 foi criado p/empresa 2000 e organização de compras 5701. BancoFornecedor:  </t>
  </si>
  <si>
    <t>RITM0207645</t>
  </si>
  <si>
    <t xml:space="preserve">NumFornecedor: 10166436 CriacaoFornecedor: Fornecedor 0010166436 foi criado p/empresa 2000 e organização de compras 5701. BancoFornecedor:  </t>
  </si>
  <si>
    <t>RITM0207646</t>
  </si>
  <si>
    <t xml:space="preserve">NumFornecedor: 10166435 CriacaoFornecedor: Fornecedor 0010166435 foi criado p/empresa 2000 e organização de compras 5701. BancoFornecedor:  </t>
  </si>
  <si>
    <t>RITM0207292</t>
  </si>
  <si>
    <t xml:space="preserve">NumFornecedor: 10165922 CriacaoFornecedor:  BancoFornecedor:  </t>
  </si>
  <si>
    <t>RITM0207583</t>
  </si>
  <si>
    <t xml:space="preserve">NumFornecedor: 10132703 CriacaoFornecedor:  BancoFornecedor:  </t>
  </si>
  <si>
    <t>RITM0207384</t>
  </si>
  <si>
    <t>Inscrição Estadual Inválida: 963829874 para RS.. Screenshot: T:\DFCRI_FIN_TES_CadastroFornecedor\Exceptions_Screenshots\ExceptionScreenshot_230714.081243.png</t>
  </si>
  <si>
    <t>RITM0207569</t>
  </si>
  <si>
    <t xml:space="preserve">NumFornecedor: 10166420 CriacaoFornecedor: Fornecedor 0010166420 foi criado p/empresa 2000 e organização de compras 5701. BancoFornecedor:  </t>
  </si>
  <si>
    <t>RITM0207509</t>
  </si>
  <si>
    <t>Não foi possível prosseguir com o cadastro. Dados incompletos ou inválidos: Preencher todos os campos obrigatórios. Screenshot: T:\DFCRI_FIN_TES_CadastroFornecedor\Exceptions_Screenshots\ExceptionScreenshot_230713.074649.png</t>
  </si>
  <si>
    <t>RITM0207454</t>
  </si>
  <si>
    <t xml:space="preserve">NumFornecedor: 10166401 CriacaoFornecedor: Fornecedor 0010166401 foi criado p/empresa 2000 e organização de compras 5701. BancoFornecedor:  </t>
  </si>
  <si>
    <t>RITM0207337</t>
  </si>
  <si>
    <t xml:space="preserve">NumFornecedor: 10166400 CriacaoFornecedor: Fornecedor 0010166400 foi criado p/empresa 2000 e organização de compras 5701. BancoFornecedor:  </t>
  </si>
  <si>
    <t>RITM0207458</t>
  </si>
  <si>
    <t xml:space="preserve">NumFornecedor: 10147253 CriacaoFornecedor: CNPJ 08824171001119 já existe no grupo de contas ZFPJ. BancoFornecedor:  </t>
  </si>
  <si>
    <t>RITM0207588</t>
  </si>
  <si>
    <t>Inscrição Estadual Inválida: 104586702 para BA.. Screenshot: T:\DFCRI_FIN_TES_CadastroFornecedor\Exceptions_Screenshots\ExceptionScreenshot_230713.070801.png</t>
  </si>
  <si>
    <t>RITM0207212</t>
  </si>
  <si>
    <t>Pesquisa sem resultado para agência. Screenshot: T:\DFCRI_FIN_TES_CadastroFornecedor\Exceptions_Screenshots\ExceptionScreenshot_230713.054342.png</t>
  </si>
  <si>
    <t>RITM0207406</t>
  </si>
  <si>
    <t>Inscrição Estadual Inválida: 12626656 para RJ.. Screenshot: T:\DFCRI_FIN_TES_CadastroFornecedor\Exceptions_Screenshots\ExceptionScreenshot_230713.054018.png</t>
  </si>
  <si>
    <t>RITM0207547</t>
  </si>
  <si>
    <t xml:space="preserve">NumFornecedor: 10166373 CriacaoFornecedor: Fornecedor 0010166373 foi criado p/empresa 2000 e organização de compras 5701. BancoFornecedor:  </t>
  </si>
  <si>
    <t>RITM0207270</t>
  </si>
  <si>
    <t xml:space="preserve">NumFornecedor: 10165660 CriacaoFornecedor: CNPJ 41523235000145 já existe no grupo de contas ZFPJ. BancoFornecedor:  </t>
  </si>
  <si>
    <t>RITM0207320</t>
  </si>
  <si>
    <t xml:space="preserve">NumFornecedor: 10166429 CriacaoFornecedor: Fornecedor 0010166429 foi criado p/empresa 2000 e organização de compras 5701. BancoFornecedor:  </t>
  </si>
  <si>
    <t>RITM0207530</t>
  </si>
  <si>
    <t>RITM0207511</t>
  </si>
  <si>
    <t xml:space="preserve">NumFornecedor: 10166424 CriacaoFornecedor: Fornecedor 0010166424 foi criado p/empresa 2000 e organização de compras 5701. BancoFornecedor:  </t>
  </si>
  <si>
    <t>RITM0207469</t>
  </si>
  <si>
    <t xml:space="preserve">NumFornecedor: 10166372 CriacaoFornecedor: Fornecedor 0010166372 foi criado p/empresa 2000 e organização de compras 5701. BancoFornecedor:  </t>
  </si>
  <si>
    <t>RITM0207453</t>
  </si>
  <si>
    <t xml:space="preserve">NumFornecedor: 10013973 CriacaoFornecedor:  BancoFornecedor:  </t>
  </si>
  <si>
    <t>RITM0207383</t>
  </si>
  <si>
    <t xml:space="preserve">NumFornecedor: 10163951 CriacaoFornecedor:  BancoFornecedor:  </t>
  </si>
  <si>
    <t>RITM0207388</t>
  </si>
  <si>
    <t xml:space="preserve">NumFornecedor: 10166383 CriacaoFornecedor: Fornecedor 0010166383 foi criado p/empresa 2000 e organização de compras 5701. BancoFornecedor:  </t>
  </si>
  <si>
    <t>RITM0207367</t>
  </si>
  <si>
    <t xml:space="preserve">NumFornecedor: 10023674 CriacaoFornecedor:  BancoFornecedor:  </t>
  </si>
  <si>
    <t>RITM0206590</t>
  </si>
  <si>
    <t xml:space="preserve">NumFornecedor: 10166419 CriacaoFornecedor: Fornecedor 0010166419 foi criado p/empresa 2000 e organização de compras 5701. BancoFornecedor:  </t>
  </si>
  <si>
    <t>RITM0207363</t>
  </si>
  <si>
    <t>Pesquisa sem resultado para agência. Screenshot: T:\DFCRI_FIN_TES_CadastroFornecedor\Exceptions_Screenshots\ExceptionScreenshot_230713.013735.png</t>
  </si>
  <si>
    <t>RITM0207198</t>
  </si>
  <si>
    <t xml:space="preserve">NumFornecedor: 10166413 CriacaoFornecedor: Fornecedor 0010166413 foi criado p/empresa 2000 e organização de compras 5701. BancoFornecedor:  </t>
  </si>
  <si>
    <t>RITM0206587</t>
  </si>
  <si>
    <t xml:space="preserve">NumFornecedor: 10166412 CriacaoFornecedor: Fornecedor 0010166412 foi criado p/empresa 2000 e organização de compras 5701. BancoFornecedor:  </t>
  </si>
  <si>
    <t>RITM0207273</t>
  </si>
  <si>
    <t>Abrir uma nova RITM e selecionar o Tipo de Fornecedor Pessoa Jurídica, no Formulário de Cadastro. Screenshot: T:\DFCRI_FIN_TES_CadastroFornecedor\Exceptions_Screenshots\ExceptionScreenshot_230713.111315.png</t>
  </si>
  <si>
    <t>RITM0207260</t>
  </si>
  <si>
    <t xml:space="preserve">NumFornecedor: 10106519 CriacaoFornecedor: CNPJ 24404998000310 já existe no grupo de contas ZFPJ. BancoFornecedor:  </t>
  </si>
  <si>
    <t>RITM0207251</t>
  </si>
  <si>
    <t xml:space="preserve">NumFornecedor: 10047965 CriacaoFornecedor:  BancoFornecedor:  </t>
  </si>
  <si>
    <t>RITM0207197</t>
  </si>
  <si>
    <t xml:space="preserve">NumFornecedor: 10166371 CriacaoFornecedor: Fornecedor 0010166371 foi criado p/empresa 2000 e organização de compras 5701. BancoFornecedor:  </t>
  </si>
  <si>
    <t>RITM0207072</t>
  </si>
  <si>
    <t xml:space="preserve">NumFornecedor: 10162863 CriacaoFornecedor:  BancoFornecedor:  </t>
  </si>
  <si>
    <t>RITM0206784</t>
  </si>
  <si>
    <t xml:space="preserve">NumFornecedor: 10154552 CriacaoFornecedor:  BancoFornecedor:  </t>
  </si>
  <si>
    <t>RITM0207188</t>
  </si>
  <si>
    <t xml:space="preserve">NumFornecedor: 10166415 CriacaoFornecedor: Fornecedor 0010166415 foi criado p/empresa 2000 e organização de compras 5701. BancoFornecedor:  </t>
  </si>
  <si>
    <t>RITM0207151</t>
  </si>
  <si>
    <t>Pesquisa sem resultado para agência. Screenshot: T:\DFCRI_FIN_TES_CadastroFornecedor\Exceptions_Screenshots\ExceptionScreenshot_230712.044331.png</t>
  </si>
  <si>
    <t>RITM0206871</t>
  </si>
  <si>
    <t>Número de Fornecedor não corresponde ao CNPJ informado. Por gentileza, verificar a numeração correta e abrir um novo chamado.. Screenshot: T:\DFCRI_FIN_TES_CadastroFornecedor\Exceptions_Screenshots\ExceptionScreenshot_230712.033820.png</t>
  </si>
  <si>
    <t>RITM0206884</t>
  </si>
  <si>
    <t xml:space="preserve">NumFornecedor: 10166410 CriacaoFornecedor: Fornecedor 0010166410 foi criado p/empresa 2000 e organização de compras 5701. BancoFornecedor:  </t>
  </si>
  <si>
    <t>RITM0207115</t>
  </si>
  <si>
    <t>Pesquisa sem resultado para agência. Screenshot: T:\DFCRI_FIN_TES_CadastroFornecedor\Exceptions_Screenshots\ExceptionScreenshot_230712.031032.png</t>
  </si>
  <si>
    <t>RITM0207042</t>
  </si>
  <si>
    <t>Pesquisa sem resultado para agência. Screenshot: T:\DFCRI_FIN_TES_CadastroFornecedor\Exceptions_Screenshots\ExceptionScreenshot_230712.011006.png</t>
  </si>
  <si>
    <t>RITM0206320</t>
  </si>
  <si>
    <t xml:space="preserve">NumFornecedor: 10166367 CriacaoFornecedor: Fornecedor 0010166367 foi criado p/empresa 2000 e organização de compras 5701. BancoFornecedor:  </t>
  </si>
  <si>
    <t>RITM0206982</t>
  </si>
  <si>
    <t>Erro na validação da conta bancária, incluindo o DV ( 97000* ). para agência e conta bancária indicada.. Screenshot: T:\DFCRI_FIN_TES_CadastroFornecedor\Exceptions_Screenshots\ExceptionScreenshot_230712.104326.png</t>
  </si>
  <si>
    <t>RITM0206944</t>
  </si>
  <si>
    <t>Não foi possível atualizar o registro. Status code: 403 | Response: {"error":{"message":"Operation Failed","detail":"ACL Exception Update Failed due to security constraints"},"status":"failure"}. Screenshot: T:\DFCRI_FIN_TES_CadastroFornecedor\Exceptions_Screenshots\ExceptionScreenshot_230712.101853.png</t>
  </si>
  <si>
    <t xml:space="preserve">NumFornecedor: 10166370 CriacaoFornecedor: Fornecedor 0010166370 foi criado p/empresa 2000 e organização de compras 5701. BancoFornecedor:  </t>
  </si>
  <si>
    <t>RITM0206845</t>
  </si>
  <si>
    <t xml:space="preserve">NumFornecedor: 10166399 CriacaoFornecedor: Fornecedor 0010166399 foi criado p/empresa 2000 e organização de compras 5701. BancoFornecedor:  </t>
  </si>
  <si>
    <t>RITM0206780</t>
  </si>
  <si>
    <t xml:space="preserve">NumFornecedor: 10160540 CriacaoFornecedor:  BancoFornecedor:  </t>
  </si>
  <si>
    <t>RITM0206929</t>
  </si>
  <si>
    <t xml:space="preserve">NumFornecedor: 10166393 CriacaoFornecedor: Fornecedor 0010166393 foi criado p/empresa 2000 e organização de compras 5701. BancoFornecedor:  </t>
  </si>
  <si>
    <t>RITM0206928</t>
  </si>
  <si>
    <t xml:space="preserve">NumFornecedor: 10166392 CriacaoFornecedor: Fornecedor 0010166392 foi criado p/empresa 2000 e organização de compras 5701. BancoFornecedor:  </t>
  </si>
  <si>
    <t>RITM0206914</t>
  </si>
  <si>
    <t xml:space="preserve">NumFornecedor: 10094651 CriacaoFornecedor:  BancoFornecedor:  </t>
  </si>
  <si>
    <t>RITM0206349</t>
  </si>
  <si>
    <t xml:space="preserve">NumFornecedor: 10166391 CriacaoFornecedor: Fornecedor 0010166391 foi criado p/empresa 2000 e organização de compras 5701. BancoFornecedor:  </t>
  </si>
  <si>
    <t>RITM0206903</t>
  </si>
  <si>
    <t>Pesquisa sem resultado para agência. Screenshot: T:\DFCRI_FIN_TES_CadastroFornecedor\Exceptions_Screenshots\ExceptionScreenshot_230711.073707.png</t>
  </si>
  <si>
    <t>RITM0206893</t>
  </si>
  <si>
    <t xml:space="preserve">NumFornecedor: 10166396 CriacaoFornecedor: Fornecedor 0010166396 foi criado p/empresa 2000 e organização de compras 5701. BancoFornecedor:  </t>
  </si>
  <si>
    <t>RITM0206858</t>
  </si>
  <si>
    <t xml:space="preserve">NumFornecedor: 10166390 CriacaoFornecedor:  BancoFornecedor:  </t>
  </si>
  <si>
    <t>RITM0206798</t>
  </si>
  <si>
    <t xml:space="preserve">NumFornecedor: 10127996 CriacaoFornecedor:  BancoFornecedor:  </t>
  </si>
  <si>
    <t>RITM0206713</t>
  </si>
  <si>
    <t xml:space="preserve">NumFornecedor: 10107967 CriacaoFornecedor:  BancoFornecedor:  </t>
  </si>
  <si>
    <t>RITM0206843</t>
  </si>
  <si>
    <t xml:space="preserve">NumFornecedor: 10166395 CriacaoFornecedor: Fornecedor 0010166395 foi criado p/empresa 2000 e organização de compras 5701. BancoFornecedor:  </t>
  </si>
  <si>
    <t>RITM0206856</t>
  </si>
  <si>
    <t xml:space="preserve">NumFornecedor: 10166359 CriacaoFornecedor:  BancoFornecedor:  </t>
  </si>
  <si>
    <t>RITM0206862</t>
  </si>
  <si>
    <t xml:space="preserve">NumFornecedor: 10166394 CriacaoFornecedor: Fornecedor 0010166394 foi criado p/empresa 2000 e organização de compras 5701. BancoFornecedor:  </t>
  </si>
  <si>
    <t>RITM0206836</t>
  </si>
  <si>
    <t>Número de Fornecedor não corresponde ao CNPJ informado. Por gentileza, verificar a numeração correta e abrir um novo chamado.. Screenshot: T:\DFCRI_FIN_TES_CadastroFornecedor\Exceptions_Screenshots\ExceptionScreenshot_230711.054423.png</t>
  </si>
  <si>
    <t>RITM0206846</t>
  </si>
  <si>
    <t>Pesquisa sem resultado para agência. Screenshot: T:\DFCRI_FIN_TES_CadastroFornecedor\Exceptions_Screenshots\ExceptionScreenshot_230711.054248.png</t>
  </si>
  <si>
    <t>RITM0206847</t>
  </si>
  <si>
    <t xml:space="preserve">NumFornecedor: 10166387 CriacaoFornecedor: Fornecedor 0010166387 foi criado p/empresa 2000 e organização de compras 5701. BancoFornecedor:  </t>
  </si>
  <si>
    <t>RITM0206796</t>
  </si>
  <si>
    <t xml:space="preserve">NumFornecedor: 10166382 CriacaoFornecedor: Fornecedor 0010166382 foi criado p/empresa 2000 e organização de compras 5701. BancoFornecedor:  </t>
  </si>
  <si>
    <t>RITM0206822</t>
  </si>
  <si>
    <t xml:space="preserve">NumFornecedor: 10166381 CriacaoFornecedor: Fornecedor 0010166381 foi criado p/empresa 2000 e organização de compras 5701. BancoFornecedor:  </t>
  </si>
  <si>
    <t>RITM0206769</t>
  </si>
  <si>
    <t xml:space="preserve">NumFornecedor: 10166385 CriacaoFornecedor: Fornecedor 0010166385 foi criado p/empresa 2000 e organização de compras 5701. BancoFornecedor:  </t>
  </si>
  <si>
    <t>RITM0206657</t>
  </si>
  <si>
    <t xml:space="preserve">NumFornecedor: 10166389 CriacaoFornecedor: Fornecedor 0010166389 foi criado p/empresa 2000 e organização de compras 5701. BancoFornecedor:  </t>
  </si>
  <si>
    <t>RITM0206754</t>
  </si>
  <si>
    <t>Número de Fornecedor não corresponde ao CNPJ informado. Por gentileza, verificar a numeração correta e abrir um novo chamado.. Screenshot: T:\DFCRI_FIN_TES_CadastroFornecedor\Exceptions_Screenshots\ExceptionScreenshot_230711.031445.png</t>
  </si>
  <si>
    <t>RITM0206744</t>
  </si>
  <si>
    <t xml:space="preserve">NumFornecedor: 10166378 CriacaoFornecedor: Fornecedor 0010166378 foi criado p/empresa 2000 e organização de compras 5701. BancoFornecedor:  </t>
  </si>
  <si>
    <t>RITM0206673</t>
  </si>
  <si>
    <t>Número de Fornecedor não corresponde ao CNPJ informado. Por gentileza, verificar a numeração correta e abrir um novo chamado.. Screenshot: T:\DFCRI_FIN_TES_CadastroFornecedor\Exceptions_Screenshots\ExceptionScreenshot_230711.024150.png</t>
  </si>
  <si>
    <t>RITM0206772</t>
  </si>
  <si>
    <t xml:space="preserve">NumFornecedor: 10166384 CriacaoFornecedor:  BancoFornecedor:  </t>
  </si>
  <si>
    <t>RITM0206759</t>
  </si>
  <si>
    <t>Inscrição Estadual Inválida: 06610641 para CE.. Screenshot: T:\DFCRI_FIN_TES_CadastroFornecedor\Exceptions_Screenshots\ExceptionScreenshot_230711.022545.png</t>
  </si>
  <si>
    <t>RITM0206042</t>
  </si>
  <si>
    <t xml:space="preserve">NumFornecedor: 10117546 CriacaoFornecedor:  BancoFornecedor:  </t>
  </si>
  <si>
    <t>RITM0206559</t>
  </si>
  <si>
    <t>Número de Fornecedor não corresponde ao CNPJ informado. Por gentileza, verificar a numeração correta e abrir um novo chamado.. Screenshot: T:\DFCRI_FIN_TES_CadastroFornecedor\Exceptions_Screenshots\ExceptionScreenshot_230711.014800.png</t>
  </si>
  <si>
    <t>RITM0206706</t>
  </si>
  <si>
    <t xml:space="preserve">NumFornecedor: 10166377 CriacaoFornecedor: Fornecedor 0010166377 foi criado p/empresa 2000 e organização de compras 5701. BancoFornecedor:  </t>
  </si>
  <si>
    <t>RITM0206566</t>
  </si>
  <si>
    <t xml:space="preserve">NumFornecedor: 10018624 CriacaoFornecedor:  BancoFornecedor:  </t>
  </si>
  <si>
    <t>RITM0206725</t>
  </si>
  <si>
    <t>Erro na validação da conta bancária, incluindo o DV ( 9877690 ). para agência e conta bancária indicada.. Screenshot: T:\DFCRI_FIN_TES_CadastroFornecedor\Exceptions_Screenshots\ExceptionScreenshot_230711.125806.png</t>
  </si>
  <si>
    <t>RITM0206723</t>
  </si>
  <si>
    <t xml:space="preserve">NumFornecedor: 10107195 CriacaoFornecedor:  BancoFornecedor:  </t>
  </si>
  <si>
    <t>RITM0206743</t>
  </si>
  <si>
    <t>Pesquisa sem resultado para agência. Screenshot: T:\DFCRI_FIN_TES_CadastroFornecedor\Exceptions_Screenshots\ExceptionScreenshot_230711.125148.png</t>
  </si>
  <si>
    <t>RITM0206644</t>
  </si>
  <si>
    <t>O CNPJ indicado não é válido. Screenshot: T:\DFCRI_FIN_TES_CadastroFornecedor\Exceptions_Screenshots\ExceptionScreenshot_230711.110418.png</t>
  </si>
  <si>
    <t>RITM0206627</t>
  </si>
  <si>
    <t xml:space="preserve">NumFornecedor: 10166379 CriacaoFornecedor: Fornecedor 0010166379 foi criado p/empresa 2000 e organização de compras 5701. BancoFornecedor:  </t>
  </si>
  <si>
    <t>RITM0206650</t>
  </si>
  <si>
    <t>A TES realizará a atualização do cadastro com a inclusão dos dados bancários e a criação do fornecedor na empresa 2000. Por gentileza, aguardar o atendimento do chamado!. Screenshot: T:\DFCRI_FIN_TES_CadastroFornecedor\Exceptions_Screenshots\ExceptionScreenshot_230711.105825.png</t>
  </si>
  <si>
    <t>RITM0206581</t>
  </si>
  <si>
    <t>Não foi possível atualizar o registro. Status code: 403 | Response: {"error":{"message":"Operation Failed","detail":"ACL Exception Update Failed due to security constraints"},"status":"failure"}. Screenshot: T:\DFCRI_FIN_TES_CadastroFornecedor\Exceptions_Screenshots\ExceptionScreenshot_230711.092622.png</t>
  </si>
  <si>
    <t>RITM0206583</t>
  </si>
  <si>
    <t>Não foi possível atualizar o registro. Status code: 403 | Response: {"error":{"message":"Operation Failed","detail":"ACL Exception Update Failed due to security constraints"},"status":"failure"}. Screenshot: T:\DFCRI_FIN_TES_CadastroFornecedor\Exceptions_Screenshots\ExceptionScreenshot_230711.092614.png</t>
  </si>
  <si>
    <t>RITM0206579</t>
  </si>
  <si>
    <t xml:space="preserve">NumFornecedor: 10138223 CriacaoFornecedor:  BancoFornecedor:  </t>
  </si>
  <si>
    <t>RITM0206582</t>
  </si>
  <si>
    <t>O CNPJ indicado não é válido. Screenshot: T:\DFCRI_FIN_TES_CadastroFornecedor\Exceptions_Screenshots\ExceptionScreenshot_230711.092342.png</t>
  </si>
  <si>
    <t xml:space="preserve">NumFornecedor: 10166376 CriacaoFornecedor: Fornecedor 0010166376 foi criado p/empresa 2000 e organização de compras 5701. BancoFornecedor:  </t>
  </si>
  <si>
    <t xml:space="preserve">NumFornecedor: 10166375 CriacaoFornecedor: Fornecedor 0010166375 foi criado p/empresa 2000 e organização de compras 5701. BancoFornecedor:  </t>
  </si>
  <si>
    <t>RITM0206584</t>
  </si>
  <si>
    <t xml:space="preserve">NumFornecedor: 10166374 CriacaoFornecedor: Fornecedor 0010166374 foi criado p/empresa 2000 e organização de compras 5701. BancoFornecedor:  </t>
  </si>
  <si>
    <t>RITM0206585</t>
  </si>
  <si>
    <t xml:space="preserve">NumFornecedor: 10166363 CriacaoFornecedor: Fornecedor 0010166363 foi criado p/empresa 2000 e organização de compras 5701. BancoFornecedor:  </t>
  </si>
  <si>
    <t>RITM0206580</t>
  </si>
  <si>
    <t xml:space="preserve">NumFornecedor: 10166362 CriacaoFornecedor: Fornecedor 0010166362 foi criado p/empresa 2000 e organização de compras 5701. BancoFornecedor:  </t>
  </si>
  <si>
    <t>RITM0202192</t>
  </si>
  <si>
    <t xml:space="preserve">NumFornecedor: 10166365 CriacaoFornecedor: Fornecedor 0010166365 foi criado p/empresa 2000 e organização de compras 5701. BancoFornecedor:  </t>
  </si>
  <si>
    <t>RITM0206411</t>
  </si>
  <si>
    <t xml:space="preserve">NumFornecedor: 10164686 CriacaoFornecedor: CNPJ 28756579000136 já existe no grupo de contas ZFPJ. BancoFornecedor:  </t>
  </si>
  <si>
    <t>RITM0206491</t>
  </si>
  <si>
    <t xml:space="preserve">NumFornecedor: 10166252 CriacaoFornecedor: CNPJ 36157191000147 já existe no grupo de contas ZFPJ. BancoFornecedor:  </t>
  </si>
  <si>
    <t>RITM0206498</t>
  </si>
  <si>
    <t>Não foi possível prosseguir com o cadastro. Dados incompletos ou inválidos: Preencher todos os campos obrigatórios. Screenshot: T:\DFCRI_FIN_TES_CadastroFornecedor\Exceptions_Screenshots\ExceptionScreenshot_230710.085634.png</t>
  </si>
  <si>
    <t>RITM0206525</t>
  </si>
  <si>
    <t xml:space="preserve">NumFornecedor: 10166369 CriacaoFornecedor: Fornecedor 0010166369 foi criado p/empresa 2000 e organização de compras 5701. BancoFornecedor:  </t>
  </si>
  <si>
    <t>RITM0206547</t>
  </si>
  <si>
    <t xml:space="preserve">NumFornecedor: 10164596 CriacaoFornecedor:  BancoFornecedor:  </t>
  </si>
  <si>
    <t>RITM0206501</t>
  </si>
  <si>
    <t xml:space="preserve">NumFornecedor: 10166358 CriacaoFornecedor: Fornecedor 0010166358 foi criado p/empresa 2000 e organização de compras 5701. BancoFornecedor:  </t>
  </si>
  <si>
    <t>RITM0206433</t>
  </si>
  <si>
    <t xml:space="preserve">NumFornecedor: 10095543 CriacaoFornecedor: CNPJ 12427070000100 já existe no grupo de contas ZFPJ. BancoFornecedor:  </t>
  </si>
  <si>
    <t>RITM0206174</t>
  </si>
  <si>
    <t xml:space="preserve">NumFornecedor: 10166357 CriacaoFornecedor: Fornecedor 0010166357 foi criado p/empresa 2000 e organização de compras 5701. BancoFornecedor:  </t>
  </si>
  <si>
    <t>RITM0206415</t>
  </si>
  <si>
    <t xml:space="preserve">NumFornecedor: 10100000 CriacaoFornecedor:  BancoFornecedor:  </t>
  </si>
  <si>
    <t>RITM0206413</t>
  </si>
  <si>
    <t xml:space="preserve">NumFornecedor: 10166147 CriacaoFornecedor: CNPJ 21087315000198 já existe no grupo de contas ZFPJ. BancoFornecedor:  </t>
  </si>
  <si>
    <t>RITM0206350</t>
  </si>
  <si>
    <t xml:space="preserve">NumFornecedor: 10133794 CriacaoFornecedor:  BancoFornecedor:  </t>
  </si>
  <si>
    <t>RITM0206139</t>
  </si>
  <si>
    <t>Pesquisa sem resultado para agência. Screenshot: T:\DFCRI_FIN_TES_CadastroFornecedor\Exceptions_Screenshots\ExceptionScreenshot_230710.064442.png</t>
  </si>
  <si>
    <t>RITM0206364</t>
  </si>
  <si>
    <t>Abrir uma nova RITM e selecionar o Tipo de Fornecedor Pessoa Jurídica, no Formulário de Cadastro. Screenshot: T:\DFCRI_FIN_TES_CadastroFornecedor\Exceptions_Screenshots\ExceptionScreenshot_230710.032026.png</t>
  </si>
  <si>
    <t>RITM0206378</t>
  </si>
  <si>
    <t xml:space="preserve">NumFornecedor: 10166364 CriacaoFornecedor: Fornecedor 0010166364 foi criado p/empresa 2000 e organização de compras 5701. BancoFornecedor:  </t>
  </si>
  <si>
    <t>RITM0206404</t>
  </si>
  <si>
    <t>Pesquisa sem resultado para agência. Screenshot: T:\DFCRI_FIN_TES_CadastroFornecedor\Exceptions_Screenshots\ExceptionScreenshot_230710.031513.png</t>
  </si>
  <si>
    <t>RITM0206219</t>
  </si>
  <si>
    <t xml:space="preserve">NumFornecedor: 10166351 CriacaoFornecedor: Fornecedor 0010166351 foi criado p/empresa 2000 e organização de compras 5701. BancoFornecedor:  </t>
  </si>
  <si>
    <t>RITM0206220</t>
  </si>
  <si>
    <t>Não foi possível prosseguir com o cadastro. Dados incompletos ou inválidos: Preencher todos os campos obrigatórios. Screenshot: T:\DFCRI_FIN_TES_CadastroFornecedor\Exceptions_Screenshots\ExceptionScreenshot_230710.120302.png</t>
  </si>
  <si>
    <t>RITM0206196</t>
  </si>
  <si>
    <t>A TES realizará a atualização do cadastro com a inclusão dos dados bancários e a criação do fornecedor na empresa 2000. Por gentileza, aguardar o atendimento do chamado!. Screenshot: T:\DFCRI_FIN_TES_CadastroFornecedor\Exceptions_Screenshots\ExceptionScreenshot_230710.120157.png</t>
  </si>
  <si>
    <t>RITM0206273</t>
  </si>
  <si>
    <t>Pesquisa sem resultado para agência. Screenshot: T:\DFCRI_FIN_TES_CadastroFornecedor\Exceptions_Screenshots\ExceptionScreenshot_230710.115644.png</t>
  </si>
  <si>
    <t>RITM0206274</t>
  </si>
  <si>
    <t xml:space="preserve">NumFornecedor: 10166354 CriacaoFornecedor: Fornecedor 0010166354 foi criado p/empresa 2000 e organização de compras 5701. BancoFornecedor:  </t>
  </si>
  <si>
    <t>RITM0206302</t>
  </si>
  <si>
    <t xml:space="preserve">NumFornecedor: 10021431 CriacaoFornecedor:  BancoFornecedor:  </t>
  </si>
  <si>
    <t>RITM0206156</t>
  </si>
  <si>
    <t xml:space="preserve">NumFornecedor: 10102697 CriacaoFornecedor:  BancoFornecedor:  </t>
  </si>
  <si>
    <t>RITM0206023</t>
  </si>
  <si>
    <t xml:space="preserve">NumFornecedor: 10166333 CriacaoFornecedor: Fornecedor 0010166333 foi criado p/empresa 2000 e organização de compras 5701. BancoFornecedor:  </t>
  </si>
  <si>
    <t>RITM0206200</t>
  </si>
  <si>
    <t>Erro na validação da conta bancária, incluindo o DV ( 0320048 ). para agência e conta bancária indicada.. Screenshot: T:\DFCRI_FIN_TES_CadastroFornecedor\Exceptions_Screenshots\ExceptionScreenshot_230707.061433.png</t>
  </si>
  <si>
    <t>RITM0206123</t>
  </si>
  <si>
    <t xml:space="preserve">NumFornecedor: 10166331 CriacaoFornecedor: Fornecedor 0010166331 foi criado p/empresa 2000 e organização de compras 5701. BancoFornecedor:  </t>
  </si>
  <si>
    <t>RITM0206046</t>
  </si>
  <si>
    <t>Nenhum valor para esta seleção (CNPJ). Screenshot: T:\DFCRI_FIN_TES_CadastroFornecedor\Exceptions_Screenshots\ExceptionScreenshot_230707.041503.png</t>
  </si>
  <si>
    <t>RITM0206083</t>
  </si>
  <si>
    <t>Fornecedor 10166147 não foi criado para empresa 2000. Screenshot: T:\DFCRI_FIN_TES_CadastroFornecedor\Exceptions_Screenshots\ExceptionScreenshot_230707.041332.png</t>
  </si>
  <si>
    <t>RITM0206073</t>
  </si>
  <si>
    <t xml:space="preserve">NumFornecedor: 10158593 CriacaoFornecedor:  BancoFornecedor:  </t>
  </si>
  <si>
    <t>RITM0205992</t>
  </si>
  <si>
    <t xml:space="preserve">NumFornecedor: 10166330 CriacaoFornecedor: CNPJ 27038891000121 já existe no grupo de contas ZFPJ. BancoFornecedor:  </t>
  </si>
  <si>
    <t>Data mais Recente</t>
  </si>
  <si>
    <t>    </t>
  </si>
  <si>
    <t>* O linha em vermelho necessita abertura de chamado. Em amarelo necessita análise da área.</t>
  </si>
  <si>
    <t>* As evidências de sucesso e causas de exceção podem ser verificadas no relatório analítico.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</si>
</sst>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0"/>
      <color theme="1"/>
      <name val="Tahoma"/>
      <family val="2"/>
    </font>
    <font>
      <b/>
      <sz val="10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i/>
      <sz val="10"/>
      <color theme="0" tint="-0.34998626667073579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0"/>
      <color theme="1"/>
      <name val="Calibri Light"/>
      <family val="2"/>
      <scheme val="major"/>
    </font>
    <font>
      <sz val="23"/>
      <color rgb="FF006600"/>
      <name val="Berlin Sans FB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Segoe UI"/>
      <family val="2"/>
    </font>
    <font>
      <i/>
      <sz val="12"/>
      <color theme="1" tint="0.3499862666707357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66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theme="0" tint="-0.249977111117893"/>
      </bottom>
      <diagonal/>
    </border>
    <border>
      <left/>
      <right/>
      <top style="thin">
        <color theme="0" tint="-0.499984740745262"/>
      </top>
      <bottom style="medium">
        <color theme="0" tint="-0.249977111117893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7" fillId="2" borderId="4" xfId="0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3" xfId="0" quotePrefix="1" applyNumberFormat="1" applyFont="1" applyFill="1" applyBorder="1" applyAlignment="1">
      <alignment horizontal="center" vertical="center" wrapText="1"/>
    </xf>
    <xf numFmtId="164" fontId="5" fillId="2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right"/>
    </xf>
    <xf numFmtId="1" fontId="0" fillId="0" borderId="6" xfId="0" applyNumberFormat="1" applyBorder="1" applyAlignment="1">
      <alignment horizontal="center"/>
    </xf>
    <xf numFmtId="9" fontId="0" fillId="0" borderId="6" xfId="1" applyFon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9" fontId="0" fillId="0" borderId="7" xfId="1" applyFont="1" applyBorder="1" applyAlignment="1">
      <alignment horizontal="center"/>
    </xf>
    <xf numFmtId="0" fontId="6" fillId="3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5" fillId="0" borderId="0" xfId="0" applyFont="1"/>
    <xf numFmtId="14" fontId="0" fillId="0" borderId="0" xfId="0" applyNumberFormat="1"/>
    <xf numFmtId="0" fontId="8" fillId="6" borderId="9" xfId="0" applyFont="1" applyFill="1" applyBorder="1" applyAlignment="1">
      <alignment horizontal="center" wrapText="1"/>
    </xf>
    <xf numFmtId="3" fontId="8" fillId="0" borderId="9" xfId="0" applyNumberFormat="1" applyFont="1" applyBorder="1" applyAlignment="1">
      <alignment horizontal="center"/>
    </xf>
    <xf numFmtId="0" fontId="9" fillId="6" borderId="10" xfId="0" applyFont="1" applyFill="1" applyBorder="1" applyAlignment="1">
      <alignment horizontal="center"/>
    </xf>
    <xf numFmtId="9" fontId="9" fillId="6" borderId="10" xfId="1" applyFont="1" applyFill="1" applyBorder="1" applyAlignment="1">
      <alignment horizontal="center"/>
    </xf>
    <xf numFmtId="0" fontId="10" fillId="0" borderId="0" xfId="0" applyFont="1"/>
    <xf numFmtId="0" fontId="11" fillId="5" borderId="10" xfId="0" applyFont="1" applyFill="1" applyBorder="1" applyAlignment="1">
      <alignment horizontal="center" wrapText="1"/>
    </xf>
    <xf numFmtId="3" fontId="11" fillId="5" borderId="10" xfId="0" applyNumberFormat="1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3" fontId="12" fillId="0" borderId="9" xfId="1" applyNumberFormat="1" applyFont="1" applyBorder="1" applyAlignment="1">
      <alignment horizontal="center"/>
    </xf>
    <xf numFmtId="0" fontId="13" fillId="4" borderId="8" xfId="0" applyFont="1" applyFill="1" applyBorder="1" applyAlignment="1">
      <alignment horizontal="center" wrapText="1"/>
    </xf>
    <xf numFmtId="3" fontId="13" fillId="4" borderId="8" xfId="0" applyNumberFormat="1" applyFont="1" applyFill="1" applyBorder="1" applyAlignment="1">
      <alignment horizontal="center"/>
    </xf>
    <xf numFmtId="0" fontId="14" fillId="3" borderId="8" xfId="0" applyFont="1" applyFill="1" applyBorder="1" applyAlignment="1">
      <alignment horizontal="center" wrapText="1"/>
    </xf>
    <xf numFmtId="3" fontId="14" fillId="3" borderId="8" xfId="0" applyNumberFormat="1" applyFont="1" applyFill="1" applyBorder="1" applyAlignment="1">
      <alignment horizontal="center"/>
    </xf>
    <xf numFmtId="0" fontId="12" fillId="0" borderId="10" xfId="0" applyFont="1" applyBorder="1" applyAlignment="1">
      <alignment horizontal="center" wrapText="1"/>
    </xf>
    <xf numFmtId="15" fontId="12" fillId="0" borderId="10" xfId="0" applyNumberFormat="1" applyFont="1" applyBorder="1" applyAlignment="1">
      <alignment horizontal="center" wrapText="1"/>
    </xf>
    <xf numFmtId="0" fontId="7" fillId="8" borderId="1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17" fillId="0" borderId="0" xfId="2"/>
    <xf numFmtId="0" fontId="10" fillId="0" borderId="15" xfId="0" applyFont="1" applyBorder="1"/>
    <xf numFmtId="0" fontId="0" fillId="0" borderId="15" xfId="0" applyBorder="1"/>
    <xf numFmtId="22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0" fontId="18" fillId="0" borderId="2" xfId="0" applyFont="1" applyBorder="1" applyAlignment="1">
      <alignment horizontal="left" vertical="center" wrapText="1"/>
    </xf>
    <xf numFmtId="22" fontId="0" fillId="0" borderId="0" xfId="0" applyNumberFormat="1" applyAlignment="1">
      <alignment horizontal="center" vertical="center"/>
    </xf>
    <xf numFmtId="49" fontId="18" fillId="0" borderId="0" xfId="0" applyNumberFormat="1" applyFont="1" applyAlignment="1">
      <alignment horizontal="left" vertical="center" wrapText="1"/>
    </xf>
    <xf numFmtId="0" fontId="7" fillId="8" borderId="12" xfId="0" applyFont="1" applyFill="1" applyBorder="1" applyAlignment="1">
      <alignment horizontal="center" vertical="center" wrapText="1"/>
    </xf>
    <xf numFmtId="0" fontId="7" fillId="8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19" fillId="0" borderId="0" xfId="0" applyFont="1"/>
    <xf numFmtId="0" fontId="20" fillId="0" borderId="0" xfId="0" applyFont="1"/>
    <xf numFmtId="0" fontId="5" fillId="0" borderId="0" xfId="0" applyFont="1" applyAlignment="1">
      <alignment horizontal="center"/>
    </xf>
    <xf numFmtId="22" fontId="0" fillId="0" borderId="0" xfId="0" applyNumberFormat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22" fontId="0" fillId="0" borderId="14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</cellXfs>
  <cellStyles count="3">
    <cellStyle name="Hiperlink" xfId="2" builtinId="8"/>
    <cellStyle name="Normal" xfId="0" builtinId="0"/>
    <cellStyle name="Porcentagem" xfId="1" builtinId="5"/>
  </cellStyles>
  <dxfs count="275">
    <dxf>
      <fill>
        <patternFill>
          <bgColor theme="9" tint="0.79998168889431442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theme="5" tint="0.79998168889431442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theme="7" tint="0.79998168889431442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ont>
        <b/>
        <i val="0"/>
        <color theme="0"/>
      </font>
      <fill>
        <patternFill>
          <bgColor rgb="FF00B050"/>
        </patternFill>
      </fill>
      <border>
        <bottom style="thin">
          <color theme="0"/>
        </bottom>
      </border>
    </dxf>
    <dxf>
      <font>
        <color theme="9" tint="-0.499984740745262"/>
      </font>
      <fill>
        <patternFill>
          <bgColor theme="9" tint="0.79998168889431442"/>
        </patternFill>
      </fill>
      <border>
        <left/>
        <right/>
        <top/>
        <bottom style="thin">
          <color theme="0"/>
        </bottom>
      </border>
    </dxf>
    <dxf>
      <font>
        <color theme="5" tint="-0.499984740745262"/>
      </font>
      <fill>
        <patternFill>
          <bgColor theme="5" tint="0.79998168889431442"/>
        </patternFill>
      </fill>
      <border>
        <left/>
        <right/>
        <top/>
        <bottom style="thin">
          <color theme="0"/>
        </bottom>
      </border>
    </dxf>
    <dxf>
      <font>
        <color theme="7" tint="-0.499984740745262"/>
      </font>
      <fill>
        <patternFill>
          <bgColor theme="7" tint="0.79998168889431442"/>
        </patternFill>
      </fill>
      <border>
        <left/>
        <right/>
        <top/>
        <bottom style="thin">
          <color theme="0"/>
        </bottom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00F279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FFFF99"/>
        </patternFill>
      </fill>
      <border>
        <left/>
        <right/>
        <top/>
        <bottom/>
      </border>
    </dxf>
    <dxf>
      <fill>
        <patternFill>
          <bgColor rgb="FFFFA7A7"/>
        </patternFill>
      </fill>
      <border>
        <left/>
        <right/>
        <top/>
        <bottom/>
      </border>
    </dxf>
    <dxf>
      <fill>
        <patternFill>
          <bgColor rgb="FF00F279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FFA7A7"/>
        </patternFill>
      </fill>
      <border>
        <left/>
        <right/>
        <top/>
        <bottom/>
      </border>
    </dxf>
    <dxf>
      <fill>
        <patternFill>
          <bgColor rgb="FF00F279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FFFF99"/>
        </patternFill>
      </fill>
      <border>
        <left/>
        <right/>
        <top/>
        <bottom/>
      </border>
    </dxf>
    <dxf>
      <fill>
        <patternFill>
          <bgColor rgb="FFFFA7A7"/>
        </patternFill>
      </fill>
      <border>
        <left/>
        <right/>
        <top/>
        <bottom/>
      </border>
    </dxf>
    <dxf>
      <fill>
        <patternFill>
          <bgColor rgb="FF00F279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rgb="FFFFFF99"/>
        </patternFill>
      </fill>
      <border>
        <left/>
        <right/>
        <top/>
        <bottom/>
      </border>
    </dxf>
    <dxf>
      <fill>
        <patternFill>
          <bgColor rgb="FFFFFF99"/>
        </patternFill>
      </fill>
      <border>
        <left/>
        <right/>
        <top/>
        <bottom/>
      </border>
    </dxf>
    <dxf>
      <fill>
        <patternFill>
          <bgColor rgb="FFFFA7A7"/>
        </patternFill>
      </fill>
      <border>
        <left/>
        <right/>
        <top/>
        <bottom/>
      </border>
    </dxf>
    <dxf>
      <fill>
        <patternFill>
          <bgColor rgb="FF00F279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rgb="FF00F279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FFFF99"/>
        </patternFill>
      </fill>
      <border>
        <left/>
        <right/>
        <top/>
        <bottom/>
      </border>
    </dxf>
    <dxf>
      <fill>
        <patternFill>
          <bgColor rgb="FFFFA7A7"/>
        </patternFill>
      </fill>
      <border>
        <left/>
        <right/>
        <top/>
        <bottom/>
      </border>
    </dxf>
    <dxf>
      <fill>
        <patternFill>
          <bgColor rgb="FFFFFF99"/>
        </patternFill>
      </fill>
      <border>
        <left/>
        <right/>
        <top/>
        <bottom/>
      </border>
    </dxf>
    <dxf>
      <fill>
        <patternFill>
          <bgColor rgb="FFFFA7A7"/>
        </patternFill>
      </fill>
      <border>
        <left/>
        <right/>
        <top/>
        <bottom/>
      </border>
    </dxf>
    <dxf>
      <fill>
        <patternFill>
          <bgColor rgb="FFFFFF99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FFA7A7"/>
        </patternFill>
      </fill>
      <border>
        <left/>
        <right/>
        <top/>
        <bottom/>
      </border>
    </dxf>
    <dxf>
      <fill>
        <patternFill>
          <bgColor rgb="FF00F279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FFFF99"/>
        </patternFill>
      </fill>
      <border>
        <left/>
        <right/>
        <top/>
        <bottom/>
      </border>
    </dxf>
    <dxf>
      <fill>
        <patternFill>
          <bgColor rgb="FFFFA7A7"/>
        </patternFill>
      </fill>
      <border>
        <left/>
        <right/>
        <top/>
        <bottom/>
      </border>
    </dxf>
    <dxf>
      <fill>
        <patternFill>
          <bgColor rgb="FF00F279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FFFF99"/>
        </patternFill>
      </fill>
      <border>
        <left/>
        <right/>
        <top/>
        <bottom/>
      </border>
    </dxf>
    <dxf>
      <fill>
        <patternFill>
          <bgColor rgb="FFFFA7A7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00F279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rgb="FFFFFF99"/>
        </patternFill>
      </fill>
      <border>
        <left/>
        <right/>
        <top/>
        <bottom/>
      </border>
    </dxf>
    <dxf>
      <fill>
        <patternFill>
          <bgColor rgb="FFFFA7A7"/>
        </patternFill>
      </fill>
      <border>
        <left/>
        <right/>
        <top/>
        <bottom/>
      </border>
    </dxf>
    <dxf>
      <fill>
        <patternFill>
          <bgColor rgb="FF00F279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rgb="FFFFFF99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00F279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rgb="FFFFA7A7"/>
        </patternFill>
      </fill>
      <border>
        <left/>
        <right/>
        <top/>
        <bottom/>
      </border>
    </dxf>
    <dxf>
      <fill>
        <patternFill>
          <bgColor rgb="FFFFFF99"/>
        </patternFill>
      </fill>
      <border>
        <left/>
        <right/>
        <top/>
        <bottom/>
      </border>
    </dxf>
    <dxf>
      <fill>
        <patternFill>
          <bgColor rgb="FFFFA7A7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FFFF99"/>
        </patternFill>
      </fill>
      <border>
        <left/>
        <right/>
        <top/>
        <bottom/>
      </border>
    </dxf>
    <dxf>
      <fill>
        <patternFill>
          <bgColor rgb="FFFFA7A7"/>
        </patternFill>
      </fill>
      <border>
        <left/>
        <right/>
        <top/>
        <bottom/>
      </border>
    </dxf>
    <dxf>
      <fill>
        <patternFill>
          <bgColor rgb="FF00F279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FFFF99"/>
        </patternFill>
      </fill>
      <border>
        <left/>
        <right/>
        <top/>
        <bottom/>
      </border>
    </dxf>
    <dxf>
      <fill>
        <patternFill>
          <bgColor rgb="FFFFA7A7"/>
        </patternFill>
      </fill>
      <border>
        <left/>
        <right/>
        <top/>
        <bottom/>
      </border>
    </dxf>
    <dxf>
      <fill>
        <patternFill>
          <bgColor rgb="FF00F279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rgb="FF00F279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rgb="FFFFA7A7"/>
        </patternFill>
      </fill>
      <border>
        <left/>
        <right/>
        <top/>
        <bottom/>
      </border>
    </dxf>
    <dxf>
      <fill>
        <patternFill>
          <bgColor rgb="FFFFFF99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00F279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rgb="FF00F279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FFFF99"/>
        </patternFill>
      </fill>
      <border>
        <left/>
        <right/>
        <top/>
        <bottom/>
      </border>
    </dxf>
    <dxf>
      <fill>
        <patternFill>
          <bgColor rgb="FFFFA7A7"/>
        </patternFill>
      </fill>
      <border>
        <left/>
        <right/>
        <top/>
        <bottom/>
      </border>
    </dxf>
    <dxf>
      <fill>
        <patternFill>
          <bgColor rgb="FF00F279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rgb="FFFFFF99"/>
        </patternFill>
      </fill>
      <border>
        <left/>
        <right/>
        <top/>
        <bottom/>
      </border>
    </dxf>
    <dxf>
      <fill>
        <patternFill>
          <bgColor rgb="FFFFA7A7"/>
        </patternFill>
      </fill>
      <border>
        <left/>
        <right/>
        <top/>
        <bottom/>
      </border>
    </dxf>
    <dxf>
      <fill>
        <patternFill>
          <bgColor rgb="FF00F279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rgb="FFFFFF99"/>
        </patternFill>
      </fill>
      <border>
        <left/>
        <right/>
        <top/>
        <bottom/>
      </border>
    </dxf>
    <dxf>
      <fill>
        <patternFill>
          <bgColor rgb="FFFFA7A7"/>
        </patternFill>
      </fill>
      <border>
        <left/>
        <right/>
        <top/>
        <bottom/>
      </border>
    </dxf>
    <dxf>
      <fill>
        <patternFill>
          <bgColor rgb="FF00F279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rgb="FFFFFF99"/>
        </patternFill>
      </fill>
      <border>
        <left/>
        <right/>
        <top/>
        <bottom/>
      </border>
    </dxf>
    <dxf>
      <fill>
        <patternFill>
          <bgColor rgb="FFFFA7A7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00F279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00F279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rgb="FFFFA7A7"/>
        </patternFill>
      </fill>
      <border>
        <left/>
        <right/>
        <top/>
        <bottom/>
      </border>
    </dxf>
    <dxf>
      <fill>
        <patternFill>
          <bgColor rgb="FFFFFF99"/>
        </patternFill>
      </fill>
      <border>
        <left/>
        <right/>
        <top/>
        <bottom/>
      </border>
    </dxf>
    <dxf>
      <fill>
        <patternFill>
          <bgColor rgb="FF00F279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rgb="FFFFA7A7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FFFF99"/>
        </patternFill>
      </fill>
      <border>
        <left/>
        <right/>
        <top/>
        <bottom/>
      </border>
    </dxf>
    <dxf>
      <fill>
        <patternFill>
          <bgColor rgb="FFFFA7A7"/>
        </patternFill>
      </fill>
      <border>
        <left/>
        <right/>
        <top/>
        <bottom/>
      </border>
    </dxf>
    <dxf>
      <fill>
        <patternFill>
          <bgColor rgb="FF00F279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FFFF99"/>
        </patternFill>
      </fill>
      <border>
        <left/>
        <right/>
        <top/>
        <bottom/>
      </border>
    </dxf>
    <dxf>
      <fill>
        <patternFill>
          <bgColor rgb="FFFFA7A7"/>
        </patternFill>
      </fill>
      <border>
        <left/>
        <right/>
        <top/>
        <bottom/>
      </border>
    </dxf>
    <dxf>
      <fill>
        <patternFill>
          <bgColor rgb="FFFFFF99"/>
        </patternFill>
      </fill>
      <border>
        <left/>
        <right/>
        <top/>
        <bottom/>
      </border>
    </dxf>
    <dxf>
      <fill>
        <patternFill>
          <bgColor rgb="FFFFFF99"/>
        </patternFill>
      </fill>
      <border>
        <left/>
        <right/>
        <top/>
        <bottom/>
      </border>
    </dxf>
    <dxf>
      <fill>
        <patternFill>
          <bgColor rgb="FF00F279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rgb="FFFFFF99"/>
        </patternFill>
      </fill>
      <border>
        <left/>
        <right/>
        <top/>
        <bottom/>
      </border>
    </dxf>
    <dxf>
      <fill>
        <patternFill>
          <bgColor rgb="FFFFA7A7"/>
        </patternFill>
      </fill>
      <border>
        <left/>
        <right/>
        <top/>
        <bottom/>
      </border>
    </dxf>
    <dxf>
      <fill>
        <patternFill>
          <bgColor rgb="FF00F279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rgb="FFFFFF99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FFA7A7"/>
        </patternFill>
      </fill>
      <border>
        <left/>
        <right/>
        <top/>
        <bottom/>
      </border>
    </dxf>
    <dxf>
      <fill>
        <patternFill>
          <bgColor rgb="FFFFA7A7"/>
        </patternFill>
      </fill>
      <border>
        <left/>
        <right/>
        <top/>
        <bottom/>
      </border>
    </dxf>
    <dxf>
      <fill>
        <patternFill>
          <bgColor rgb="FF00F279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FFFF99"/>
        </patternFill>
      </fill>
      <border>
        <left/>
        <right/>
        <top/>
        <bottom/>
      </border>
    </dxf>
    <dxf>
      <fill>
        <patternFill>
          <bgColor rgb="FFFFA7A7"/>
        </patternFill>
      </fill>
      <border>
        <left/>
        <right/>
        <top/>
        <bottom/>
      </border>
    </dxf>
    <dxf>
      <fill>
        <patternFill>
          <bgColor rgb="FF00F279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FFA7A7"/>
        </patternFill>
      </fill>
      <border>
        <left/>
        <right/>
        <top/>
        <bottom/>
      </border>
    </dxf>
    <dxf>
      <fill>
        <patternFill>
          <bgColor rgb="FFFFFF99"/>
        </patternFill>
      </fill>
      <border>
        <left/>
        <right/>
        <top/>
        <bottom/>
      </border>
    </dxf>
    <dxf>
      <fill>
        <patternFill>
          <bgColor rgb="FFFFFF99"/>
        </patternFill>
      </fill>
      <border>
        <left/>
        <right/>
        <top/>
        <bottom/>
      </border>
    </dxf>
    <dxf>
      <fill>
        <patternFill>
          <bgColor rgb="FFFFFF99"/>
        </patternFill>
      </fill>
      <border>
        <left/>
        <right/>
        <top/>
        <bottom/>
      </border>
    </dxf>
    <dxf>
      <fill>
        <patternFill>
          <bgColor rgb="FFFFA7A7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00F279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rgb="FFFFA7A7"/>
        </patternFill>
      </fill>
      <border>
        <left/>
        <right/>
        <top/>
        <bottom/>
      </border>
    </dxf>
    <dxf>
      <fill>
        <patternFill>
          <bgColor rgb="FF00F279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FFFF99"/>
        </patternFill>
      </fill>
      <border>
        <left/>
        <right/>
        <top/>
        <bottom/>
      </border>
    </dxf>
    <dxf>
      <fill>
        <patternFill>
          <bgColor rgb="FFFFA7A7"/>
        </patternFill>
      </fill>
      <border>
        <left/>
        <right/>
        <top/>
        <bottom/>
      </border>
    </dxf>
    <dxf>
      <fill>
        <patternFill>
          <bgColor rgb="FF00F279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00F279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rgb="FF00F279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rgb="FFFFA7A7"/>
        </patternFill>
      </fill>
      <border>
        <left/>
        <right/>
        <top/>
        <bottom/>
      </border>
    </dxf>
    <dxf>
      <fill>
        <patternFill>
          <bgColor rgb="FFFFFF99"/>
        </patternFill>
      </fill>
      <border>
        <left/>
        <right/>
        <top/>
        <bottom/>
      </border>
    </dxf>
    <dxf>
      <fill>
        <patternFill>
          <bgColor rgb="FFFFA7A7"/>
        </patternFill>
      </fill>
      <border>
        <left/>
        <right/>
        <top/>
        <bottom/>
      </border>
    </dxf>
    <dxf>
      <fill>
        <patternFill>
          <bgColor rgb="FF00F279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00F279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rgb="FFFFA7A7"/>
        </patternFill>
      </fill>
      <border>
        <left/>
        <right/>
        <top/>
        <bottom/>
      </border>
    </dxf>
    <dxf>
      <fill>
        <patternFill>
          <bgColor rgb="FFFFFF99"/>
        </patternFill>
      </fill>
      <border>
        <left/>
        <right/>
        <top/>
        <bottom/>
      </border>
    </dxf>
    <dxf>
      <fill>
        <patternFill>
          <bgColor rgb="FFFFFF99"/>
        </patternFill>
      </fill>
      <border>
        <left/>
        <right/>
        <top/>
        <bottom/>
      </border>
    </dxf>
    <dxf>
      <fill>
        <patternFill>
          <bgColor rgb="FFFFFF99"/>
        </patternFill>
      </fill>
      <border>
        <left/>
        <right/>
        <top/>
        <bottom/>
      </border>
    </dxf>
    <dxf>
      <fill>
        <patternFill>
          <bgColor rgb="FFFFA7A7"/>
        </patternFill>
      </fill>
      <border>
        <left/>
        <right/>
        <top/>
        <bottom/>
      </border>
    </dxf>
    <dxf>
      <fill>
        <patternFill>
          <bgColor rgb="FF00F279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rgb="FFFFFF99"/>
        </patternFill>
      </fill>
      <border>
        <left/>
        <right/>
        <top/>
        <bottom/>
      </border>
    </dxf>
    <dxf>
      <fill>
        <patternFill>
          <bgColor rgb="FFFFA7A7"/>
        </patternFill>
      </fill>
      <border>
        <left/>
        <right/>
        <top/>
        <bottom/>
      </border>
    </dxf>
    <dxf>
      <fill>
        <patternFill>
          <bgColor rgb="FF00F279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rgb="FFFFA7A7"/>
        </patternFill>
      </fill>
      <border>
        <left/>
        <right/>
        <top/>
        <bottom/>
      </border>
    </dxf>
    <dxf>
      <fill>
        <patternFill>
          <bgColor rgb="FF00F279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FFFF99"/>
        </patternFill>
      </fill>
      <border>
        <left/>
        <right/>
        <top/>
        <bottom style="thin">
          <color theme="0" tint="-0.24994659260841701"/>
        </bottom>
      </border>
    </dxf>
    <dxf>
      <fill>
        <patternFill>
          <bgColor rgb="FF00F279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rgb="FFFFFF99"/>
        </patternFill>
      </fill>
      <border>
        <left/>
        <right/>
        <top/>
        <bottom/>
      </border>
    </dxf>
    <dxf>
      <fill>
        <patternFill>
          <bgColor rgb="FFFFA7A7"/>
        </patternFill>
      </fill>
      <border>
        <left/>
        <right/>
        <top/>
        <bottom/>
      </border>
    </dxf>
    <dxf>
      <fill>
        <patternFill>
          <bgColor rgb="FF00F279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FFA7A7"/>
        </patternFill>
      </fill>
      <border>
        <left/>
        <right/>
        <top/>
        <bottom/>
      </border>
    </dxf>
    <dxf>
      <fill>
        <patternFill>
          <bgColor rgb="FF00F279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FFFF99"/>
        </patternFill>
      </fill>
      <border>
        <left/>
        <right/>
        <top/>
        <bottom/>
      </border>
    </dxf>
    <dxf>
      <fill>
        <patternFill>
          <bgColor rgb="FFFFA7A7"/>
        </patternFill>
      </fill>
      <border>
        <left/>
        <right/>
        <top/>
        <bottom/>
      </border>
    </dxf>
    <dxf>
      <fill>
        <patternFill>
          <bgColor rgb="FFFFFF99"/>
        </patternFill>
      </fill>
      <border>
        <left/>
        <right/>
        <top/>
        <bottom/>
      </border>
    </dxf>
    <dxf>
      <fill>
        <patternFill>
          <bgColor rgb="FFFFFF99"/>
        </patternFill>
      </fill>
      <border>
        <left/>
        <right/>
        <top/>
        <bottom/>
      </border>
    </dxf>
    <dxf>
      <fill>
        <patternFill>
          <bgColor rgb="FFFFA7A7"/>
        </patternFill>
      </fill>
      <border>
        <left/>
        <right/>
        <top/>
        <bottom/>
      </border>
    </dxf>
    <dxf>
      <fill>
        <patternFill>
          <bgColor rgb="FF00F279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FFFF99"/>
        </patternFill>
      </fill>
      <border>
        <left/>
        <right/>
        <top/>
        <bottom/>
      </border>
    </dxf>
    <dxf>
      <fill>
        <patternFill>
          <bgColor rgb="FFFFA7A7"/>
        </patternFill>
      </fill>
      <border>
        <left/>
        <right/>
        <top/>
        <bottom/>
      </border>
    </dxf>
    <dxf>
      <fill>
        <patternFill>
          <bgColor rgb="FF00F279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rgb="FF00F279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rgb="FFFFA7A7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FFFF99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FFFF99"/>
        </patternFill>
      </fill>
      <border>
        <left/>
        <right/>
        <top/>
        <bottom/>
      </border>
    </dxf>
    <dxf>
      <fill>
        <patternFill>
          <bgColor rgb="FFFFA7A7"/>
        </patternFill>
      </fill>
      <border>
        <left/>
        <right/>
        <top/>
        <bottom/>
      </border>
    </dxf>
    <dxf>
      <fill>
        <patternFill>
          <bgColor rgb="FF00F279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FFFF99"/>
        </patternFill>
      </fill>
      <border>
        <left/>
        <right/>
        <top/>
        <bottom/>
      </border>
    </dxf>
    <dxf>
      <fill>
        <patternFill>
          <bgColor rgb="FF00F279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rgb="FFFFA7A7"/>
        </patternFill>
      </fill>
      <border>
        <left/>
        <right/>
        <top/>
        <bottom/>
      </border>
    </dxf>
    <dxf>
      <fill>
        <patternFill>
          <bgColor theme="7" tint="0.59996337778862885"/>
        </patternFill>
      </fill>
      <border>
        <left/>
        <right/>
        <top/>
        <bottom/>
      </border>
    </dxf>
    <dxf>
      <fill>
        <patternFill>
          <bgColor theme="5" tint="0.59996337778862885"/>
        </patternFill>
      </fill>
      <border>
        <left/>
        <right/>
        <top/>
        <bottom/>
      </border>
    </dxf>
    <dxf>
      <fill>
        <patternFill>
          <bgColor rgb="FF00F279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7" tint="0.59996337778862885"/>
        </patternFill>
      </fill>
      <border>
        <left/>
        <right/>
        <top/>
        <bottom/>
      </border>
    </dxf>
    <dxf>
      <fill>
        <patternFill>
          <bgColor theme="5" tint="0.59996337778862885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FFFF99"/>
        </patternFill>
      </fill>
      <border>
        <left/>
        <right/>
        <top/>
        <bottom/>
      </border>
    </dxf>
    <dxf>
      <fill>
        <patternFill>
          <bgColor rgb="FFFFA7A7"/>
        </patternFill>
      </fill>
      <border>
        <left/>
        <right/>
        <top/>
        <bottom/>
      </border>
    </dxf>
    <dxf>
      <fill>
        <patternFill>
          <bgColor rgb="FF00F279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theme="7" tint="0.59996337778862885"/>
        </patternFill>
      </fill>
      <border>
        <left/>
        <right/>
        <top/>
        <bottom/>
      </border>
    </dxf>
    <dxf>
      <fill>
        <patternFill>
          <bgColor theme="5" tint="0.59996337778862885"/>
        </patternFill>
      </fill>
      <border>
        <left/>
        <right/>
        <top/>
        <bottom/>
      </border>
    </dxf>
    <dxf>
      <fill>
        <patternFill>
          <bgColor rgb="FFFFFF99"/>
        </patternFill>
      </fill>
      <border>
        <left/>
        <right/>
        <top/>
        <bottom/>
      </border>
    </dxf>
    <dxf>
      <fill>
        <patternFill>
          <bgColor rgb="FFFFA7A7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FFFF99"/>
        </patternFill>
      </fill>
      <border>
        <left/>
        <right/>
        <top/>
        <bottom/>
      </border>
    </dxf>
    <dxf>
      <fill>
        <patternFill>
          <bgColor rgb="FFFFA7A7"/>
        </patternFill>
      </fill>
      <border>
        <left/>
        <right/>
        <top/>
        <bottom/>
      </border>
    </dxf>
    <dxf>
      <fill>
        <patternFill>
          <bgColor rgb="FF00F279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FFFF99"/>
        </patternFill>
      </fill>
      <border>
        <left/>
        <right/>
        <top/>
        <bottom/>
      </border>
    </dxf>
    <dxf>
      <fill>
        <patternFill>
          <bgColor rgb="FFFFA7A7"/>
        </patternFill>
      </fill>
      <border>
        <left/>
        <right/>
        <top/>
        <bottom/>
      </border>
    </dxf>
    <dxf>
      <fill>
        <patternFill>
          <bgColor rgb="FF00F279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theme="7" tint="0.59996337778862885"/>
        </patternFill>
      </fill>
      <border>
        <left/>
        <right/>
        <top/>
        <bottom/>
      </border>
    </dxf>
    <dxf>
      <fill>
        <patternFill>
          <bgColor theme="5" tint="0.59996337778862885"/>
        </patternFill>
      </fill>
      <border>
        <left/>
        <right/>
        <top/>
        <bottom/>
      </border>
    </dxf>
    <dxf>
      <fill>
        <patternFill>
          <bgColor theme="5" tint="0.59996337778862885"/>
        </patternFill>
      </fill>
      <border>
        <left/>
        <right/>
        <top/>
        <bottom/>
      </border>
    </dxf>
    <dxf>
      <fill>
        <patternFill>
          <bgColor theme="7" tint="0.59996337778862885"/>
        </patternFill>
      </fill>
      <border>
        <left/>
        <right/>
        <top/>
        <bottom/>
      </border>
    </dxf>
    <dxf>
      <fill>
        <patternFill>
          <bgColor theme="7" tint="0.59996337778862885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FFFF99"/>
        </patternFill>
      </fill>
      <border>
        <left/>
        <right/>
        <top/>
        <bottom/>
      </border>
    </dxf>
    <dxf>
      <fill>
        <patternFill>
          <bgColor rgb="FFFFA7A7"/>
        </patternFill>
      </fill>
      <border>
        <left/>
        <right/>
        <top/>
        <bottom/>
      </border>
    </dxf>
    <dxf>
      <fill>
        <patternFill>
          <bgColor rgb="FF00F279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theme="5" tint="0.59996337778862885"/>
        </patternFill>
      </fill>
      <border>
        <left/>
        <right/>
        <top/>
        <bottom/>
      </border>
    </dxf>
    <dxf>
      <fill>
        <patternFill>
          <bgColor theme="7" tint="0.59996337778862885"/>
        </patternFill>
      </fill>
      <border>
        <left/>
        <right/>
        <top/>
        <bottom/>
      </border>
    </dxf>
    <dxf>
      <fill>
        <patternFill>
          <bgColor theme="5" tint="0.59996337778862885"/>
        </patternFill>
      </fill>
      <border>
        <left/>
        <right/>
        <top/>
        <bottom/>
      </border>
    </dxf>
    <dxf>
      <font>
        <color theme="7" tint="-0.499984740745262"/>
      </font>
      <fill>
        <patternFill>
          <bgColor theme="7" tint="0.79998168889431442"/>
        </patternFill>
      </fill>
      <border>
        <left/>
        <right/>
        <top/>
        <bottom style="thin">
          <color theme="0"/>
        </bottom>
      </border>
    </dxf>
    <dxf>
      <font>
        <color theme="5" tint="-0.499984740745262"/>
      </font>
      <fill>
        <patternFill>
          <bgColor theme="5" tint="0.59996337778862885"/>
        </patternFill>
      </fill>
      <border>
        <left/>
        <right/>
        <top/>
        <bottom style="thin">
          <color theme="0"/>
        </bottom>
      </border>
    </dxf>
    <dxf>
      <font>
        <color theme="9" tint="-0.499984740745262"/>
      </font>
      <fill>
        <patternFill>
          <bgColor theme="9" tint="0.79998168889431442"/>
        </patternFill>
      </fill>
      <border>
        <left/>
        <right/>
        <top/>
        <bottom style="thin">
          <color theme="0"/>
        </bottom>
      </border>
    </dxf>
    <dxf>
      <font>
        <color theme="0" tint="-0.499984740745262"/>
      </font>
      <fill>
        <patternFill patternType="none">
          <bgColor auto="1"/>
        </patternFill>
      </fill>
      <border>
        <left/>
        <right/>
        <top/>
        <bottom style="thin">
          <color theme="0" tint="-0.24994659260841701"/>
        </bottom>
      </border>
    </dxf>
    <dxf>
      <fill>
        <patternFill>
          <bgColor rgb="FF00F279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rgb="FFFFA7A7"/>
        </patternFill>
      </fill>
      <border>
        <left/>
        <right/>
        <top/>
        <bottom/>
      </border>
    </dxf>
    <dxf>
      <fill>
        <patternFill>
          <bgColor rgb="FFFFFF99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FFFF99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FFA7A7"/>
        </patternFill>
      </fill>
      <border>
        <left/>
        <right/>
        <top/>
        <bottom/>
      </border>
    </dxf>
    <dxf>
      <fill>
        <patternFill>
          <bgColor rgb="FF00F279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rgb="FFFFFF99"/>
        </patternFill>
      </fill>
      <border>
        <left/>
        <right/>
        <top/>
        <bottom/>
      </border>
    </dxf>
    <dxf>
      <fill>
        <patternFill>
          <bgColor rgb="FFFFA7A7"/>
        </patternFill>
      </fill>
      <border>
        <left/>
        <right/>
        <top/>
        <bottom/>
      </border>
    </dxf>
    <dxf>
      <fill>
        <patternFill>
          <bgColor rgb="FF00F279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00F279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rgb="FFFFFF99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FFA7A7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FFA7A7"/>
        </patternFill>
      </fill>
      <border>
        <left/>
        <right/>
        <top/>
        <bottom/>
      </border>
    </dxf>
    <dxf>
      <fill>
        <patternFill>
          <bgColor rgb="FF00F279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rgb="FFFFFF99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7" tint="0.59996337778862885"/>
        </patternFill>
      </fill>
      <border>
        <left/>
        <right/>
        <top/>
        <bottom/>
      </border>
    </dxf>
    <dxf>
      <fill>
        <patternFill>
          <bgColor theme="5" tint="0.59996337778862885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5" tint="0.59996337778862885"/>
        </patternFill>
      </fill>
      <border>
        <left/>
        <right/>
        <top/>
        <bottom/>
      </border>
    </dxf>
    <dxf>
      <fill>
        <patternFill>
          <bgColor theme="7" tint="0.59996337778862885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5" tint="0.59996337778862885"/>
        </patternFill>
      </fill>
      <border>
        <left/>
        <right/>
        <top/>
        <bottom/>
      </border>
    </dxf>
    <dxf>
      <fill>
        <patternFill>
          <bgColor theme="7" tint="0.59996337778862885"/>
        </patternFill>
      </fill>
      <border>
        <left/>
        <right/>
        <top/>
        <bottom/>
      </border>
    </dxf>
    <dxf>
      <fill>
        <patternFill>
          <bgColor rgb="FF00F279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rgb="FFFFA7A7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FFFF99"/>
        </patternFill>
      </fill>
      <border>
        <left/>
        <right/>
        <top/>
        <bottom/>
      </border>
    </dxf>
    <dxf>
      <fill>
        <patternFill>
          <bgColor theme="5" tint="0.59996337778862885"/>
        </patternFill>
      </fill>
      <border>
        <left/>
        <right/>
        <top/>
        <bottom/>
      </border>
    </dxf>
    <dxf>
      <fill>
        <patternFill>
          <bgColor theme="7" tint="0.59996337778862885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FFFF99"/>
        </patternFill>
      </fill>
      <border>
        <left/>
        <right/>
        <top/>
        <bottom/>
      </border>
    </dxf>
    <dxf>
      <fill>
        <patternFill>
          <bgColor rgb="FFFFA7A7"/>
        </patternFill>
      </fill>
      <border>
        <left/>
        <right/>
        <top/>
        <bottom/>
      </border>
    </dxf>
    <dxf>
      <fill>
        <patternFill>
          <bgColor rgb="FF00F279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7" tint="0.59996337778862885"/>
        </patternFill>
      </fill>
      <border>
        <left/>
        <right/>
        <top/>
        <bottom/>
      </border>
    </dxf>
    <dxf>
      <fill>
        <patternFill>
          <bgColor theme="5" tint="0.59996337778862885"/>
        </patternFill>
      </fill>
      <border>
        <left/>
        <right/>
        <top/>
        <bottom/>
      </border>
    </dxf>
    <dxf>
      <fill>
        <patternFill>
          <bgColor theme="7" tint="0.79998168889431442"/>
        </patternFill>
      </fill>
      <border>
        <left/>
        <right/>
        <top style="hair">
          <color theme="0" tint="-0.499984740745262"/>
        </top>
        <bottom style="hair">
          <color theme="0" tint="-0.499984740745262"/>
        </bottom>
      </border>
    </dxf>
    <dxf>
      <fill>
        <patternFill>
          <bgColor theme="5" tint="0.79998168889431442"/>
        </patternFill>
      </fill>
      <border>
        <left/>
        <right/>
        <top style="hair">
          <color theme="0" tint="-0.499984740745262"/>
        </top>
        <bottom style="hair">
          <color theme="0" tint="-0.499984740745262"/>
        </bottom>
      </border>
    </dxf>
    <dxf>
      <fill>
        <patternFill>
          <bgColor theme="9" tint="0.79998168889431442"/>
        </patternFill>
      </fill>
      <border>
        <left/>
        <right/>
        <top style="hair">
          <color theme="0" tint="-0.499984740745262"/>
        </top>
        <bottom style="hair">
          <color theme="0" tint="-0.499984740745262"/>
        </bottom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7" tint="0.79998168889431442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theme="5" tint="0.79998168889431442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theme="9" tint="0.79998168889431442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 patternType="none">
          <bgColor auto="1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theme="7" tint="0.79998168889431442"/>
        </patternFill>
      </fill>
      <border>
        <left/>
        <right/>
        <top style="hair">
          <color theme="0" tint="-0.499984740745262"/>
        </top>
        <bottom style="hair">
          <color theme="0" tint="-0.499984740745262"/>
        </bottom>
      </border>
    </dxf>
    <dxf>
      <fill>
        <patternFill>
          <bgColor theme="5" tint="0.79998168889431442"/>
        </patternFill>
      </fill>
      <border>
        <left/>
        <right/>
        <top style="hair">
          <color theme="0" tint="-0.499984740745262"/>
        </top>
        <bottom style="hair">
          <color theme="0" tint="-0.499984740745262"/>
        </bottom>
      </border>
    </dxf>
    <dxf>
      <fill>
        <patternFill>
          <bgColor theme="9" tint="0.79998168889431442"/>
        </patternFill>
      </fill>
      <border>
        <left/>
        <right/>
        <top style="hair">
          <color theme="0" tint="-0.499984740745262"/>
        </top>
        <bottom style="hair">
          <color theme="0" tint="-0.499984740745262"/>
        </bottom>
      </border>
    </dxf>
    <dxf>
      <fill>
        <patternFill>
          <bgColor theme="7" tint="0.79998168889431442"/>
        </patternFill>
      </fill>
      <border>
        <left/>
        <right/>
        <top style="hair">
          <color theme="0" tint="-0.499984740745262"/>
        </top>
        <bottom style="hair">
          <color theme="0" tint="-0.499984740745262"/>
        </bottom>
      </border>
    </dxf>
    <dxf>
      <fill>
        <patternFill>
          <bgColor theme="5" tint="0.79998168889431442"/>
        </patternFill>
      </fill>
      <border>
        <left/>
        <right/>
        <top style="hair">
          <color theme="0" tint="-0.499984740745262"/>
        </top>
        <bottom style="hair">
          <color theme="0" tint="-0.499984740745262"/>
        </bottom>
      </border>
    </dxf>
    <dxf>
      <fill>
        <patternFill>
          <bgColor theme="9" tint="0.79998168889431442"/>
        </patternFill>
      </fill>
      <border>
        <left/>
        <right/>
        <top style="hair">
          <color theme="0" tint="-0.499984740745262"/>
        </top>
        <bottom style="hair">
          <color theme="0" tint="-0.499984740745262"/>
        </bottom>
      </border>
    </dxf>
  </dxfs>
  <tableStyles count="0" defaultTableStyle="TableStyleMedium2" defaultPivotStyle="PivotStyleLight16"/>
  <colors>
    <mruColors>
      <color rgb="FF006600"/>
      <color rgb="FFFF9900"/>
      <color rgb="FFFF6600"/>
      <color rgb="FF990000"/>
      <color rgb="FF008000"/>
      <color rgb="FFA5E9A5"/>
      <color rgb="FF00F279"/>
      <color rgb="FFFFA7A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 b="1"/>
              <a:t>Histórico</a:t>
            </a:r>
            <a:r>
              <a:rPr lang="pt-BR" sz="1200" b="1" baseline="0"/>
              <a:t> de Execução Diário</a:t>
            </a:r>
          </a:p>
        </c:rich>
      </c:tx>
      <c:layout>
        <c:manualLayout>
          <c:xMode val="edge"/>
          <c:yMode val="edge"/>
          <c:x val="0.361821105143314"/>
          <c:y val="1.69019707875386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839577376791684E-2"/>
          <c:y val="0.21662629675340195"/>
          <c:w val="0.88449594722928238"/>
          <c:h val="0.61526500826244634"/>
        </c:manualLayout>
      </c:layout>
      <c:lineChart>
        <c:grouping val="standard"/>
        <c:varyColors val="0"/>
        <c:ser>
          <c:idx val="0"/>
          <c:order val="0"/>
          <c:tx>
            <c:strRef>
              <c:f>Report!$C$28</c:f>
              <c:strCache>
                <c:ptCount val="1"/>
                <c:pt idx="0">
                  <c:v>EXCEÇÃO APLICAÇÃO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Report!$B$29:$B$59</c:f>
              <c:numCache>
                <c:formatCode>dd\-mmm</c:formatCode>
                <c:ptCount val="31"/>
                <c:pt idx="0">
                  <c:v>45145</c:v>
                </c:pt>
                <c:pt idx="1">
                  <c:v>45144</c:v>
                </c:pt>
                <c:pt idx="2">
                  <c:v>45143</c:v>
                </c:pt>
                <c:pt idx="3">
                  <c:v>45142</c:v>
                </c:pt>
                <c:pt idx="4">
                  <c:v>45141</c:v>
                </c:pt>
                <c:pt idx="5">
                  <c:v>45140</c:v>
                </c:pt>
                <c:pt idx="6">
                  <c:v>45139</c:v>
                </c:pt>
                <c:pt idx="7">
                  <c:v>45138</c:v>
                </c:pt>
                <c:pt idx="8">
                  <c:v>45137</c:v>
                </c:pt>
                <c:pt idx="9">
                  <c:v>45136</c:v>
                </c:pt>
                <c:pt idx="10">
                  <c:v>45135</c:v>
                </c:pt>
                <c:pt idx="11">
                  <c:v>45134</c:v>
                </c:pt>
                <c:pt idx="12">
                  <c:v>45133</c:v>
                </c:pt>
                <c:pt idx="13">
                  <c:v>45132</c:v>
                </c:pt>
                <c:pt idx="14">
                  <c:v>45131</c:v>
                </c:pt>
                <c:pt idx="15">
                  <c:v>45130</c:v>
                </c:pt>
                <c:pt idx="16">
                  <c:v>45129</c:v>
                </c:pt>
                <c:pt idx="17">
                  <c:v>45128</c:v>
                </c:pt>
                <c:pt idx="18">
                  <c:v>45127</c:v>
                </c:pt>
                <c:pt idx="19">
                  <c:v>45126</c:v>
                </c:pt>
                <c:pt idx="20">
                  <c:v>45125</c:v>
                </c:pt>
                <c:pt idx="21">
                  <c:v>45124</c:v>
                </c:pt>
                <c:pt idx="22">
                  <c:v>45123</c:v>
                </c:pt>
                <c:pt idx="23">
                  <c:v>45122</c:v>
                </c:pt>
                <c:pt idx="24">
                  <c:v>45121</c:v>
                </c:pt>
                <c:pt idx="25">
                  <c:v>45120</c:v>
                </c:pt>
                <c:pt idx="26">
                  <c:v>45119</c:v>
                </c:pt>
                <c:pt idx="27">
                  <c:v>45118</c:v>
                </c:pt>
                <c:pt idx="28">
                  <c:v>45117</c:v>
                </c:pt>
                <c:pt idx="29">
                  <c:v>45116</c:v>
                </c:pt>
                <c:pt idx="30">
                  <c:v>45115</c:v>
                </c:pt>
              </c:numCache>
            </c:numRef>
          </c:cat>
          <c:val>
            <c:numRef>
              <c:f>Report!$C$29:$C$59</c:f>
              <c:numCache>
                <c:formatCode>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420-4FCB-83BB-65923AA24A74}"/>
            </c:ext>
          </c:extLst>
        </c:ser>
        <c:ser>
          <c:idx val="1"/>
          <c:order val="1"/>
          <c:tx>
            <c:strRef>
              <c:f>Report!$D$28</c:f>
              <c:strCache>
                <c:ptCount val="1"/>
                <c:pt idx="0">
                  <c:v>EXCEÇÃO NEGÓCIO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Report!$B$29:$B$59</c:f>
              <c:numCache>
                <c:formatCode>dd\-mmm</c:formatCode>
                <c:ptCount val="31"/>
                <c:pt idx="0">
                  <c:v>45145</c:v>
                </c:pt>
                <c:pt idx="1">
                  <c:v>45144</c:v>
                </c:pt>
                <c:pt idx="2">
                  <c:v>45143</c:v>
                </c:pt>
                <c:pt idx="3">
                  <c:v>45142</c:v>
                </c:pt>
                <c:pt idx="4">
                  <c:v>45141</c:v>
                </c:pt>
                <c:pt idx="5">
                  <c:v>45140</c:v>
                </c:pt>
                <c:pt idx="6">
                  <c:v>45139</c:v>
                </c:pt>
                <c:pt idx="7">
                  <c:v>45138</c:v>
                </c:pt>
                <c:pt idx="8">
                  <c:v>45137</c:v>
                </c:pt>
                <c:pt idx="9">
                  <c:v>45136</c:v>
                </c:pt>
                <c:pt idx="10">
                  <c:v>45135</c:v>
                </c:pt>
                <c:pt idx="11">
                  <c:v>45134</c:v>
                </c:pt>
                <c:pt idx="12">
                  <c:v>45133</c:v>
                </c:pt>
                <c:pt idx="13">
                  <c:v>45132</c:v>
                </c:pt>
                <c:pt idx="14">
                  <c:v>45131</c:v>
                </c:pt>
                <c:pt idx="15">
                  <c:v>45130</c:v>
                </c:pt>
                <c:pt idx="16">
                  <c:v>45129</c:v>
                </c:pt>
                <c:pt idx="17">
                  <c:v>45128</c:v>
                </c:pt>
                <c:pt idx="18">
                  <c:v>45127</c:v>
                </c:pt>
                <c:pt idx="19">
                  <c:v>45126</c:v>
                </c:pt>
                <c:pt idx="20">
                  <c:v>45125</c:v>
                </c:pt>
                <c:pt idx="21">
                  <c:v>45124</c:v>
                </c:pt>
                <c:pt idx="22">
                  <c:v>45123</c:v>
                </c:pt>
                <c:pt idx="23">
                  <c:v>45122</c:v>
                </c:pt>
                <c:pt idx="24">
                  <c:v>45121</c:v>
                </c:pt>
                <c:pt idx="25">
                  <c:v>45120</c:v>
                </c:pt>
                <c:pt idx="26">
                  <c:v>45119</c:v>
                </c:pt>
                <c:pt idx="27">
                  <c:v>45118</c:v>
                </c:pt>
                <c:pt idx="28">
                  <c:v>45117</c:v>
                </c:pt>
                <c:pt idx="29">
                  <c:v>45116</c:v>
                </c:pt>
                <c:pt idx="30">
                  <c:v>45115</c:v>
                </c:pt>
              </c:numCache>
            </c:numRef>
          </c:cat>
          <c:val>
            <c:numRef>
              <c:f>Report!$D$29:$D$59</c:f>
              <c:numCache>
                <c:formatCode>0</c:formatCode>
                <c:ptCount val="31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6</c:v>
                </c:pt>
                <c:pt idx="5">
                  <c:v>10</c:v>
                </c:pt>
                <c:pt idx="6">
                  <c:v>10</c:v>
                </c:pt>
                <c:pt idx="7">
                  <c:v>20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22</c:v>
                </c:pt>
                <c:pt idx="12">
                  <c:v>8</c:v>
                </c:pt>
                <c:pt idx="13">
                  <c:v>6</c:v>
                </c:pt>
                <c:pt idx="14">
                  <c:v>12</c:v>
                </c:pt>
                <c:pt idx="15">
                  <c:v>0</c:v>
                </c:pt>
                <c:pt idx="16">
                  <c:v>0</c:v>
                </c:pt>
                <c:pt idx="17">
                  <c:v>18</c:v>
                </c:pt>
                <c:pt idx="18">
                  <c:v>12</c:v>
                </c:pt>
                <c:pt idx="19">
                  <c:v>12</c:v>
                </c:pt>
                <c:pt idx="20">
                  <c:v>16</c:v>
                </c:pt>
                <c:pt idx="21">
                  <c:v>18</c:v>
                </c:pt>
                <c:pt idx="22">
                  <c:v>0</c:v>
                </c:pt>
                <c:pt idx="23">
                  <c:v>0</c:v>
                </c:pt>
                <c:pt idx="24">
                  <c:v>14</c:v>
                </c:pt>
                <c:pt idx="25">
                  <c:v>12</c:v>
                </c:pt>
                <c:pt idx="26">
                  <c:v>12</c:v>
                </c:pt>
                <c:pt idx="27">
                  <c:v>28</c:v>
                </c:pt>
                <c:pt idx="28">
                  <c:v>14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420-4FCB-83BB-65923AA24A74}"/>
            </c:ext>
          </c:extLst>
        </c:ser>
        <c:ser>
          <c:idx val="2"/>
          <c:order val="2"/>
          <c:tx>
            <c:strRef>
              <c:f>Report!$E$28</c:f>
              <c:strCache>
                <c:ptCount val="1"/>
                <c:pt idx="0">
                  <c:v>EXECUÇÃO COMPLETA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cat>
            <c:numRef>
              <c:f>Report!$B$29:$B$59</c:f>
              <c:numCache>
                <c:formatCode>dd\-mmm</c:formatCode>
                <c:ptCount val="31"/>
                <c:pt idx="0">
                  <c:v>45145</c:v>
                </c:pt>
                <c:pt idx="1">
                  <c:v>45144</c:v>
                </c:pt>
                <c:pt idx="2">
                  <c:v>45143</c:v>
                </c:pt>
                <c:pt idx="3">
                  <c:v>45142</c:v>
                </c:pt>
                <c:pt idx="4">
                  <c:v>45141</c:v>
                </c:pt>
                <c:pt idx="5">
                  <c:v>45140</c:v>
                </c:pt>
                <c:pt idx="6">
                  <c:v>45139</c:v>
                </c:pt>
                <c:pt idx="7">
                  <c:v>45138</c:v>
                </c:pt>
                <c:pt idx="8">
                  <c:v>45137</c:v>
                </c:pt>
                <c:pt idx="9">
                  <c:v>45136</c:v>
                </c:pt>
                <c:pt idx="10">
                  <c:v>45135</c:v>
                </c:pt>
                <c:pt idx="11">
                  <c:v>45134</c:v>
                </c:pt>
                <c:pt idx="12">
                  <c:v>45133</c:v>
                </c:pt>
                <c:pt idx="13">
                  <c:v>45132</c:v>
                </c:pt>
                <c:pt idx="14">
                  <c:v>45131</c:v>
                </c:pt>
                <c:pt idx="15">
                  <c:v>45130</c:v>
                </c:pt>
                <c:pt idx="16">
                  <c:v>45129</c:v>
                </c:pt>
                <c:pt idx="17">
                  <c:v>45128</c:v>
                </c:pt>
                <c:pt idx="18">
                  <c:v>45127</c:v>
                </c:pt>
                <c:pt idx="19">
                  <c:v>45126</c:v>
                </c:pt>
                <c:pt idx="20">
                  <c:v>45125</c:v>
                </c:pt>
                <c:pt idx="21">
                  <c:v>45124</c:v>
                </c:pt>
                <c:pt idx="22">
                  <c:v>45123</c:v>
                </c:pt>
                <c:pt idx="23">
                  <c:v>45122</c:v>
                </c:pt>
                <c:pt idx="24">
                  <c:v>45121</c:v>
                </c:pt>
                <c:pt idx="25">
                  <c:v>45120</c:v>
                </c:pt>
                <c:pt idx="26">
                  <c:v>45119</c:v>
                </c:pt>
                <c:pt idx="27">
                  <c:v>45118</c:v>
                </c:pt>
                <c:pt idx="28">
                  <c:v>45117</c:v>
                </c:pt>
                <c:pt idx="29">
                  <c:v>45116</c:v>
                </c:pt>
                <c:pt idx="30">
                  <c:v>45115</c:v>
                </c:pt>
              </c:numCache>
            </c:numRef>
          </c:cat>
          <c:val>
            <c:numRef>
              <c:f>Report!$E$29:$E$59</c:f>
              <c:numCache>
                <c:formatCode>0</c:formatCode>
                <c:ptCount val="31"/>
                <c:pt idx="0">
                  <c:v>26</c:v>
                </c:pt>
                <c:pt idx="1">
                  <c:v>0</c:v>
                </c:pt>
                <c:pt idx="2">
                  <c:v>0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24</c:v>
                </c:pt>
                <c:pt idx="7">
                  <c:v>24</c:v>
                </c:pt>
                <c:pt idx="8">
                  <c:v>0</c:v>
                </c:pt>
                <c:pt idx="9">
                  <c:v>0</c:v>
                </c:pt>
                <c:pt idx="10">
                  <c:v>20</c:v>
                </c:pt>
                <c:pt idx="11">
                  <c:v>48</c:v>
                </c:pt>
                <c:pt idx="12">
                  <c:v>32</c:v>
                </c:pt>
                <c:pt idx="13">
                  <c:v>28</c:v>
                </c:pt>
                <c:pt idx="14">
                  <c:v>24</c:v>
                </c:pt>
                <c:pt idx="15">
                  <c:v>0</c:v>
                </c:pt>
                <c:pt idx="16">
                  <c:v>0</c:v>
                </c:pt>
                <c:pt idx="17">
                  <c:v>44</c:v>
                </c:pt>
                <c:pt idx="18">
                  <c:v>28</c:v>
                </c:pt>
                <c:pt idx="19">
                  <c:v>42</c:v>
                </c:pt>
                <c:pt idx="20">
                  <c:v>44</c:v>
                </c:pt>
                <c:pt idx="21">
                  <c:v>40</c:v>
                </c:pt>
                <c:pt idx="22">
                  <c:v>0</c:v>
                </c:pt>
                <c:pt idx="23">
                  <c:v>0</c:v>
                </c:pt>
                <c:pt idx="24">
                  <c:v>30</c:v>
                </c:pt>
                <c:pt idx="25">
                  <c:v>36</c:v>
                </c:pt>
                <c:pt idx="26">
                  <c:v>26</c:v>
                </c:pt>
                <c:pt idx="27">
                  <c:v>56</c:v>
                </c:pt>
                <c:pt idx="28">
                  <c:v>24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420-4FCB-83BB-65923AA24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705600"/>
        <c:axId val="2018696032"/>
      </c:lineChart>
      <c:dateAx>
        <c:axId val="2018705600"/>
        <c:scaling>
          <c:orientation val="minMax"/>
        </c:scaling>
        <c:delete val="0"/>
        <c:axPos val="b"/>
        <c:numFmt formatCode="dd\ 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696032"/>
        <c:crosses val="autoZero"/>
        <c:auto val="0"/>
        <c:lblOffset val="100"/>
        <c:baseTimeUnit val="days"/>
        <c:majorUnit val="1"/>
        <c:majorTimeUnit val="days"/>
      </c:dateAx>
      <c:valAx>
        <c:axId val="20186960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  <a:alpha val="7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/>
                  <a:t>Qtd</a:t>
                </a:r>
                <a:r>
                  <a:rPr lang="pt-BR" sz="900" baseline="0"/>
                  <a:t> Itens processados</a:t>
                </a:r>
                <a:endParaRPr lang="pt-BR" sz="900"/>
              </a:p>
            </c:rich>
          </c:tx>
          <c:layout>
            <c:manualLayout>
              <c:xMode val="edge"/>
              <c:yMode val="edge"/>
              <c:x val="1.4285011647820001E-3"/>
              <c:y val="0.280956891102066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705600"/>
        <c:crossesAt val="44511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633015243955434"/>
          <c:y val="0.13324386970842991"/>
          <c:w val="0.74733952130155912"/>
          <c:h val="8.82695442900395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50875</xdr:rowOff>
    </xdr:from>
    <xdr:to>
      <xdr:col>6</xdr:col>
      <xdr:colOff>806824</xdr:colOff>
      <xdr:row>23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376F89-30ED-4526-AA8F-6FEBED6DE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3181350</xdr:colOff>
      <xdr:row>0</xdr:row>
      <xdr:rowOff>66675</xdr:rowOff>
    </xdr:from>
    <xdr:to>
      <xdr:col>11</xdr:col>
      <xdr:colOff>3952875</xdr:colOff>
      <xdr:row>0</xdr:row>
      <xdr:rowOff>347230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917D956-E65D-4E71-A2B5-070E6226A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39700" y="66675"/>
          <a:ext cx="771525" cy="280555"/>
        </a:xfrm>
        <a:prstGeom prst="rect">
          <a:avLst/>
        </a:prstGeom>
      </xdr:spPr>
    </xdr:pic>
    <xdr:clientData/>
  </xdr:twoCellAnchor>
  <xdr:twoCellAnchor editAs="oneCell">
    <xdr:from>
      <xdr:col>4</xdr:col>
      <xdr:colOff>590550</xdr:colOff>
      <xdr:row>0</xdr:row>
      <xdr:rowOff>9525</xdr:rowOff>
    </xdr:from>
    <xdr:to>
      <xdr:col>5</xdr:col>
      <xdr:colOff>348031</xdr:colOff>
      <xdr:row>0</xdr:row>
      <xdr:rowOff>333525</xdr:rowOff>
    </xdr:to>
    <xdr:pic>
      <xdr:nvPicPr>
        <xdr:cNvPr id="6" name="x_Imagem 3">
          <a:extLst>
            <a:ext uri="{FF2B5EF4-FFF2-40B4-BE49-F238E27FC236}">
              <a16:creationId xmlns:a16="http://schemas.microsoft.com/office/drawing/2014/main" id="{3079A6EE-6155-C2CD-C3BC-0CB764F4A5D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031" t="9407" r="11254" b="17756"/>
        <a:stretch/>
      </xdr:blipFill>
      <xdr:spPr bwMode="auto">
        <a:xfrm>
          <a:off x="4181475" y="9525"/>
          <a:ext cx="605206" cy="3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770F1-A923-44C1-B937-9B49D63BFA72}">
  <sheetPr codeName="Planilha2"/>
  <dimension ref="A1:N75"/>
  <sheetViews>
    <sheetView showGridLines="0" tabSelected="1" zoomScaleNormal="100" workbookViewId="0">
      <selection activeCell="B2" sqref="B2"/>
    </sheetView>
  </sheetViews>
  <sheetFormatPr defaultColWidth="0" defaultRowHeight="15" customHeight="1" zeroHeight="1" x14ac:dyDescent="0.25"/>
  <cols>
    <col min="1" max="1" width="4.7109375" customWidth="1"/>
    <col min="2" max="2" width="23.7109375" style="1" customWidth="1"/>
    <col min="3" max="7" width="12.7109375" customWidth="1"/>
    <col min="8" max="8" width="4.7109375" customWidth="1"/>
    <col min="9" max="9" width="7.7109375" customWidth="1"/>
    <col min="10" max="10" width="9.7109375" customWidth="1"/>
    <col min="11" max="11" width="30.7109375" customWidth="1"/>
    <col min="12" max="12" width="60.7109375" customWidth="1"/>
    <col min="13" max="13" width="5.7109375" customWidth="1"/>
    <col min="14" max="14" width="11.28515625" hidden="1" customWidth="1"/>
    <col min="15" max="16384" width="9.140625" hidden="1"/>
  </cols>
  <sheetData>
    <row r="1" spans="1:14" ht="28.5" x14ac:dyDescent="0.3">
      <c r="B1" s="38" t="s">
        <v>65</v>
      </c>
      <c r="F1" s="52" t="s">
        <v>1063</v>
      </c>
      <c r="L1" s="39"/>
      <c r="N1" s="20"/>
    </row>
    <row r="2" spans="1:14" ht="15.75" x14ac:dyDescent="0.25">
      <c r="B2" s="53" t="str">
        <f>"Visão Gerencial - Acumulado de "&amp;TEXT(($G$4-C4),"0")&amp;" dias"</f>
        <v>Visão Gerencial - Acumulado de 30 dias</v>
      </c>
      <c r="I2" s="53" t="str">
        <f>"Analítico - Itens processados em "&amp;TEXT(G4,"dd/MMM")</f>
        <v>Analítico - Itens processados em 07/ago</v>
      </c>
      <c r="N2" s="20"/>
    </row>
    <row r="3" spans="1:14" ht="33.75" customHeight="1" thickBot="1" x14ac:dyDescent="0.3">
      <c r="A3" s="20"/>
      <c r="B3" s="37" t="s">
        <v>61</v>
      </c>
      <c r="C3" s="49" t="str">
        <f>TEXT(($G$4-C4),"0")&amp;" dias"</f>
        <v>30 dias</v>
      </c>
      <c r="D3" s="49" t="str">
        <f>TEXT(($G$4-D4),"0")&amp;" dias"</f>
        <v>15 dias</v>
      </c>
      <c r="E3" s="49" t="str">
        <f>TEXT(($G$4-E4),"0")&amp;" dias"</f>
        <v>7 dias</v>
      </c>
      <c r="F3" s="49" t="s">
        <v>55</v>
      </c>
      <c r="G3" s="50" t="s">
        <v>1062</v>
      </c>
      <c r="I3" s="49" t="s">
        <v>62</v>
      </c>
      <c r="J3" s="49" t="s">
        <v>38</v>
      </c>
      <c r="K3" s="49" t="s">
        <v>63</v>
      </c>
      <c r="L3" s="49" t="s">
        <v>64</v>
      </c>
      <c r="N3" s="20"/>
    </row>
    <row r="4" spans="1:14" ht="15" customHeight="1" x14ac:dyDescent="0.25">
      <c r="A4" s="20"/>
      <c r="B4" s="35" t="s">
        <v>66</v>
      </c>
      <c r="C4" s="36">
        <f>MIN(Logs!$A:$A)</f>
        <v>45114.596701388888</v>
      </c>
      <c r="D4" s="36">
        <f>IF(G4-15&lt;C4,C4,G4-15)</f>
        <v>45130</v>
      </c>
      <c r="E4" s="36">
        <f>IF(G4-7&lt;D4,D4,G4-7)</f>
        <v>45138</v>
      </c>
      <c r="F4" s="36">
        <f>G4-1</f>
        <v>45144</v>
      </c>
      <c r="G4" s="36">
        <f>ROUNDDOWN(MAX(Logs!$A:$A),0)</f>
        <v>45145</v>
      </c>
      <c r="H4" s="21"/>
      <c r="I4" s="55" t="str">
        <f>IF(DAY($G$4)=DAY(Logs!A2),TEXT(Logs!A2,"HH:mm"),"")</f>
        <v>16:07</v>
      </c>
      <c r="J4" s="57" t="str">
        <f>IF(I4="","",Logs!C2)</f>
        <v>Execução Completa</v>
      </c>
      <c r="K4" s="57" t="str">
        <f>IF(I4="","",Logs!B2)</f>
        <v>RITM0212984</v>
      </c>
      <c r="L4" s="56" t="str">
        <f>IF(OR(I4="",Logs!D2=""),"",IF(ISERROR(N4),Logs!D2,
HYPERLINK(SUBSTITUTE(MID(Logs!D2,N4+13,200),"T:","\\br.com.br\br\sistema\brax\Arquivos Transacionais"),
LEFT(Logs!D2,N4))))</f>
        <v xml:space="preserve">NumFornecedor: 10014215 CriacaoFornecedor:  BancoFornecedor:  </v>
      </c>
      <c r="N4" s="54" t="e">
        <f>SEARCH("Screenshot:",Logs!D2)</f>
        <v>#VALUE!</v>
      </c>
    </row>
    <row r="5" spans="1:14" ht="15.75" thickBot="1" x14ac:dyDescent="0.3">
      <c r="B5" s="22" t="s">
        <v>56</v>
      </c>
      <c r="C5" s="23">
        <f>COUNTIFS(Logs!$A:$A,"&gt;="&amp;Report!C$4)</f>
        <v>1012</v>
      </c>
      <c r="D5" s="23">
        <f>COUNTIFS(Logs!$A:$A,"&gt;="&amp;Report!D$4)</f>
        <v>460</v>
      </c>
      <c r="E5" s="23">
        <f>COUNTIFS(Logs!$A:$A,"&gt;="&amp;Report!E$4)</f>
        <v>254</v>
      </c>
      <c r="F5" s="23">
        <f>COUNTIFS(Logs!$A:$A,"&gt;="&amp;Report!F$4)</f>
        <v>38</v>
      </c>
      <c r="G5" s="23">
        <f>COUNTIFS(Logs!$A:$A,"&gt;="&amp;Report!G$4)</f>
        <v>38</v>
      </c>
      <c r="I5" s="55"/>
      <c r="J5" s="57"/>
      <c r="K5" s="57"/>
      <c r="L5" s="56"/>
      <c r="N5" s="54"/>
    </row>
    <row r="6" spans="1:14" ht="15" customHeight="1" x14ac:dyDescent="0.25">
      <c r="A6" s="20" t="s">
        <v>33</v>
      </c>
      <c r="B6" s="27" t="s">
        <v>34</v>
      </c>
      <c r="C6" s="28">
        <f>COUNTIFS(Logs!$A:$A,"&gt;="&amp;Report!C$4,Logs!$C:$C,"*"&amp;$A6&amp;"*")</f>
        <v>714</v>
      </c>
      <c r="D6" s="28">
        <f>COUNTIFS(Logs!$A:$A,"&gt;="&amp;Report!D$4,Logs!$C:$C,"*"&amp;$A6&amp;"*")</f>
        <v>334</v>
      </c>
      <c r="E6" s="28">
        <f>COUNTIFS(Logs!$A:$A,"&gt;="&amp;Report!E$4,Logs!$C:$C,"*"&amp;$A6&amp;"*")</f>
        <v>182</v>
      </c>
      <c r="F6" s="28">
        <f>COUNTIFS(Logs!$A:$A,"&gt;="&amp;Report!F$4,Logs!$C:$C,"*"&amp;$A6&amp;"*")</f>
        <v>26</v>
      </c>
      <c r="G6" s="28">
        <f>COUNTIFS(Logs!$A:$A,"&gt;="&amp;Report!G$4,Logs!$C:$C,"*"&amp;$A6&amp;"*")</f>
        <v>26</v>
      </c>
      <c r="H6" s="39"/>
      <c r="I6" s="55" t="str">
        <f>IF(DAY($G$4)=DAY(Logs!A3),TEXT(Logs!A3,"HH:mm"),"")</f>
        <v>15:46</v>
      </c>
      <c r="J6" s="57" t="str">
        <f>IF(I6="","",Logs!C3)</f>
        <v>Execução Completa</v>
      </c>
      <c r="K6" s="57" t="str">
        <f>IF(I6="","",Logs!B3)</f>
        <v>RITM0212973</v>
      </c>
      <c r="L6" s="56" t="str">
        <f>IF(OR(I6="",Logs!D3=""),"",IF(ISERROR(N6),Logs!D3,
HYPERLINK(SUBSTITUTE(MID(Logs!D3,N6+13,200),"T:","\\br.com.br\br\sistema\brax\Arquivos Transacionais"),
LEFT(Logs!D3,N6))))</f>
        <v xml:space="preserve">NumFornecedor: 10166680 CriacaoFornecedor: Fornecedor 0010166680 foi criado p/empresa 2000 e organização de compras 5701. BancoFornecedor:  </v>
      </c>
      <c r="N6" s="54" t="e">
        <f>SEARCH("Screenshot:",Logs!D3)</f>
        <v>#VALUE!</v>
      </c>
    </row>
    <row r="7" spans="1:14" x14ac:dyDescent="0.25">
      <c r="A7" s="20" t="s">
        <v>31</v>
      </c>
      <c r="B7" s="31" t="s">
        <v>57</v>
      </c>
      <c r="C7" s="32">
        <f>COUNTIFS(Logs!$A:$A,"&gt;="&amp;Report!C$4,Logs!$C:$C,"*"&amp;$A7&amp;"*")</f>
        <v>280</v>
      </c>
      <c r="D7" s="32">
        <f>COUNTIFS(Logs!$A:$A,"&gt;="&amp;Report!D$4,Logs!$C:$C,"*"&amp;$A7&amp;"*")</f>
        <v>118</v>
      </c>
      <c r="E7" s="32">
        <f>COUNTIFS(Logs!$A:$A,"&gt;="&amp;Report!E$4,Logs!$C:$C,"*"&amp;$A7&amp;"*")</f>
        <v>64</v>
      </c>
      <c r="F7" s="32">
        <f>COUNTIFS(Logs!$A:$A,"&gt;="&amp;Report!F$4,Logs!$C:$C,"*"&amp;$A7&amp;"*")</f>
        <v>12</v>
      </c>
      <c r="G7" s="32">
        <f>COUNTIFS(Logs!$A:$A,"&gt;="&amp;Report!G$4,Logs!$C:$C,"*"&amp;$A7&amp;"*")</f>
        <v>12</v>
      </c>
      <c r="I7" s="55"/>
      <c r="J7" s="57"/>
      <c r="K7" s="57"/>
      <c r="L7" s="56"/>
      <c r="N7" s="54"/>
    </row>
    <row r="8" spans="1:14" ht="15" customHeight="1" x14ac:dyDescent="0.25">
      <c r="A8" s="20" t="s">
        <v>29</v>
      </c>
      <c r="B8" s="33" t="s">
        <v>58</v>
      </c>
      <c r="C8" s="34">
        <f>COUNTIFS(Logs!$A:$A,"&gt;="&amp;Report!C$4,Logs!$C:$C,"*"&amp;$A8&amp;"*")</f>
        <v>18</v>
      </c>
      <c r="D8" s="34">
        <f>COUNTIFS(Logs!$A:$A,"&gt;="&amp;Report!D$4,Logs!$C:$C,"*"&amp;$A8&amp;"*")</f>
        <v>8</v>
      </c>
      <c r="E8" s="34">
        <f>COUNTIFS(Logs!$A:$A,"&gt;="&amp;Report!E$4,Logs!$C:$C,"*"&amp;$A8&amp;"*")</f>
        <v>8</v>
      </c>
      <c r="F8" s="34">
        <f>COUNTIFS(Logs!$A:$A,"&gt;="&amp;Report!F$4,Logs!$C:$C,"*"&amp;$A8&amp;"*")</f>
        <v>0</v>
      </c>
      <c r="G8" s="34">
        <f>COUNTIFS(Logs!$A:$A,"&gt;="&amp;Report!G$4,Logs!$C:$C,"*"&amp;$A8&amp;"*")</f>
        <v>0</v>
      </c>
      <c r="I8" s="55" t="str">
        <f>IF(DAY($G$4)=DAY(Logs!A4),TEXT(Logs!A4,"HH:mm"),"")</f>
        <v>15:42</v>
      </c>
      <c r="J8" s="57" t="str">
        <f>IF(I8="","",Logs!C4)</f>
        <v>Execução Completa</v>
      </c>
      <c r="K8" s="57" t="str">
        <f>IF(I8="","",Logs!B4)</f>
        <v>RITM0212950</v>
      </c>
      <c r="L8" s="56" t="str">
        <f>IF(OR(I8="",Logs!D4=""),"",IF(ISERROR(N8),Logs!D4,
HYPERLINK(SUBSTITUTE(MID(Logs!D4,N8+13,200),"T:","\\br.com.br\br\sistema\brax\Arquivos Transacionais"),
LEFT(Logs!D4,N8))))</f>
        <v xml:space="preserve">NumFornecedor: 10166679 CriacaoFornecedor: Fornecedor 0010166679 foi criado p/empresa 2000 e organização de compras 5701. BancoFornecedor:  </v>
      </c>
      <c r="N8" s="54" t="e">
        <f>SEARCH("Screenshot:",Logs!D4)</f>
        <v>#VALUE!</v>
      </c>
    </row>
    <row r="9" spans="1:14" ht="15" customHeight="1" thickBot="1" x14ac:dyDescent="0.3">
      <c r="A9" s="20" t="s">
        <v>35</v>
      </c>
      <c r="B9" s="29" t="s">
        <v>59</v>
      </c>
      <c r="C9" s="30">
        <f>COUNTIFS(Logs!$C:$C,"*"&amp;$A9&amp;"*",Logs!$A:$A,"&gt;="&amp;Report!C$4)</f>
        <v>0</v>
      </c>
      <c r="D9" s="30">
        <f>COUNTIFS(Logs!$C:$C,"*"&amp;$A9&amp;"*",Logs!$A:$A,"&gt;="&amp;Report!D$4)</f>
        <v>0</v>
      </c>
      <c r="E9" s="30">
        <f>COUNTIFS(Logs!$C:$C,"*"&amp;$A9&amp;"*",Logs!$A:$A,"&gt;="&amp;Report!E$4)</f>
        <v>0</v>
      </c>
      <c r="F9" s="30">
        <f>COUNTIFS(Logs!$C:$C,"*"&amp;$A9&amp;"*",Logs!$A:$A,"&gt;="&amp;Report!F$4)</f>
        <v>0</v>
      </c>
      <c r="G9" s="30">
        <f>COUNTIFS(Logs!$C:$C,"*"&amp;$A9&amp;"*",Logs!$A:$A,"&gt;="&amp;Report!G$4)</f>
        <v>0</v>
      </c>
      <c r="I9" s="55"/>
      <c r="J9" s="57"/>
      <c r="K9" s="57"/>
      <c r="L9" s="56"/>
      <c r="N9" s="54"/>
    </row>
    <row r="10" spans="1:14" ht="15" customHeight="1" x14ac:dyDescent="0.25">
      <c r="A10" s="20"/>
      <c r="B10" s="24" t="s">
        <v>54</v>
      </c>
      <c r="C10" s="25">
        <f>IFERROR((C5-C9)/C5,1)</f>
        <v>1</v>
      </c>
      <c r="I10" s="55" t="str">
        <f>IF(DAY($G$4)=DAY(Logs!A5),TEXT(Logs!A5,"HH:mm"),"")</f>
        <v>15:37</v>
      </c>
      <c r="J10" s="57" t="str">
        <f>IF(I10="","",Logs!C5)</f>
        <v>Execução Completa</v>
      </c>
      <c r="K10" s="57" t="str">
        <f>IF(I10="","",Logs!B5)</f>
        <v>RITM0212969</v>
      </c>
      <c r="L10" s="56" t="str">
        <f>IF(OR(I10="",Logs!D5=""),"",IF(ISERROR(N10),Logs!D5,
HYPERLINK(SUBSTITUTE(MID(Logs!D5,N10+13,200),"T:","\\br.com.br\br\sistema\brax\Arquivos Transacionais"),
LEFT(Logs!D5,N10))))</f>
        <v xml:space="preserve">NumFornecedor: 10166673 CriacaoFornecedor: Fornecedor 0010166673 foi criado p/empresa 2000 e organização de compras 5701. BancoFornecedor:  </v>
      </c>
      <c r="N10" s="54" t="e">
        <f>SEARCH("Screenshot:",Logs!D5)</f>
        <v>#VALUE!</v>
      </c>
    </row>
    <row r="11" spans="1:14" ht="15" customHeight="1" x14ac:dyDescent="0.25">
      <c r="B11" s="26" t="s">
        <v>1065</v>
      </c>
      <c r="I11" s="55"/>
      <c r="J11" s="57"/>
      <c r="K11" s="57"/>
      <c r="L11" s="56"/>
      <c r="N11" s="54"/>
    </row>
    <row r="12" spans="1:14" ht="15" customHeight="1" x14ac:dyDescent="0.25">
      <c r="G12" s="11"/>
      <c r="H12" s="39"/>
      <c r="I12" s="55" t="str">
        <f>IF(DAY($G$4)=DAY(Logs!A6),TEXT(Logs!A6,"HH:mm"),"")</f>
        <v>15:10</v>
      </c>
      <c r="J12" s="57" t="str">
        <f>IF(I12="","",Logs!C6)</f>
        <v>Execução Completa</v>
      </c>
      <c r="K12" s="57" t="str">
        <f>IF(I12="","",Logs!B6)</f>
        <v>RITM0212953</v>
      </c>
      <c r="L12" s="56" t="str">
        <f>IF(OR(I12="",Logs!D6=""),"",IF(ISERROR(N12),Logs!D6,
HYPERLINK(SUBSTITUTE(MID(Logs!D6,N12+13,200),"T:","\\br.com.br\br\sistema\brax\Arquivos Transacionais"),
LEFT(Logs!D6,N12))))</f>
        <v xml:space="preserve">NumFornecedor: 10159482 CriacaoFornecedor:  BancoFornecedor:  </v>
      </c>
      <c r="N12" s="54" t="e">
        <f>SEARCH("Screenshot:",Logs!D6)</f>
        <v>#VALUE!</v>
      </c>
    </row>
    <row r="13" spans="1:14" ht="15" customHeight="1" x14ac:dyDescent="0.25">
      <c r="I13" s="55"/>
      <c r="J13" s="57"/>
      <c r="K13" s="57"/>
      <c r="L13" s="56"/>
      <c r="N13" s="54"/>
    </row>
    <row r="14" spans="1:14" ht="15" customHeight="1" x14ac:dyDescent="0.25">
      <c r="H14" s="39"/>
      <c r="I14" s="55" t="str">
        <f>IF(DAY($G$4)=DAY(Logs!A7),TEXT(Logs!A7,"HH:mm"),"")</f>
        <v>14:37</v>
      </c>
      <c r="J14" s="57" t="str">
        <f>IF(I14="","",Logs!C7)</f>
        <v>Exceção Negócio</v>
      </c>
      <c r="K14" s="57" t="str">
        <f>IF(I14="","",Logs!B7)</f>
        <v>RITM0212934</v>
      </c>
      <c r="L14" s="56" t="str">
        <f>IF(OR(I14="",Logs!D7=""),"",IF(ISERROR(N14),Logs!D7,
HYPERLINK(SUBSTITUTE(MID(Logs!D7,N14+13,200),"T:","\\br.com.br\br\sistema\brax\Arquivos Transacionais"),
LEFT(Logs!D7,N14))))</f>
        <v xml:space="preserve">Pesquisa sem resultado para agência. </v>
      </c>
      <c r="N14" s="54">
        <f>SEARCH(" Screenshot:",Logs!D7)</f>
        <v>37</v>
      </c>
    </row>
    <row r="15" spans="1:14" ht="15" customHeight="1" x14ac:dyDescent="0.25">
      <c r="I15" s="55"/>
      <c r="J15" s="57"/>
      <c r="K15" s="57"/>
      <c r="L15" s="56"/>
      <c r="N15" s="54"/>
    </row>
    <row r="16" spans="1:14" ht="15" customHeight="1" x14ac:dyDescent="0.25">
      <c r="I16" s="55" t="str">
        <f>IF(DAY($G$4)=DAY(Logs!A8),TEXT(Logs!A8,"HH:mm"),"")</f>
        <v>14:07</v>
      </c>
      <c r="J16" s="57" t="str">
        <f>IF(I16="","",Logs!C8)</f>
        <v>Execução Completa</v>
      </c>
      <c r="K16" s="57" t="str">
        <f>IF(I16="","",Logs!B8)</f>
        <v>RITM0212920</v>
      </c>
      <c r="L16" s="56" t="str">
        <f>IF(OR(I16="",Logs!D8=""),"",IF(ISERROR(N16),Logs!D8,
HYPERLINK(SUBSTITUTE(MID(Logs!D8,N16+13,200),"T:","\\br.com.br\br\sistema\brax\Arquivos Transacionais"),
LEFT(Logs!D8,N16))))</f>
        <v xml:space="preserve">NumFornecedor: 10031732 CriacaoFornecedor:  BancoFornecedor:  </v>
      </c>
      <c r="N16" s="54" t="e">
        <f>SEARCH(" Screenshot:",Logs!D8)</f>
        <v>#VALUE!</v>
      </c>
    </row>
    <row r="17" spans="2:14" ht="15" customHeight="1" x14ac:dyDescent="0.25">
      <c r="I17" s="55"/>
      <c r="J17" s="57"/>
      <c r="K17" s="57"/>
      <c r="L17" s="56"/>
      <c r="N17" s="54"/>
    </row>
    <row r="18" spans="2:14" ht="15" customHeight="1" x14ac:dyDescent="0.25">
      <c r="I18" s="55" t="str">
        <f>IF(DAY($G$4)=DAY(Logs!A9),TEXT(Logs!A9,"HH:mm"),"")</f>
        <v>12:07</v>
      </c>
      <c r="J18" s="57" t="str">
        <f>IF(I18="","",Logs!C9)</f>
        <v>Exceção Negócio</v>
      </c>
      <c r="K18" s="57" t="str">
        <f>IF(I18="","",Logs!B9)</f>
        <v>RITM0212516</v>
      </c>
      <c r="L18" s="56" t="str">
        <f>IF(OR(I18="",Logs!D9=""),"",IF(ISERROR(N18),Logs!D9,
HYPERLINK(SUBSTITUTE(MID(Logs!D9,N18+13,200),"T:","\\br.com.br\br\sistema\brax\Arquivos Transacionais"),
LEFT(Logs!D9,N18))))</f>
        <v xml:space="preserve">Número de Fornecedor não corresponde ao CNPJ informado. Por gentileza, verificar a numeração correta e abrir um novo chamado.. </v>
      </c>
      <c r="N18" s="54">
        <f>SEARCH(" Screenshot:",Logs!D9)</f>
        <v>127</v>
      </c>
    </row>
    <row r="19" spans="2:14" ht="15" customHeight="1" x14ac:dyDescent="0.25">
      <c r="I19" s="55"/>
      <c r="J19" s="57"/>
      <c r="K19" s="57"/>
      <c r="L19" s="56"/>
      <c r="N19" s="54"/>
    </row>
    <row r="20" spans="2:14" ht="15" customHeight="1" x14ac:dyDescent="0.25">
      <c r="I20" s="55" t="str">
        <f>IF(DAY($G$4)=DAY(Logs!A10),TEXT(Logs!A10,"HH:mm"),"")</f>
        <v>12:05</v>
      </c>
      <c r="J20" s="57" t="str">
        <f>IF(I20="","",Logs!C10)</f>
        <v>Exceção Negócio</v>
      </c>
      <c r="K20" s="57" t="str">
        <f>IF(I20="","",Logs!B10)</f>
        <v>RITM0212513</v>
      </c>
      <c r="L20" s="56" t="str">
        <f>IF(OR(I20="",Logs!D10=""),"",IF(ISERROR(N20),Logs!D10,
HYPERLINK(SUBSTITUTE(MID(Logs!D10,N20+13,200),"T:","\\br.com.br\br\sistema\brax\Arquivos Transacionais"),
LEFT(Logs!D10,N20))))</f>
        <v xml:space="preserve">Número de Fornecedor não corresponde ao CNPJ informado. Por gentileza, verificar a numeração correta e abrir um novo chamado.. </v>
      </c>
      <c r="N20" s="54">
        <f>SEARCH(" Screenshot:",Logs!D10)</f>
        <v>127</v>
      </c>
    </row>
    <row r="21" spans="2:14" ht="15" customHeight="1" x14ac:dyDescent="0.25">
      <c r="I21" s="55"/>
      <c r="J21" s="57"/>
      <c r="K21" s="57"/>
      <c r="L21" s="56"/>
      <c r="N21" s="54"/>
    </row>
    <row r="22" spans="2:14" ht="15" customHeight="1" x14ac:dyDescent="0.25">
      <c r="I22" s="55" t="str">
        <f>IF(DAY($G$4)=DAY(Logs!A11),TEXT(Logs!A11,"HH:mm"),"")</f>
        <v>12:03</v>
      </c>
      <c r="J22" s="57" t="str">
        <f>IF(I22="","",Logs!C11)</f>
        <v>Exceção Negócio</v>
      </c>
      <c r="K22" s="57" t="str">
        <f>IF(I22="","",Logs!B11)</f>
        <v>RITM0212524</v>
      </c>
      <c r="L22" s="56" t="str">
        <f>IF(OR(I22="",Logs!D11=""),"",IF(ISERROR(N22),Logs!D11,
HYPERLINK(SUBSTITUTE(MID(Logs!D11,N22+13,200),"T:","\\br.com.br\br\sistema\brax\Arquivos Transacionais"),
LEFT(Logs!D11,N22))))</f>
        <v xml:space="preserve">Número de Fornecedor não corresponde ao CNPJ informado. Por gentileza, verificar a numeração correta e abrir um novo chamado.. </v>
      </c>
      <c r="N22" s="54">
        <f>SEARCH(" Screenshot:",Logs!D11)</f>
        <v>127</v>
      </c>
    </row>
    <row r="23" spans="2:14" ht="15" customHeight="1" thickBot="1" x14ac:dyDescent="0.3">
      <c r="B23"/>
      <c r="I23" s="58"/>
      <c r="J23" s="59"/>
      <c r="K23" s="59"/>
      <c r="L23" s="56"/>
      <c r="N23" s="54"/>
    </row>
    <row r="24" spans="2:14" ht="15" customHeight="1" x14ac:dyDescent="0.25">
      <c r="B24" s="26" t="s">
        <v>1064</v>
      </c>
      <c r="I24" s="40" t="s">
        <v>60</v>
      </c>
      <c r="J24" s="41"/>
      <c r="K24" s="41"/>
      <c r="L24" s="41"/>
    </row>
    <row r="28" spans="2:14" ht="45" hidden="1" x14ac:dyDescent="0.25">
      <c r="B28" s="6" t="s">
        <v>28</v>
      </c>
      <c r="C28" s="16" t="s">
        <v>30</v>
      </c>
      <c r="D28" s="17" t="s">
        <v>32</v>
      </c>
      <c r="E28" s="18" t="s">
        <v>34</v>
      </c>
      <c r="F28" s="19" t="s">
        <v>52</v>
      </c>
      <c r="G28" s="19" t="s">
        <v>53</v>
      </c>
    </row>
    <row r="29" spans="2:14" ht="15" hidden="1" customHeight="1" x14ac:dyDescent="0.25">
      <c r="B29" s="9">
        <f>G4*1</f>
        <v>45145</v>
      </c>
      <c r="C29" s="14">
        <f>COUNTIFS(Logs!$A:$A,"&gt;="&amp;Report!$B29,Logs!$C:$C,"*APLICAÇÃO*")-COUNTIFS(Logs!$A:$A,"&gt;="&amp;Report!$B29+1,Logs!$C:$C,"*APLICAÇÃO*")</f>
        <v>0</v>
      </c>
      <c r="D29" s="14">
        <f>COUNTIFS(Logs!$A:$A,"&gt;="&amp;Report!$B29,Logs!$C:$C,"*NEGÓCIO*")-COUNTIFS(Logs!$A:$A,"&gt;="&amp;Report!$B29+1,Logs!$C:$C,"*NEGÓCIO*")</f>
        <v>12</v>
      </c>
      <c r="E29" s="14">
        <f>COUNTIFS(Logs!$A:$A,"&gt;="&amp;Report!$B29,Logs!$C:$C,"*COMPLETA*")-COUNTIFS(Logs!$A:$A,"&gt;="&amp;Report!$B29+1,Logs!$C:$C,"*COMPLETA")</f>
        <v>26</v>
      </c>
      <c r="F29" s="14">
        <f t="shared" ref="F29:F63" si="0">SUM(C29:E29)</f>
        <v>38</v>
      </c>
      <c r="G29" s="15">
        <f t="shared" ref="G29:G63" si="1">IF(C29="","",IFERROR(1-C29/F29,"NA"))</f>
        <v>1</v>
      </c>
      <c r="H29" s="5"/>
    </row>
    <row r="30" spans="2:14" ht="15" hidden="1" customHeight="1" x14ac:dyDescent="0.25">
      <c r="B30" s="10">
        <f>IF(B29="","",IF(B29&gt;$C$4,B29-1,""))</f>
        <v>45144</v>
      </c>
      <c r="C30" s="12">
        <f>COUNTIFS(Logs!$A:$A,"&gt;="&amp;Report!B30,Logs!$C:$C,"*APLICAÇÃO*")-COUNTIFS(Logs!$A:$A,"&gt;="&amp;Report!B30+1,Logs!$C:$C,"*APLICAÇÃO*")</f>
        <v>0</v>
      </c>
      <c r="D30" s="12">
        <f>COUNTIFS(Logs!$A:$A,"&gt;="&amp;Report!$B30,Logs!$C:$C,"*NEGÓCIO*")-COUNTIFS(Logs!$A:$A,"&gt;="&amp;Report!$B30+1,Logs!$C:$C,"*NEGÓCIO*")</f>
        <v>0</v>
      </c>
      <c r="E30" s="12">
        <f>COUNTIFS(Logs!$A:$A,"&gt;="&amp;Report!$B30,Logs!$C:$C,"*COMPLETA*")-COUNTIFS(Logs!$A:$A,"&gt;="&amp;Report!$B30+1,Logs!$C:$C,"*COMPLETA")</f>
        <v>0</v>
      </c>
      <c r="F30" s="12">
        <f t="shared" si="0"/>
        <v>0</v>
      </c>
      <c r="G30" s="13" t="str">
        <f t="shared" si="1"/>
        <v>NA</v>
      </c>
    </row>
    <row r="31" spans="2:14" ht="15" hidden="1" customHeight="1" x14ac:dyDescent="0.25">
      <c r="B31" s="10">
        <f t="shared" ref="B31:B63" si="2">IF(B30="","",IF(B30&gt;$C$4,B30-1,""))</f>
        <v>45143</v>
      </c>
      <c r="C31" s="12">
        <f>COUNTIFS(Logs!$A:$A,"&gt;="&amp;Report!B31,Logs!$C:$C,"*APLICAÇÃO*")-COUNTIFS(Logs!$A:$A,"&gt;="&amp;Report!B31+1,Logs!$C:$C,"*APLICAÇÃO*")</f>
        <v>0</v>
      </c>
      <c r="D31" s="12">
        <f>COUNTIFS(Logs!$A:$A,"&gt;="&amp;Report!$B31,Logs!$C:$C,"*NEGÓCIO*")-COUNTIFS(Logs!$A:$A,"&gt;="&amp;Report!$B31+1,Logs!$C:$C,"*NEGÓCIO*")</f>
        <v>0</v>
      </c>
      <c r="E31" s="12">
        <f>COUNTIFS(Logs!$A:$A,"&gt;="&amp;Report!$B31,Logs!$C:$C,"*COMPLETA*")-COUNTIFS(Logs!$A:$A,"&gt;="&amp;Report!$B31+1,Logs!$C:$C,"*COMPLETA")</f>
        <v>0</v>
      </c>
      <c r="F31" s="12">
        <f t="shared" si="0"/>
        <v>0</v>
      </c>
      <c r="G31" s="13" t="str">
        <f t="shared" si="1"/>
        <v>NA</v>
      </c>
    </row>
    <row r="32" spans="2:14" ht="15" hidden="1" customHeight="1" x14ac:dyDescent="0.25">
      <c r="B32" s="10">
        <f t="shared" si="2"/>
        <v>45142</v>
      </c>
      <c r="C32" s="12">
        <f>COUNTIFS(Logs!$A:$A,"&gt;="&amp;Report!B32,Logs!$C:$C,"*APLICAÇÃO*")-COUNTIFS(Logs!$A:$A,"&gt;="&amp;Report!B32+1,Logs!$C:$C,"*APLICAÇÃO*")</f>
        <v>2</v>
      </c>
      <c r="D32" s="12">
        <f>COUNTIFS(Logs!$A:$A,"&gt;="&amp;Report!$B32,Logs!$C:$C,"*NEGÓCIO*")-COUNTIFS(Logs!$A:$A,"&gt;="&amp;Report!$B32+1,Logs!$C:$C,"*NEGÓCIO*")</f>
        <v>6</v>
      </c>
      <c r="E32" s="12">
        <f>COUNTIFS(Logs!$A:$A,"&gt;="&amp;Report!$B32,Logs!$C:$C,"*COMPLETA*")-COUNTIFS(Logs!$A:$A,"&gt;="&amp;Report!$B32+1,Logs!$C:$C,"*COMPLETA")</f>
        <v>32</v>
      </c>
      <c r="F32" s="12">
        <f t="shared" si="0"/>
        <v>40</v>
      </c>
      <c r="G32" s="13">
        <f t="shared" si="1"/>
        <v>0.95</v>
      </c>
    </row>
    <row r="33" spans="2:7" ht="15" hidden="1" customHeight="1" x14ac:dyDescent="0.25">
      <c r="B33" s="10">
        <f t="shared" si="2"/>
        <v>45141</v>
      </c>
      <c r="C33" s="12">
        <f>COUNTIFS(Logs!$A:$A,"&gt;="&amp;Report!B33,Logs!$C:$C,"*APLICAÇÃO*")-COUNTIFS(Logs!$A:$A,"&gt;="&amp;Report!B33+1,Logs!$C:$C,"*APLICAÇÃO*")</f>
        <v>0</v>
      </c>
      <c r="D33" s="12">
        <f>COUNTIFS(Logs!$A:$A,"&gt;="&amp;Report!$B33,Logs!$C:$C,"*NEGÓCIO*")-COUNTIFS(Logs!$A:$A,"&gt;="&amp;Report!$B33+1,Logs!$C:$C,"*NEGÓCIO*")</f>
        <v>6</v>
      </c>
      <c r="E33" s="12">
        <f>COUNTIFS(Logs!$A:$A,"&gt;="&amp;Report!$B33,Logs!$C:$C,"*COMPLETA*")-COUNTIFS(Logs!$A:$A,"&gt;="&amp;Report!$B33+1,Logs!$C:$C,"*COMPLETA")</f>
        <v>36</v>
      </c>
      <c r="F33" s="12">
        <f t="shared" si="0"/>
        <v>42</v>
      </c>
      <c r="G33" s="13">
        <f t="shared" si="1"/>
        <v>1</v>
      </c>
    </row>
    <row r="34" spans="2:7" ht="15" hidden="1" customHeight="1" x14ac:dyDescent="0.25">
      <c r="B34" s="10">
        <f t="shared" si="2"/>
        <v>45140</v>
      </c>
      <c r="C34" s="12">
        <f>COUNTIFS(Logs!$A:$A,"&gt;="&amp;Report!B34,Logs!$C:$C,"*APLICAÇÃO*")-COUNTIFS(Logs!$A:$A,"&gt;="&amp;Report!B34+1,Logs!$C:$C,"*APLICAÇÃO*")</f>
        <v>4</v>
      </c>
      <c r="D34" s="12">
        <f>COUNTIFS(Logs!$A:$A,"&gt;="&amp;Report!$B34,Logs!$C:$C,"*NEGÓCIO*")-COUNTIFS(Logs!$A:$A,"&gt;="&amp;Report!$B34+1,Logs!$C:$C,"*NEGÓCIO*")</f>
        <v>10</v>
      </c>
      <c r="E34" s="12">
        <f>COUNTIFS(Logs!$A:$A,"&gt;="&amp;Report!$B34,Logs!$C:$C,"*COMPLETA*")-COUNTIFS(Logs!$A:$A,"&gt;="&amp;Report!$B34+1,Logs!$C:$C,"*COMPLETA")</f>
        <v>40</v>
      </c>
      <c r="F34" s="12">
        <f t="shared" si="0"/>
        <v>54</v>
      </c>
      <c r="G34" s="13">
        <f t="shared" si="1"/>
        <v>0.92592592592592593</v>
      </c>
    </row>
    <row r="35" spans="2:7" ht="15" hidden="1" customHeight="1" x14ac:dyDescent="0.25">
      <c r="B35" s="10">
        <f t="shared" si="2"/>
        <v>45139</v>
      </c>
      <c r="C35" s="12">
        <f>COUNTIFS(Logs!$A:$A,"&gt;="&amp;Report!B35,Logs!$C:$C,"*APLICAÇÃO*")-COUNTIFS(Logs!$A:$A,"&gt;="&amp;Report!B35+1,Logs!$C:$C,"*APLICAÇÃO*")</f>
        <v>0</v>
      </c>
      <c r="D35" s="12">
        <f>COUNTIFS(Logs!$A:$A,"&gt;="&amp;Report!$B35,Logs!$C:$C,"*NEGÓCIO*")-COUNTIFS(Logs!$A:$A,"&gt;="&amp;Report!$B35+1,Logs!$C:$C,"*NEGÓCIO*")</f>
        <v>10</v>
      </c>
      <c r="E35" s="12">
        <f>COUNTIFS(Logs!$A:$A,"&gt;="&amp;Report!$B35,Logs!$C:$C,"*COMPLETA*")-COUNTIFS(Logs!$A:$A,"&gt;="&amp;Report!$B35+1,Logs!$C:$C,"*COMPLETA")</f>
        <v>24</v>
      </c>
      <c r="F35" s="12">
        <f t="shared" si="0"/>
        <v>34</v>
      </c>
      <c r="G35" s="13">
        <f t="shared" si="1"/>
        <v>1</v>
      </c>
    </row>
    <row r="36" spans="2:7" ht="15" hidden="1" customHeight="1" x14ac:dyDescent="0.25">
      <c r="B36" s="10">
        <f t="shared" si="2"/>
        <v>45138</v>
      </c>
      <c r="C36" s="12">
        <f>COUNTIFS(Logs!$A:$A,"&gt;="&amp;Report!B36,Logs!$C:$C,"*APLICAÇÃO*")-COUNTIFS(Logs!$A:$A,"&gt;="&amp;Report!B36+1,Logs!$C:$C,"*APLICAÇÃO*")</f>
        <v>2</v>
      </c>
      <c r="D36" s="12">
        <f>COUNTIFS(Logs!$A:$A,"&gt;="&amp;Report!$B36,Logs!$C:$C,"*NEGÓCIO*")-COUNTIFS(Logs!$A:$A,"&gt;="&amp;Report!$B36+1,Logs!$C:$C,"*NEGÓCIO*")</f>
        <v>20</v>
      </c>
      <c r="E36" s="12">
        <f>COUNTIFS(Logs!$A:$A,"&gt;="&amp;Report!$B36,Logs!$C:$C,"*COMPLETA*")-COUNTIFS(Logs!$A:$A,"&gt;="&amp;Report!$B36+1,Logs!$C:$C,"*COMPLETA")</f>
        <v>24</v>
      </c>
      <c r="F36" s="12">
        <f t="shared" si="0"/>
        <v>46</v>
      </c>
      <c r="G36" s="13">
        <f t="shared" si="1"/>
        <v>0.95652173913043481</v>
      </c>
    </row>
    <row r="37" spans="2:7" ht="15" hidden="1" customHeight="1" x14ac:dyDescent="0.25">
      <c r="B37" s="10">
        <f t="shared" si="2"/>
        <v>45137</v>
      </c>
      <c r="C37" s="12">
        <f>COUNTIFS(Logs!$A:$A,"&gt;="&amp;Report!B37,Logs!$C:$C,"*APLICAÇÃO*")-COUNTIFS(Logs!$A:$A,"&gt;="&amp;Report!B37+1,Logs!$C:$C,"*APLICAÇÃO*")</f>
        <v>0</v>
      </c>
      <c r="D37" s="12">
        <f>COUNTIFS(Logs!$A:$A,"&gt;="&amp;Report!$B37,Logs!$C:$C,"*NEGÓCIO*")-COUNTIFS(Logs!$A:$A,"&gt;="&amp;Report!$B37+1,Logs!$C:$C,"*NEGÓCIO*")</f>
        <v>0</v>
      </c>
      <c r="E37" s="12">
        <f>COUNTIFS(Logs!$A:$A,"&gt;="&amp;Report!$B37,Logs!$C:$C,"*COMPLETA*")-COUNTIFS(Logs!$A:$A,"&gt;="&amp;Report!$B37+1,Logs!$C:$C,"*COMPLETA")</f>
        <v>0</v>
      </c>
      <c r="F37" s="12">
        <f t="shared" si="0"/>
        <v>0</v>
      </c>
      <c r="G37" s="13" t="str">
        <f t="shared" si="1"/>
        <v>NA</v>
      </c>
    </row>
    <row r="38" spans="2:7" ht="15" hidden="1" customHeight="1" x14ac:dyDescent="0.25">
      <c r="B38" s="10">
        <f t="shared" si="2"/>
        <v>45136</v>
      </c>
      <c r="C38" s="12">
        <f>COUNTIFS(Logs!$A:$A,"&gt;="&amp;Report!B38,Logs!$C:$C,"*APLICAÇÃO*")-COUNTIFS(Logs!$A:$A,"&gt;="&amp;Report!B38+1,Logs!$C:$C,"*APLICAÇÃO*")</f>
        <v>0</v>
      </c>
      <c r="D38" s="12">
        <f>COUNTIFS(Logs!$A:$A,"&gt;="&amp;Report!$B38,Logs!$C:$C,"*NEGÓCIO*")-COUNTIFS(Logs!$A:$A,"&gt;="&amp;Report!$B38+1,Logs!$C:$C,"*NEGÓCIO*")</f>
        <v>0</v>
      </c>
      <c r="E38" s="12">
        <f>COUNTIFS(Logs!$A:$A,"&gt;="&amp;Report!$B38,Logs!$C:$C,"*COMPLETA*")-COUNTIFS(Logs!$A:$A,"&gt;="&amp;Report!$B38+1,Logs!$C:$C,"*COMPLETA")</f>
        <v>0</v>
      </c>
      <c r="F38" s="12">
        <f t="shared" si="0"/>
        <v>0</v>
      </c>
      <c r="G38" s="13" t="str">
        <f t="shared" si="1"/>
        <v>NA</v>
      </c>
    </row>
    <row r="39" spans="2:7" ht="15" hidden="1" customHeight="1" x14ac:dyDescent="0.25">
      <c r="B39" s="10">
        <f t="shared" si="2"/>
        <v>45135</v>
      </c>
      <c r="C39" s="12">
        <f>COUNTIFS(Logs!$A:$A,"&gt;="&amp;Report!B39,Logs!$C:$C,"*APLICAÇÃO*")-COUNTIFS(Logs!$A:$A,"&gt;="&amp;Report!B39+1,Logs!$C:$C,"*APLICAÇÃO*")</f>
        <v>0</v>
      </c>
      <c r="D39" s="12">
        <f>COUNTIFS(Logs!$A:$A,"&gt;="&amp;Report!$B39,Logs!$C:$C,"*NEGÓCIO*")-COUNTIFS(Logs!$A:$A,"&gt;="&amp;Report!$B39+1,Logs!$C:$C,"*NEGÓCIO*")</f>
        <v>6</v>
      </c>
      <c r="E39" s="12">
        <f>COUNTIFS(Logs!$A:$A,"&gt;="&amp;Report!$B39,Logs!$C:$C,"*COMPLETA*")-COUNTIFS(Logs!$A:$A,"&gt;="&amp;Report!$B39+1,Logs!$C:$C,"*COMPLETA")</f>
        <v>20</v>
      </c>
      <c r="F39" s="12">
        <f t="shared" si="0"/>
        <v>26</v>
      </c>
      <c r="G39" s="13">
        <f t="shared" si="1"/>
        <v>1</v>
      </c>
    </row>
    <row r="40" spans="2:7" ht="15" hidden="1" customHeight="1" x14ac:dyDescent="0.25">
      <c r="B40" s="10">
        <f t="shared" si="2"/>
        <v>45134</v>
      </c>
      <c r="C40" s="12">
        <f>COUNTIFS(Logs!$A:$A,"&gt;="&amp;Report!B40,Logs!$C:$C,"*APLICAÇÃO*")-COUNTIFS(Logs!$A:$A,"&gt;="&amp;Report!B40+1,Logs!$C:$C,"*APLICAÇÃO*")</f>
        <v>0</v>
      </c>
      <c r="D40" s="12">
        <f>COUNTIFS(Logs!$A:$A,"&gt;="&amp;Report!$B40,Logs!$C:$C,"*NEGÓCIO*")-COUNTIFS(Logs!$A:$A,"&gt;="&amp;Report!$B40+1,Logs!$C:$C,"*NEGÓCIO*")</f>
        <v>22</v>
      </c>
      <c r="E40" s="12">
        <f>COUNTIFS(Logs!$A:$A,"&gt;="&amp;Report!$B40,Logs!$C:$C,"*COMPLETA*")-COUNTIFS(Logs!$A:$A,"&gt;="&amp;Report!$B40+1,Logs!$C:$C,"*COMPLETA")</f>
        <v>48</v>
      </c>
      <c r="F40" s="12">
        <f t="shared" si="0"/>
        <v>70</v>
      </c>
      <c r="G40" s="13">
        <f t="shared" si="1"/>
        <v>1</v>
      </c>
    </row>
    <row r="41" spans="2:7" ht="15" hidden="1" customHeight="1" x14ac:dyDescent="0.25">
      <c r="B41" s="10">
        <f t="shared" si="2"/>
        <v>45133</v>
      </c>
      <c r="C41" s="12">
        <f>COUNTIFS(Logs!$A:$A,"&gt;="&amp;Report!B41,Logs!$C:$C,"*APLICAÇÃO*")-COUNTIFS(Logs!$A:$A,"&gt;="&amp;Report!B41+1,Logs!$C:$C,"*APLICAÇÃO*")</f>
        <v>0</v>
      </c>
      <c r="D41" s="12">
        <f>COUNTIFS(Logs!$A:$A,"&gt;="&amp;Report!$B41,Logs!$C:$C,"*NEGÓCIO*")-COUNTIFS(Logs!$A:$A,"&gt;="&amp;Report!$B41+1,Logs!$C:$C,"*NEGÓCIO*")</f>
        <v>8</v>
      </c>
      <c r="E41" s="12">
        <f>COUNTIFS(Logs!$A:$A,"&gt;="&amp;Report!$B41,Logs!$C:$C,"*COMPLETA*")-COUNTIFS(Logs!$A:$A,"&gt;="&amp;Report!$B41+1,Logs!$C:$C,"*COMPLETA")</f>
        <v>32</v>
      </c>
      <c r="F41" s="12">
        <f t="shared" si="0"/>
        <v>40</v>
      </c>
      <c r="G41" s="13">
        <f t="shared" si="1"/>
        <v>1</v>
      </c>
    </row>
    <row r="42" spans="2:7" ht="15" hidden="1" customHeight="1" x14ac:dyDescent="0.25">
      <c r="B42" s="10">
        <f t="shared" si="2"/>
        <v>45132</v>
      </c>
      <c r="C42" s="12">
        <f>COUNTIFS(Logs!$A:$A,"&gt;="&amp;Report!B42,Logs!$C:$C,"*APLICAÇÃO*")-COUNTIFS(Logs!$A:$A,"&gt;="&amp;Report!B42+1,Logs!$C:$C,"*APLICAÇÃO*")</f>
        <v>0</v>
      </c>
      <c r="D42" s="12">
        <f>COUNTIFS(Logs!$A:$A,"&gt;="&amp;Report!$B42,Logs!$C:$C,"*NEGÓCIO*")-COUNTIFS(Logs!$A:$A,"&gt;="&amp;Report!$B42+1,Logs!$C:$C,"*NEGÓCIO*")</f>
        <v>6</v>
      </c>
      <c r="E42" s="12">
        <f>COUNTIFS(Logs!$A:$A,"&gt;="&amp;Report!$B42,Logs!$C:$C,"*COMPLETA*")-COUNTIFS(Logs!$A:$A,"&gt;="&amp;Report!$B42+1,Logs!$C:$C,"*COMPLETA")</f>
        <v>28</v>
      </c>
      <c r="F42" s="12">
        <f t="shared" si="0"/>
        <v>34</v>
      </c>
      <c r="G42" s="13">
        <f t="shared" si="1"/>
        <v>1</v>
      </c>
    </row>
    <row r="43" spans="2:7" ht="15" hidden="1" customHeight="1" x14ac:dyDescent="0.25">
      <c r="B43" s="10">
        <f t="shared" si="2"/>
        <v>45131</v>
      </c>
      <c r="C43" s="12">
        <f>COUNTIFS(Logs!$A:$A,"&gt;="&amp;Report!B43,Logs!$C:$C,"*APLICAÇÃO*")-COUNTIFS(Logs!$A:$A,"&gt;="&amp;Report!B43+1,Logs!$C:$C,"*APLICAÇÃO*")</f>
        <v>0</v>
      </c>
      <c r="D43" s="12">
        <f>COUNTIFS(Logs!$A:$A,"&gt;="&amp;Report!$B43,Logs!$C:$C,"*NEGÓCIO*")-COUNTIFS(Logs!$A:$A,"&gt;="&amp;Report!$B43+1,Logs!$C:$C,"*NEGÓCIO*")</f>
        <v>12</v>
      </c>
      <c r="E43" s="12">
        <f>COUNTIFS(Logs!$A:$A,"&gt;="&amp;Report!$B43,Logs!$C:$C,"*COMPLETA*")-COUNTIFS(Logs!$A:$A,"&gt;="&amp;Report!$B43+1,Logs!$C:$C,"*COMPLETA")</f>
        <v>24</v>
      </c>
      <c r="F43" s="12">
        <f t="shared" si="0"/>
        <v>36</v>
      </c>
      <c r="G43" s="13">
        <f t="shared" si="1"/>
        <v>1</v>
      </c>
    </row>
    <row r="44" spans="2:7" ht="15" hidden="1" customHeight="1" x14ac:dyDescent="0.25">
      <c r="B44" s="10">
        <f t="shared" si="2"/>
        <v>45130</v>
      </c>
      <c r="C44" s="12">
        <f>COUNTIFS(Logs!$A:$A,"&gt;="&amp;Report!B44,Logs!$C:$C,"*APLICAÇÃO*")-COUNTIFS(Logs!$A:$A,"&gt;="&amp;Report!B44+1,Logs!$C:$C,"*APLICAÇÃO*")</f>
        <v>0</v>
      </c>
      <c r="D44" s="12">
        <f>COUNTIFS(Logs!$A:$A,"&gt;="&amp;Report!$B44,Logs!$C:$C,"*NEGÓCIO*")-COUNTIFS(Logs!$A:$A,"&gt;="&amp;Report!$B44+1,Logs!$C:$C,"*NEGÓCIO*")</f>
        <v>0</v>
      </c>
      <c r="E44" s="12">
        <f>COUNTIFS(Logs!$A:$A,"&gt;="&amp;Report!$B44,Logs!$C:$C,"*COMPLETA*")-COUNTIFS(Logs!$A:$A,"&gt;="&amp;Report!$B44+1,Logs!$C:$C,"*COMPLETA")</f>
        <v>0</v>
      </c>
      <c r="F44" s="12">
        <f t="shared" si="0"/>
        <v>0</v>
      </c>
      <c r="G44" s="13" t="str">
        <f t="shared" si="1"/>
        <v>NA</v>
      </c>
    </row>
    <row r="45" spans="2:7" ht="15" hidden="1" customHeight="1" x14ac:dyDescent="0.25">
      <c r="B45" s="10">
        <f t="shared" si="2"/>
        <v>45129</v>
      </c>
      <c r="C45" s="12">
        <f>COUNTIFS(Logs!$A:$A,"&gt;="&amp;Report!B45,Logs!$C:$C,"*APLICAÇÃO*")-COUNTIFS(Logs!$A:$A,"&gt;="&amp;Report!B45+1,Logs!$C:$C,"*APLICAÇÃO*")</f>
        <v>0</v>
      </c>
      <c r="D45" s="12">
        <f>COUNTIFS(Logs!$A:$A,"&gt;="&amp;Report!$B45,Logs!$C:$C,"*NEGÓCIO*")-COUNTIFS(Logs!$A:$A,"&gt;="&amp;Report!$B45+1,Logs!$C:$C,"*NEGÓCIO*")</f>
        <v>0</v>
      </c>
      <c r="E45" s="12">
        <f>COUNTIFS(Logs!$A:$A,"&gt;="&amp;Report!$B45,Logs!$C:$C,"*COMPLETA*")-COUNTIFS(Logs!$A:$A,"&gt;="&amp;Report!$B45+1,Logs!$C:$C,"*COMPLETA")</f>
        <v>0</v>
      </c>
      <c r="F45" s="12">
        <f t="shared" si="0"/>
        <v>0</v>
      </c>
      <c r="G45" s="13" t="str">
        <f t="shared" si="1"/>
        <v>NA</v>
      </c>
    </row>
    <row r="46" spans="2:7" ht="15" hidden="1" customHeight="1" x14ac:dyDescent="0.25">
      <c r="B46" s="10">
        <f t="shared" si="2"/>
        <v>45128</v>
      </c>
      <c r="C46" s="12">
        <f>COUNTIFS(Logs!$A:$A,"&gt;="&amp;Report!B46,Logs!$C:$C,"*APLICAÇÃO*")-COUNTIFS(Logs!$A:$A,"&gt;="&amp;Report!B46+1,Logs!$C:$C,"*APLICAÇÃO*")</f>
        <v>6</v>
      </c>
      <c r="D46" s="12">
        <f>COUNTIFS(Logs!$A:$A,"&gt;="&amp;Report!$B46,Logs!$C:$C,"*NEGÓCIO*")-COUNTIFS(Logs!$A:$A,"&gt;="&amp;Report!$B46+1,Logs!$C:$C,"*NEGÓCIO*")</f>
        <v>18</v>
      </c>
      <c r="E46" s="12">
        <f>COUNTIFS(Logs!$A:$A,"&gt;="&amp;Report!$B46,Logs!$C:$C,"*COMPLETA*")-COUNTIFS(Logs!$A:$A,"&gt;="&amp;Report!$B46+1,Logs!$C:$C,"*COMPLETA")</f>
        <v>44</v>
      </c>
      <c r="F46" s="12">
        <f t="shared" si="0"/>
        <v>68</v>
      </c>
      <c r="G46" s="13">
        <f t="shared" si="1"/>
        <v>0.91176470588235292</v>
      </c>
    </row>
    <row r="47" spans="2:7" ht="15" hidden="1" customHeight="1" x14ac:dyDescent="0.25">
      <c r="B47" s="10">
        <f t="shared" si="2"/>
        <v>45127</v>
      </c>
      <c r="C47" s="12">
        <f>COUNTIFS(Logs!$A:$A,"&gt;="&amp;Report!B47,Logs!$C:$C,"*APLICAÇÃO*")-COUNTIFS(Logs!$A:$A,"&gt;="&amp;Report!B47+1,Logs!$C:$C,"*APLICAÇÃO*")</f>
        <v>4</v>
      </c>
      <c r="D47" s="12">
        <f>COUNTIFS(Logs!$A:$A,"&gt;="&amp;Report!$B47,Logs!$C:$C,"*NEGÓCIO*")-COUNTIFS(Logs!$A:$A,"&gt;="&amp;Report!$B47+1,Logs!$C:$C,"*NEGÓCIO*")</f>
        <v>12</v>
      </c>
      <c r="E47" s="12">
        <f>COUNTIFS(Logs!$A:$A,"&gt;="&amp;Report!$B47,Logs!$C:$C,"*COMPLETA*")-COUNTIFS(Logs!$A:$A,"&gt;="&amp;Report!$B47+1,Logs!$C:$C,"*COMPLETA")</f>
        <v>28</v>
      </c>
      <c r="F47" s="12">
        <f t="shared" si="0"/>
        <v>44</v>
      </c>
      <c r="G47" s="13">
        <f t="shared" si="1"/>
        <v>0.90909090909090906</v>
      </c>
    </row>
    <row r="48" spans="2:7" ht="15" hidden="1" customHeight="1" x14ac:dyDescent="0.25">
      <c r="B48" s="10">
        <f t="shared" si="2"/>
        <v>45126</v>
      </c>
      <c r="C48" s="12">
        <f>COUNTIFS(Logs!$A:$A,"&gt;="&amp;Report!B48,Logs!$C:$C,"*APLICAÇÃO*")-COUNTIFS(Logs!$A:$A,"&gt;="&amp;Report!B48+1,Logs!$C:$C,"*APLICAÇÃO*")</f>
        <v>0</v>
      </c>
      <c r="D48" s="12">
        <f>COUNTIFS(Logs!$A:$A,"&gt;="&amp;Report!$B48,Logs!$C:$C,"*NEGÓCIO*")-COUNTIFS(Logs!$A:$A,"&gt;="&amp;Report!$B48+1,Logs!$C:$C,"*NEGÓCIO*")</f>
        <v>12</v>
      </c>
      <c r="E48" s="12">
        <f>COUNTIFS(Logs!$A:$A,"&gt;="&amp;Report!$B48,Logs!$C:$C,"*COMPLETA*")-COUNTIFS(Logs!$A:$A,"&gt;="&amp;Report!$B48+1,Logs!$C:$C,"*COMPLETA")</f>
        <v>42</v>
      </c>
      <c r="F48" s="12">
        <f t="shared" si="0"/>
        <v>54</v>
      </c>
      <c r="G48" s="13">
        <f t="shared" si="1"/>
        <v>1</v>
      </c>
    </row>
    <row r="49" spans="2:7" ht="15" hidden="1" customHeight="1" x14ac:dyDescent="0.25">
      <c r="B49" s="10">
        <f t="shared" si="2"/>
        <v>45125</v>
      </c>
      <c r="C49" s="12">
        <f>COUNTIFS(Logs!$A:$A,"&gt;="&amp;Report!B49,Logs!$C:$C,"*APLICAÇÃO*")-COUNTIFS(Logs!$A:$A,"&gt;="&amp;Report!B49+1,Logs!$C:$C,"*APLICAÇÃO*")</f>
        <v>0</v>
      </c>
      <c r="D49" s="12">
        <f>COUNTIFS(Logs!$A:$A,"&gt;="&amp;Report!$B49,Logs!$C:$C,"*NEGÓCIO*")-COUNTIFS(Logs!$A:$A,"&gt;="&amp;Report!$B49+1,Logs!$C:$C,"*NEGÓCIO*")</f>
        <v>16</v>
      </c>
      <c r="E49" s="12">
        <f>COUNTIFS(Logs!$A:$A,"&gt;="&amp;Report!$B49,Logs!$C:$C,"*COMPLETA*")-COUNTIFS(Logs!$A:$A,"&gt;="&amp;Report!$B49+1,Logs!$C:$C,"*COMPLETA")</f>
        <v>44</v>
      </c>
      <c r="F49" s="12">
        <f t="shared" si="0"/>
        <v>60</v>
      </c>
      <c r="G49" s="13">
        <f t="shared" si="1"/>
        <v>1</v>
      </c>
    </row>
    <row r="50" spans="2:7" ht="15" hidden="1" customHeight="1" x14ac:dyDescent="0.25">
      <c r="B50" s="10">
        <f t="shared" si="2"/>
        <v>45124</v>
      </c>
      <c r="C50" s="12">
        <f>COUNTIFS(Logs!$A:$A,"&gt;="&amp;Report!B50,Logs!$C:$C,"*APLICAÇÃO*")-COUNTIFS(Logs!$A:$A,"&gt;="&amp;Report!B50+1,Logs!$C:$C,"*APLICAÇÃO*")</f>
        <v>0</v>
      </c>
      <c r="D50" s="12">
        <f>COUNTIFS(Logs!$A:$A,"&gt;="&amp;Report!$B50,Logs!$C:$C,"*NEGÓCIO*")-COUNTIFS(Logs!$A:$A,"&gt;="&amp;Report!$B50+1,Logs!$C:$C,"*NEGÓCIO*")</f>
        <v>18</v>
      </c>
      <c r="E50" s="12">
        <f>COUNTIFS(Logs!$A:$A,"&gt;="&amp;Report!$B50,Logs!$C:$C,"*COMPLETA*")-COUNTIFS(Logs!$A:$A,"&gt;="&amp;Report!$B50+1,Logs!$C:$C,"*COMPLETA")</f>
        <v>40</v>
      </c>
      <c r="F50" s="12">
        <f t="shared" si="0"/>
        <v>58</v>
      </c>
      <c r="G50" s="13">
        <f t="shared" si="1"/>
        <v>1</v>
      </c>
    </row>
    <row r="51" spans="2:7" ht="15" hidden="1" customHeight="1" x14ac:dyDescent="0.25">
      <c r="B51" s="10">
        <f t="shared" si="2"/>
        <v>45123</v>
      </c>
      <c r="C51" s="12">
        <f>COUNTIFS(Logs!$A:$A,"&gt;="&amp;Report!B51,Logs!$C:$C,"*APLICAÇÃO*")-COUNTIFS(Logs!$A:$A,"&gt;="&amp;Report!B51+1,Logs!$C:$C,"*APLICAÇÃO*")</f>
        <v>0</v>
      </c>
      <c r="D51" s="12">
        <f>COUNTIFS(Logs!$A:$A,"&gt;="&amp;Report!$B51,Logs!$C:$C,"*NEGÓCIO*")-COUNTIFS(Logs!$A:$A,"&gt;="&amp;Report!$B51+1,Logs!$C:$C,"*NEGÓCIO*")</f>
        <v>0</v>
      </c>
      <c r="E51" s="12">
        <f>COUNTIFS(Logs!$A:$A,"&gt;="&amp;Report!$B51,Logs!$C:$C,"*COMPLETA*")-COUNTIFS(Logs!$A:$A,"&gt;="&amp;Report!$B51+1,Logs!$C:$C,"*COMPLETA")</f>
        <v>0</v>
      </c>
      <c r="F51" s="12">
        <f t="shared" si="0"/>
        <v>0</v>
      </c>
      <c r="G51" s="13" t="str">
        <f t="shared" si="1"/>
        <v>NA</v>
      </c>
    </row>
    <row r="52" spans="2:7" ht="15" hidden="1" customHeight="1" x14ac:dyDescent="0.25">
      <c r="B52" s="10">
        <f t="shared" si="2"/>
        <v>45122</v>
      </c>
      <c r="C52" s="12">
        <f>COUNTIFS(Logs!$A:$A,"&gt;="&amp;Report!B52,Logs!$C:$C,"*APLICAÇÃO*")-COUNTIFS(Logs!$A:$A,"&gt;="&amp;Report!B52+1,Logs!$C:$C,"*APLICAÇÃO*")</f>
        <v>0</v>
      </c>
      <c r="D52" s="12">
        <f>COUNTIFS(Logs!$A:$A,"&gt;="&amp;Report!$B52,Logs!$C:$C,"*NEGÓCIO*")-COUNTIFS(Logs!$A:$A,"&gt;="&amp;Report!$B52+1,Logs!$C:$C,"*NEGÓCIO*")</f>
        <v>0</v>
      </c>
      <c r="E52" s="12">
        <f>COUNTIFS(Logs!$A:$A,"&gt;="&amp;Report!$B52,Logs!$C:$C,"*COMPLETA*")-COUNTIFS(Logs!$A:$A,"&gt;="&amp;Report!$B52+1,Logs!$C:$C,"*COMPLETA")</f>
        <v>0</v>
      </c>
      <c r="F52" s="12">
        <f t="shared" si="0"/>
        <v>0</v>
      </c>
      <c r="G52" s="13" t="str">
        <f t="shared" si="1"/>
        <v>NA</v>
      </c>
    </row>
    <row r="53" spans="2:7" ht="15" hidden="1" customHeight="1" x14ac:dyDescent="0.25">
      <c r="B53" s="10">
        <f t="shared" si="2"/>
        <v>45121</v>
      </c>
      <c r="C53" s="12">
        <f>COUNTIFS(Logs!$A:$A,"&gt;="&amp;Report!B53,Logs!$C:$C,"*APLICAÇÃO*")-COUNTIFS(Logs!$A:$A,"&gt;="&amp;Report!B53+1,Logs!$C:$C,"*APLICAÇÃO*")</f>
        <v>0</v>
      </c>
      <c r="D53" s="12">
        <f>COUNTIFS(Logs!$A:$A,"&gt;="&amp;Report!$B53,Logs!$C:$C,"*NEGÓCIO*")-COUNTIFS(Logs!$A:$A,"&gt;="&amp;Report!$B53+1,Logs!$C:$C,"*NEGÓCIO*")</f>
        <v>14</v>
      </c>
      <c r="E53" s="12">
        <f>COUNTIFS(Logs!$A:$A,"&gt;="&amp;Report!$B53,Logs!$C:$C,"*COMPLETA*")-COUNTIFS(Logs!$A:$A,"&gt;="&amp;Report!$B53+1,Logs!$C:$C,"*COMPLETA")</f>
        <v>30</v>
      </c>
      <c r="F53" s="12">
        <f t="shared" si="0"/>
        <v>44</v>
      </c>
      <c r="G53" s="13">
        <f t="shared" si="1"/>
        <v>1</v>
      </c>
    </row>
    <row r="54" spans="2:7" ht="15" hidden="1" customHeight="1" x14ac:dyDescent="0.25">
      <c r="B54" s="10">
        <f t="shared" si="2"/>
        <v>45120</v>
      </c>
      <c r="C54" s="12">
        <f>COUNTIFS(Logs!$A:$A,"&gt;="&amp;Report!B54,Logs!$C:$C,"*APLICAÇÃO*")-COUNTIFS(Logs!$A:$A,"&gt;="&amp;Report!B54+1,Logs!$C:$C,"*APLICAÇÃO*")</f>
        <v>0</v>
      </c>
      <c r="D54" s="12">
        <f>COUNTIFS(Logs!$A:$A,"&gt;="&amp;Report!$B54,Logs!$C:$C,"*NEGÓCIO*")-COUNTIFS(Logs!$A:$A,"&gt;="&amp;Report!$B54+1,Logs!$C:$C,"*NEGÓCIO*")</f>
        <v>12</v>
      </c>
      <c r="E54" s="12">
        <f>COUNTIFS(Logs!$A:$A,"&gt;="&amp;Report!$B54,Logs!$C:$C,"*COMPLETA*")-COUNTIFS(Logs!$A:$A,"&gt;="&amp;Report!$B54+1,Logs!$C:$C,"*COMPLETA")</f>
        <v>36</v>
      </c>
      <c r="F54" s="12">
        <f t="shared" si="0"/>
        <v>48</v>
      </c>
      <c r="G54" s="13">
        <f t="shared" si="1"/>
        <v>1</v>
      </c>
    </row>
    <row r="55" spans="2:7" ht="15" hidden="1" customHeight="1" x14ac:dyDescent="0.25">
      <c r="B55" s="10">
        <f t="shared" si="2"/>
        <v>45119</v>
      </c>
      <c r="C55" s="12">
        <f>COUNTIFS(Logs!$A:$A,"&gt;="&amp;Report!B55,Logs!$C:$C,"*APLICAÇÃO*")-COUNTIFS(Logs!$A:$A,"&gt;="&amp;Report!B55+1,Logs!$C:$C,"*APLICAÇÃO*")</f>
        <v>0</v>
      </c>
      <c r="D55" s="12">
        <f>COUNTIFS(Logs!$A:$A,"&gt;="&amp;Report!$B55,Logs!$C:$C,"*NEGÓCIO*")-COUNTIFS(Logs!$A:$A,"&gt;="&amp;Report!$B55+1,Logs!$C:$C,"*NEGÓCIO*")</f>
        <v>12</v>
      </c>
      <c r="E55" s="12">
        <f>COUNTIFS(Logs!$A:$A,"&gt;="&amp;Report!$B55,Logs!$C:$C,"*COMPLETA*")-COUNTIFS(Logs!$A:$A,"&gt;="&amp;Report!$B55+1,Logs!$C:$C,"*COMPLETA")</f>
        <v>26</v>
      </c>
      <c r="F55" s="12">
        <f t="shared" si="0"/>
        <v>38</v>
      </c>
      <c r="G55" s="13">
        <f t="shared" si="1"/>
        <v>1</v>
      </c>
    </row>
    <row r="56" spans="2:7" ht="15" hidden="1" customHeight="1" x14ac:dyDescent="0.25">
      <c r="B56" s="10">
        <f t="shared" si="2"/>
        <v>45118</v>
      </c>
      <c r="C56" s="12">
        <f>COUNTIFS(Logs!$A:$A,"&gt;="&amp;Report!B56,Logs!$C:$C,"*APLICAÇÃO*")-COUNTIFS(Logs!$A:$A,"&gt;="&amp;Report!B56+1,Logs!$C:$C,"*APLICAÇÃO*")</f>
        <v>0</v>
      </c>
      <c r="D56" s="12">
        <f>COUNTIFS(Logs!$A:$A,"&gt;="&amp;Report!$B56,Logs!$C:$C,"*NEGÓCIO*")-COUNTIFS(Logs!$A:$A,"&gt;="&amp;Report!$B56+1,Logs!$C:$C,"*NEGÓCIO*")</f>
        <v>28</v>
      </c>
      <c r="E56" s="12">
        <f>COUNTIFS(Logs!$A:$A,"&gt;="&amp;Report!$B56,Logs!$C:$C,"*COMPLETA*")-COUNTIFS(Logs!$A:$A,"&gt;="&amp;Report!$B56+1,Logs!$C:$C,"*COMPLETA")</f>
        <v>56</v>
      </c>
      <c r="F56" s="12">
        <f t="shared" si="0"/>
        <v>84</v>
      </c>
      <c r="G56" s="13">
        <f t="shared" si="1"/>
        <v>1</v>
      </c>
    </row>
    <row r="57" spans="2:7" ht="15" hidden="1" customHeight="1" x14ac:dyDescent="0.25">
      <c r="B57" s="10">
        <f t="shared" si="2"/>
        <v>45117</v>
      </c>
      <c r="C57" s="12">
        <f>COUNTIFS(Logs!$A:$A,"&gt;="&amp;Report!B57,Logs!$C:$C,"*APLICAÇÃO*")-COUNTIFS(Logs!$A:$A,"&gt;="&amp;Report!B57+1,Logs!$C:$C,"*APLICAÇÃO*")</f>
        <v>0</v>
      </c>
      <c r="D57" s="12">
        <f>COUNTIFS(Logs!$A:$A,"&gt;="&amp;Report!$B57,Logs!$C:$C,"*NEGÓCIO*")-COUNTIFS(Logs!$A:$A,"&gt;="&amp;Report!$B57+1,Logs!$C:$C,"*NEGÓCIO*")</f>
        <v>14</v>
      </c>
      <c r="E57" s="12">
        <f>COUNTIFS(Logs!$A:$A,"&gt;="&amp;Report!$B57,Logs!$C:$C,"*COMPLETA*")-COUNTIFS(Logs!$A:$A,"&gt;="&amp;Report!$B57+1,Logs!$C:$C,"*COMPLETA")</f>
        <v>24</v>
      </c>
      <c r="F57" s="12">
        <f t="shared" si="0"/>
        <v>38</v>
      </c>
      <c r="G57" s="13">
        <f t="shared" si="1"/>
        <v>1</v>
      </c>
    </row>
    <row r="58" spans="2:7" ht="15" hidden="1" customHeight="1" x14ac:dyDescent="0.25">
      <c r="B58" s="10">
        <f t="shared" si="2"/>
        <v>45116</v>
      </c>
      <c r="C58" s="12">
        <f>COUNTIFS(Logs!$A:$A,"&gt;="&amp;Report!B58,Logs!$C:$C,"*APLICAÇÃO*")-COUNTIFS(Logs!$A:$A,"&gt;="&amp;Report!B58+1,Logs!$C:$C,"*APLICAÇÃO*")</f>
        <v>0</v>
      </c>
      <c r="D58" s="12">
        <f>COUNTIFS(Logs!$A:$A,"&gt;="&amp;Report!$B58,Logs!$C:$C,"*NEGÓCIO*")-COUNTIFS(Logs!$A:$A,"&gt;="&amp;Report!$B58+1,Logs!$C:$C,"*NEGÓCIO*")</f>
        <v>0</v>
      </c>
      <c r="E58" s="12">
        <f>COUNTIFS(Logs!$A:$A,"&gt;="&amp;Report!$B58,Logs!$C:$C,"*COMPLETA*")-COUNTIFS(Logs!$A:$A,"&gt;="&amp;Report!$B58+1,Logs!$C:$C,"*COMPLETA")</f>
        <v>0</v>
      </c>
      <c r="F58" s="12">
        <f t="shared" si="0"/>
        <v>0</v>
      </c>
      <c r="G58" s="13" t="str">
        <f t="shared" si="1"/>
        <v>NA</v>
      </c>
    </row>
    <row r="59" spans="2:7" ht="15" hidden="1" customHeight="1" x14ac:dyDescent="0.25">
      <c r="B59" s="10">
        <f t="shared" si="2"/>
        <v>45115</v>
      </c>
      <c r="C59" s="12">
        <f>COUNTIFS(Logs!$A:$A,"&gt;="&amp;Report!B59,Logs!$C:$C,"*APLICAÇÃO*")-COUNTIFS(Logs!$A:$A,"&gt;="&amp;Report!B59+1,Logs!$C:$C,"*APLICAÇÃO*")</f>
        <v>0</v>
      </c>
      <c r="D59" s="12">
        <f>COUNTIFS(Logs!$A:$A,"&gt;="&amp;Report!$B59,Logs!$C:$C,"*NEGÓCIO*")-COUNTIFS(Logs!$A:$A,"&gt;="&amp;Report!$B59+1,Logs!$C:$C,"*NEGÓCIO*")</f>
        <v>0</v>
      </c>
      <c r="E59" s="12">
        <f>COUNTIFS(Logs!$A:$A,"&gt;="&amp;Report!$B59,Logs!$C:$C,"*COMPLETA*")-COUNTIFS(Logs!$A:$A,"&gt;="&amp;Report!$B59+1,Logs!$C:$C,"*COMPLETA")</f>
        <v>0</v>
      </c>
      <c r="F59" s="12">
        <f t="shared" si="0"/>
        <v>0</v>
      </c>
      <c r="G59" s="13" t="str">
        <f t="shared" si="1"/>
        <v>NA</v>
      </c>
    </row>
    <row r="60" spans="2:7" ht="15" hidden="1" customHeight="1" x14ac:dyDescent="0.25">
      <c r="B60" s="10">
        <f t="shared" si="2"/>
        <v>45114</v>
      </c>
      <c r="C60" s="12">
        <f>COUNTIFS(Logs!$A:$A,"&gt;="&amp;Report!B60,Logs!$C:$C,"*APLICAÇÃO*")-COUNTIFS(Logs!$A:$A,"&gt;="&amp;Report!B60+1,Logs!$C:$C,"*APLICAÇÃO*")</f>
        <v>0</v>
      </c>
      <c r="D60" s="12">
        <f>COUNTIFS(Logs!$A:$A,"&gt;="&amp;Report!$B60,Logs!$C:$C,"*NEGÓCIO*")-COUNTIFS(Logs!$A:$A,"&gt;="&amp;Report!$B60+1,Logs!$C:$C,"*NEGÓCIO*")</f>
        <v>6</v>
      </c>
      <c r="E60" s="12">
        <f>COUNTIFS(Logs!$A:$A,"&gt;="&amp;Report!$B60,Logs!$C:$C,"*COMPLETA*")-COUNTIFS(Logs!$A:$A,"&gt;="&amp;Report!$B60+1,Logs!$C:$C,"*COMPLETA")</f>
        <v>10</v>
      </c>
      <c r="F60" s="12">
        <f t="shared" si="0"/>
        <v>16</v>
      </c>
      <c r="G60" s="13">
        <f t="shared" si="1"/>
        <v>1</v>
      </c>
    </row>
    <row r="61" spans="2:7" ht="15" hidden="1" customHeight="1" x14ac:dyDescent="0.25">
      <c r="B61" s="10" t="str">
        <f t="shared" si="2"/>
        <v/>
      </c>
      <c r="C61" s="12">
        <f>COUNTIFS(Logs!$A:$A,"&gt;="&amp;Report!B61,Logs!$C:$C,"*APLICAÇÃO*")-COUNTIFS(Logs!$A:$A,"&gt;="&amp;Report!B61+1,Logs!$C:$C,"*APLICAÇÃO*")</f>
        <v>0</v>
      </c>
      <c r="D61" s="12">
        <f>COUNTIFS(Logs!$A:$A,"&gt;="&amp;Report!$B61,Logs!$C:$C,"*NEGÓCIO*")-COUNTIFS(Logs!$A:$A,"&gt;="&amp;Report!$B61+1,Logs!$C:$C,"*NEGÓCIO*")</f>
        <v>0</v>
      </c>
      <c r="E61" s="12">
        <f>COUNTIFS(Logs!$A:$A,"&gt;="&amp;Report!$B61,Logs!$C:$C,"*COMPLETA*")-COUNTIFS(Logs!$A:$A,"&gt;="&amp;Report!$B61+1,Logs!$C:$C,"*COMPLETA")</f>
        <v>0</v>
      </c>
      <c r="F61" s="12">
        <f t="shared" si="0"/>
        <v>0</v>
      </c>
      <c r="G61" s="13" t="str">
        <f t="shared" si="1"/>
        <v>NA</v>
      </c>
    </row>
    <row r="62" spans="2:7" ht="15" hidden="1" customHeight="1" x14ac:dyDescent="0.25">
      <c r="B62" s="10" t="str">
        <f t="shared" si="2"/>
        <v/>
      </c>
      <c r="C62" s="12">
        <f>COUNTIFS(Logs!$A:$A,"&gt;="&amp;Report!B62,Logs!$C:$C,"*APLICAÇÃO*")-COUNTIFS(Logs!$A:$A,"&gt;="&amp;Report!B62+1,Logs!$C:$C,"*APLICAÇÃO*")</f>
        <v>0</v>
      </c>
      <c r="D62" s="12">
        <f>COUNTIFS(Logs!$A:$A,"&gt;="&amp;Report!$B62,Logs!$C:$C,"*NEGÓCIO*")-COUNTIFS(Logs!$A:$A,"&gt;="&amp;Report!$B62+1,Logs!$C:$C,"*NEGÓCIO*")</f>
        <v>0</v>
      </c>
      <c r="E62" s="12">
        <f>COUNTIFS(Logs!$A:$A,"&gt;="&amp;Report!$B62,Logs!$C:$C,"*COMPLETA*")-COUNTIFS(Logs!$A:$A,"&gt;="&amp;Report!$B62+1,Logs!$C:$C,"*COMPLETA")</f>
        <v>0</v>
      </c>
      <c r="F62" s="12">
        <f t="shared" si="0"/>
        <v>0</v>
      </c>
      <c r="G62" s="13" t="str">
        <f t="shared" si="1"/>
        <v>NA</v>
      </c>
    </row>
    <row r="63" spans="2:7" ht="15" hidden="1" customHeight="1" x14ac:dyDescent="0.25">
      <c r="B63" s="10" t="str">
        <f t="shared" si="2"/>
        <v/>
      </c>
      <c r="C63" s="12">
        <f>COUNTIFS(Logs!$A:$A,"&gt;="&amp;Report!B63,Logs!$C:$C,"*APLICAÇÃO*")-COUNTIFS(Logs!$A:$A,"&gt;="&amp;Report!B63+1,Logs!$C:$C,"*APLICAÇÃO*")</f>
        <v>0</v>
      </c>
      <c r="D63" s="12">
        <f>COUNTIFS(Logs!$A:$A,"&gt;="&amp;Report!$B63,Logs!$C:$C,"*NEGÓCIO*")-COUNTIFS(Logs!$A:$A,"&gt;="&amp;Report!$B63+1,Logs!$C:$C,"*NEGÓCIO*")</f>
        <v>0</v>
      </c>
      <c r="E63" s="12">
        <f>COUNTIFS(Logs!$A:$A,"&gt;="&amp;Report!$B63,Logs!$C:$C,"*COMPLETA*")-COUNTIFS(Logs!$A:$A,"&gt;="&amp;Report!$B63+1,Logs!$C:$C,"*COMPLETA")</f>
        <v>0</v>
      </c>
      <c r="F63" s="12">
        <f t="shared" si="0"/>
        <v>0</v>
      </c>
      <c r="G63" s="13" t="str">
        <f t="shared" si="1"/>
        <v>NA</v>
      </c>
    </row>
    <row r="64" spans="2:7" ht="15" hidden="1" customHeight="1" x14ac:dyDescent="0.25">
      <c r="B64"/>
    </row>
    <row r="65" spans="2:2" ht="15" hidden="1" customHeight="1" x14ac:dyDescent="0.25">
      <c r="B65"/>
    </row>
    <row r="66" spans="2:2" ht="15" hidden="1" customHeight="1" x14ac:dyDescent="0.25">
      <c r="B66"/>
    </row>
    <row r="67" spans="2:2" ht="15" hidden="1" customHeight="1" x14ac:dyDescent="0.25">
      <c r="B67"/>
    </row>
    <row r="68" spans="2:2" ht="15" hidden="1" customHeight="1" x14ac:dyDescent="0.25">
      <c r="B68"/>
    </row>
    <row r="69" spans="2:2" ht="15" hidden="1" customHeight="1" x14ac:dyDescent="0.25">
      <c r="B69"/>
    </row>
    <row r="70" spans="2:2" ht="15" hidden="1" customHeight="1" x14ac:dyDescent="0.25">
      <c r="B70"/>
    </row>
    <row r="71" spans="2:2" ht="15" hidden="1" customHeight="1" x14ac:dyDescent="0.25">
      <c r="B71"/>
    </row>
    <row r="72" spans="2:2" ht="15" hidden="1" customHeight="1" x14ac:dyDescent="0.25">
      <c r="B72"/>
    </row>
    <row r="73" spans="2:2" ht="15" hidden="1" customHeight="1" x14ac:dyDescent="0.25">
      <c r="B73"/>
    </row>
    <row r="74" spans="2:2" ht="15" hidden="1" customHeight="1" x14ac:dyDescent="0.25">
      <c r="B74"/>
    </row>
    <row r="75" spans="2:2" ht="15" hidden="1" customHeight="1" x14ac:dyDescent="0.25">
      <c r="B75"/>
    </row>
  </sheetData>
  <mergeCells count="50">
    <mergeCell ref="I20:I21"/>
    <mergeCell ref="J20:J21"/>
    <mergeCell ref="K20:K21"/>
    <mergeCell ref="L20:L21"/>
    <mergeCell ref="I22:I23"/>
    <mergeCell ref="J22:J23"/>
    <mergeCell ref="K22:K23"/>
    <mergeCell ref="L22:L23"/>
    <mergeCell ref="I16:I17"/>
    <mergeCell ref="J16:J17"/>
    <mergeCell ref="K16:K17"/>
    <mergeCell ref="L16:L17"/>
    <mergeCell ref="I18:I19"/>
    <mergeCell ref="J18:J19"/>
    <mergeCell ref="K18:K19"/>
    <mergeCell ref="L18:L19"/>
    <mergeCell ref="I14:I15"/>
    <mergeCell ref="J14:J15"/>
    <mergeCell ref="K14:K15"/>
    <mergeCell ref="L14:L15"/>
    <mergeCell ref="I10:I11"/>
    <mergeCell ref="J10:J11"/>
    <mergeCell ref="K10:K11"/>
    <mergeCell ref="L10:L11"/>
    <mergeCell ref="I12:I13"/>
    <mergeCell ref="J12:J13"/>
    <mergeCell ref="K12:K13"/>
    <mergeCell ref="L12:L13"/>
    <mergeCell ref="I8:I9"/>
    <mergeCell ref="I4:I5"/>
    <mergeCell ref="L4:L5"/>
    <mergeCell ref="K4:K5"/>
    <mergeCell ref="J4:J5"/>
    <mergeCell ref="I6:I7"/>
    <mergeCell ref="K6:K7"/>
    <mergeCell ref="K8:K9"/>
    <mergeCell ref="J6:J7"/>
    <mergeCell ref="L6:L7"/>
    <mergeCell ref="J8:J9"/>
    <mergeCell ref="L8:L9"/>
    <mergeCell ref="N4:N5"/>
    <mergeCell ref="N22:N23"/>
    <mergeCell ref="N20:N21"/>
    <mergeCell ref="N18:N19"/>
    <mergeCell ref="N16:N17"/>
    <mergeCell ref="N14:N15"/>
    <mergeCell ref="N12:N13"/>
    <mergeCell ref="N10:N11"/>
    <mergeCell ref="N8:N9"/>
    <mergeCell ref="N6:N7"/>
  </mergeCells>
  <conditionalFormatting sqref="B9:B10">
    <cfRule type="expression" dxfId="274" priority="473">
      <formula>#REF!="Successful"</formula>
    </cfRule>
    <cfRule type="expression" dxfId="273" priority="472">
      <formula>#REF!="ApplicationException"</formula>
    </cfRule>
    <cfRule type="expression" dxfId="272" priority="471">
      <formula>#REF!="BusinessException"</formula>
    </cfRule>
  </conditionalFormatting>
  <conditionalFormatting sqref="B28">
    <cfRule type="expression" dxfId="271" priority="476">
      <formula>#REF!="Successful"</formula>
    </cfRule>
    <cfRule type="expression" dxfId="270" priority="475">
      <formula>#REF!="ApplicationException"</formula>
    </cfRule>
    <cfRule type="expression" dxfId="269" priority="474">
      <formula>#REF!="BusinessException"</formula>
    </cfRule>
  </conditionalFormatting>
  <conditionalFormatting sqref="B29">
    <cfRule type="expression" dxfId="268" priority="477">
      <formula>B29=""</formula>
    </cfRule>
    <cfRule type="expression" dxfId="267" priority="480">
      <formula>$C29="Execução Completa"</formula>
    </cfRule>
    <cfRule type="expression" dxfId="266" priority="479">
      <formula>$C29="Exceção Aplicação"</formula>
    </cfRule>
    <cfRule type="expression" dxfId="265" priority="478">
      <formula>$C29="Exceção Negócio"</formula>
    </cfRule>
  </conditionalFormatting>
  <conditionalFormatting sqref="B29:B77">
    <cfRule type="notContainsBlanks" dxfId="264" priority="501">
      <formula>LEN(TRIM(B29))&gt;0</formula>
    </cfRule>
  </conditionalFormatting>
  <conditionalFormatting sqref="B3:G3">
    <cfRule type="expression" dxfId="263" priority="499">
      <formula>#REF!="Successful"</formula>
    </cfRule>
    <cfRule type="expression" dxfId="262" priority="498">
      <formula>#REF!="ApplicationException"</formula>
    </cfRule>
    <cfRule type="expression" dxfId="261" priority="497">
      <formula>#REF!="BusinessException"</formula>
    </cfRule>
  </conditionalFormatting>
  <conditionalFormatting sqref="I10">
    <cfRule type="expression" dxfId="260" priority="208">
      <formula>$C10="Exceção Aplicação"</formula>
    </cfRule>
    <cfRule type="expression" dxfId="259" priority="207">
      <formula>$C10="Exceção Negócio"</formula>
    </cfRule>
    <cfRule type="expression" dxfId="258" priority="206">
      <formula>I10=""</formula>
    </cfRule>
  </conditionalFormatting>
  <conditionalFormatting sqref="I18">
    <cfRule type="expression" dxfId="257" priority="160">
      <formula>$C18="Execução Completa"</formula>
    </cfRule>
    <cfRule type="expression" dxfId="256" priority="159">
      <formula>$C18="Exceção Aplicação"</formula>
    </cfRule>
    <cfRule type="expression" dxfId="255" priority="158">
      <formula>$C18="Exceção Negócio"</formula>
    </cfRule>
    <cfRule type="expression" dxfId="254" priority="157">
      <formula>I18=""</formula>
    </cfRule>
  </conditionalFormatting>
  <conditionalFormatting sqref="I12:J12 I16:J16 I22:J22 J14 I18:J18 J20">
    <cfRule type="expression" dxfId="253" priority="148">
      <formula>$C12="Exceção Negócio"</formula>
    </cfRule>
  </conditionalFormatting>
  <conditionalFormatting sqref="I12:J12 J14 I16:J16 I18:J18 J20 I22:J22">
    <cfRule type="expression" dxfId="252" priority="149">
      <formula>$C12="Exceção Aplicação"</formula>
    </cfRule>
  </conditionalFormatting>
  <conditionalFormatting sqref="I12:J12">
    <cfRule type="expression" dxfId="251" priority="332">
      <formula>$C12="Exceção Negócio"</formula>
    </cfRule>
    <cfRule type="expression" dxfId="250" priority="331">
      <formula>I12=""</formula>
    </cfRule>
    <cfRule type="expression" dxfId="249" priority="333">
      <formula>$C12="Exceção Aplicação"</formula>
    </cfRule>
    <cfRule type="expression" dxfId="248" priority="334">
      <formula>$C12="Execução Completa"</formula>
    </cfRule>
  </conditionalFormatting>
  <conditionalFormatting sqref="I14:J14">
    <cfRule type="expression" dxfId="247" priority="201">
      <formula>$C14="Exceção Negócio"</formula>
    </cfRule>
    <cfRule type="expression" dxfId="246" priority="202">
      <formula>$C14="Exceção Aplicação"</formula>
    </cfRule>
    <cfRule type="expression" dxfId="245" priority="200">
      <formula>I14=""</formula>
    </cfRule>
  </conditionalFormatting>
  <conditionalFormatting sqref="I18:J18">
    <cfRule type="expression" dxfId="244" priority="195">
      <formula>$C18="Exceção Negócio"</formula>
    </cfRule>
    <cfRule type="expression" dxfId="243" priority="196">
      <formula>$C18="Exceção Aplicação"</formula>
    </cfRule>
    <cfRule type="expression" dxfId="242" priority="194">
      <formula>I18=""</formula>
    </cfRule>
  </conditionalFormatting>
  <conditionalFormatting sqref="I20:J20">
    <cfRule type="expression" dxfId="241" priority="193">
      <formula>$C20="Exceção Aplicação"</formula>
    </cfRule>
    <cfRule type="expression" dxfId="240" priority="192">
      <formula>$C20="Exceção Negócio"</formula>
    </cfRule>
    <cfRule type="expression" dxfId="239" priority="191">
      <formula>I20=""</formula>
    </cfRule>
  </conditionalFormatting>
  <conditionalFormatting sqref="I14:K14">
    <cfRule type="expression" dxfId="238" priority="325">
      <formula>$C14="Exceção Negócio"</formula>
    </cfRule>
    <cfRule type="expression" dxfId="237" priority="327">
      <formula>$C14="Execução Completa"</formula>
    </cfRule>
    <cfRule type="expression" dxfId="236" priority="326">
      <formula>$C14="Exceção Aplicação"</formula>
    </cfRule>
    <cfRule type="expression" dxfId="235" priority="324">
      <formula>I14=""</formula>
    </cfRule>
  </conditionalFormatting>
  <conditionalFormatting sqref="I16:K16">
    <cfRule type="expression" dxfId="234" priority="319">
      <formula>$C16="Exceção Aplicação"</formula>
    </cfRule>
    <cfRule type="expression" dxfId="233" priority="317">
      <formula>I16=""</formula>
    </cfRule>
    <cfRule type="expression" dxfId="232" priority="318">
      <formula>$C16="Exceção Negócio"</formula>
    </cfRule>
    <cfRule type="expression" dxfId="231" priority="320">
      <formula>$C16="Execução Completa"</formula>
    </cfRule>
  </conditionalFormatting>
  <conditionalFormatting sqref="I18:K18">
    <cfRule type="expression" dxfId="230" priority="310">
      <formula>I18=""</formula>
    </cfRule>
    <cfRule type="expression" dxfId="229" priority="313">
      <formula>$C18="Execução Completa"</formula>
    </cfRule>
    <cfRule type="expression" dxfId="228" priority="312">
      <formula>$C18="Exceção Aplicação"</formula>
    </cfRule>
    <cfRule type="expression" dxfId="227" priority="311">
      <formula>$C18="Exceção Negócio"</formula>
    </cfRule>
  </conditionalFormatting>
  <conditionalFormatting sqref="I20:K20">
    <cfRule type="expression" dxfId="226" priority="306">
      <formula>$C20="Execução Completa"</formula>
    </cfRule>
    <cfRule type="expression" dxfId="225" priority="305">
      <formula>$C20="Exceção Aplicação"</formula>
    </cfRule>
    <cfRule type="expression" dxfId="224" priority="303">
      <formula>I20=""</formula>
    </cfRule>
    <cfRule type="expression" dxfId="223" priority="304">
      <formula>$C20="Exceção Negócio"</formula>
    </cfRule>
  </conditionalFormatting>
  <conditionalFormatting sqref="I22:K22">
    <cfRule type="expression" dxfId="222" priority="296">
      <formula>I22=""</formula>
    </cfRule>
    <cfRule type="expression" dxfId="221" priority="297">
      <formula>$C22="Exceção Negócio"</formula>
    </cfRule>
    <cfRule type="expression" dxfId="220" priority="298">
      <formula>$C22="Exceção Aplicação"</formula>
    </cfRule>
    <cfRule type="expression" dxfId="219" priority="299">
      <formula>$C22="Execução Completa"</formula>
    </cfRule>
  </conditionalFormatting>
  <conditionalFormatting sqref="I4:L23">
    <cfRule type="expression" dxfId="218" priority="463">
      <formula>$J4=""</formula>
    </cfRule>
    <cfRule type="expression" dxfId="217" priority="462">
      <formula>$J4="Execução Completa"</formula>
    </cfRule>
    <cfRule type="expression" dxfId="216" priority="461">
      <formula>$J4="Exceção Aplicação"</formula>
    </cfRule>
    <cfRule type="expression" dxfId="215" priority="410">
      <formula>$J4="Exceção Negócio"</formula>
    </cfRule>
  </conditionalFormatting>
  <conditionalFormatting sqref="J12">
    <cfRule type="expression" dxfId="214" priority="330">
      <formula>$C12="Exceção Aplicação"</formula>
    </cfRule>
    <cfRule type="expression" dxfId="213" priority="329">
      <formula>$C12="Exceção Negócio"</formula>
    </cfRule>
  </conditionalFormatting>
  <conditionalFormatting sqref="J14">
    <cfRule type="expression" dxfId="212" priority="323">
      <formula>$C14="Exceção Aplicação"</formula>
    </cfRule>
    <cfRule type="expression" dxfId="211" priority="248">
      <formula>$C14="Execução Completa"</formula>
    </cfRule>
    <cfRule type="expression" dxfId="210" priority="247">
      <formula>$C14="Exceção Aplicação"</formula>
    </cfRule>
    <cfRule type="expression" dxfId="209" priority="246">
      <formula>$C14="Exceção Negócio"</formula>
    </cfRule>
    <cfRule type="expression" dxfId="208" priority="245">
      <formula>J14=""</formula>
    </cfRule>
    <cfRule type="expression" dxfId="207" priority="322">
      <formula>$C14="Exceção Negócio"</formula>
    </cfRule>
  </conditionalFormatting>
  <conditionalFormatting sqref="J16">
    <cfRule type="expression" dxfId="206" priority="315">
      <formula>$C16="Exceção Negócio"</formula>
    </cfRule>
    <cfRule type="expression" dxfId="205" priority="316">
      <formula>$C16="Exceção Aplicação"</formula>
    </cfRule>
  </conditionalFormatting>
  <conditionalFormatting sqref="J18">
    <cfRule type="expression" dxfId="204" priority="309">
      <formula>$C18="Exceção Aplicação"</formula>
    </cfRule>
    <cfRule type="expression" dxfId="203" priority="308">
      <formula>$C18="Exceção Negócio"</formula>
    </cfRule>
    <cfRule type="expression" dxfId="202" priority="237">
      <formula>$C18="Execução Completa"</formula>
    </cfRule>
    <cfRule type="expression" dxfId="201" priority="236">
      <formula>$C18="Exceção Aplicação"</formula>
    </cfRule>
    <cfRule type="expression" dxfId="200" priority="235">
      <formula>$C18="Exceção Negócio"</formula>
    </cfRule>
    <cfRule type="expression" dxfId="199" priority="234">
      <formula>J18=""</formula>
    </cfRule>
  </conditionalFormatting>
  <conditionalFormatting sqref="J20">
    <cfRule type="expression" dxfId="198" priority="215">
      <formula>$C20="Execução Completa"</formula>
    </cfRule>
    <cfRule type="expression" dxfId="197" priority="214">
      <formula>$C20="Exceção Aplicação"</formula>
    </cfRule>
    <cfRule type="expression" dxfId="196" priority="213">
      <formula>$C20="Exceção Negócio"</formula>
    </cfRule>
    <cfRule type="expression" dxfId="195" priority="212">
      <formula>J20=""</formula>
    </cfRule>
    <cfRule type="expression" dxfId="194" priority="218">
      <formula>$C20="Exceção Aplicação"</formula>
    </cfRule>
    <cfRule type="expression" dxfId="193" priority="217">
      <formula>$C20="Exceção Negócio"</formula>
    </cfRule>
    <cfRule type="expression" dxfId="192" priority="302">
      <formula>$C20="Exceção Aplicação"</formula>
    </cfRule>
    <cfRule type="expression" dxfId="191" priority="301">
      <formula>$C20="Exceção Negócio"</formula>
    </cfRule>
    <cfRule type="expression" dxfId="190" priority="226">
      <formula>$C20="Execução Completa"</formula>
    </cfRule>
    <cfRule type="expression" dxfId="189" priority="225">
      <formula>$C20="Exceção Aplicação"</formula>
    </cfRule>
    <cfRule type="expression" dxfId="188" priority="224">
      <formula>$C20="Exceção Negócio"</formula>
    </cfRule>
    <cfRule type="expression" dxfId="187" priority="223">
      <formula>J20=""</formula>
    </cfRule>
    <cfRule type="expression" dxfId="186" priority="216">
      <formula>J20=""</formula>
    </cfRule>
    <cfRule type="expression" dxfId="185" priority="222">
      <formula>$C20="Exceção Aplicação"</formula>
    </cfRule>
    <cfRule type="expression" dxfId="184" priority="221">
      <formula>$C20="Exceção Negócio"</formula>
    </cfRule>
    <cfRule type="expression" dxfId="183" priority="220">
      <formula>J20=""</formula>
    </cfRule>
    <cfRule type="expression" dxfId="182" priority="219">
      <formula>$C20="Execução Completa"</formula>
    </cfRule>
  </conditionalFormatting>
  <conditionalFormatting sqref="J22">
    <cfRule type="expression" dxfId="181" priority="295">
      <formula>$C22="Exceção Aplicação"</formula>
    </cfRule>
    <cfRule type="expression" dxfId="180" priority="294">
      <formula>$C22="Exceção Negócio"</formula>
    </cfRule>
  </conditionalFormatting>
  <conditionalFormatting sqref="J12:K12 J14 J16:K16 J18 J20 J22:K22">
    <cfRule type="expression" dxfId="179" priority="152">
      <formula>$C12="Exceção Aplicação"</formula>
    </cfRule>
    <cfRule type="expression" dxfId="178" priority="153">
      <formula>$C12="Execução Completa"</formula>
    </cfRule>
    <cfRule type="expression" dxfId="177" priority="151">
      <formula>$C12="Exceção Negócio"</formula>
    </cfRule>
  </conditionalFormatting>
  <conditionalFormatting sqref="J12:K12 J14:K14 J16:K16 J18:K18 J20:K20 J22:K22">
    <cfRule type="expression" dxfId="176" priority="265">
      <formula>J12=""</formula>
    </cfRule>
  </conditionalFormatting>
  <conditionalFormatting sqref="J12:K12">
    <cfRule type="expression" dxfId="175" priority="143">
      <formula>J12=""</formula>
    </cfRule>
  </conditionalFormatting>
  <conditionalFormatting sqref="J14:K14">
    <cfRule type="expression" dxfId="174" priority="252">
      <formula>$C14="Execução Completa"</formula>
    </cfRule>
    <cfRule type="expression" dxfId="173" priority="251">
      <formula>$C14="Exceção Aplicação"</formula>
    </cfRule>
    <cfRule type="expression" dxfId="172" priority="250">
      <formula>$C14="Exceção Negócio"</formula>
    </cfRule>
    <cfRule type="expression" dxfId="171" priority="249">
      <formula>J14=""</formula>
    </cfRule>
  </conditionalFormatting>
  <conditionalFormatting sqref="J16:K16">
    <cfRule type="expression" dxfId="170" priority="111">
      <formula>J16=""</formula>
    </cfRule>
  </conditionalFormatting>
  <conditionalFormatting sqref="J18:K18">
    <cfRule type="expression" dxfId="169" priority="239">
      <formula>$C18="Exceção Negócio"</formula>
    </cfRule>
    <cfRule type="expression" dxfId="168" priority="238">
      <formula>J18=""</formula>
    </cfRule>
    <cfRule type="expression" dxfId="167" priority="240">
      <formula>$C18="Exceção Aplicação"</formula>
    </cfRule>
    <cfRule type="expression" dxfId="166" priority="241">
      <formula>$C18="Execução Completa"</formula>
    </cfRule>
  </conditionalFormatting>
  <conditionalFormatting sqref="J20:K20">
    <cfRule type="expression" dxfId="165" priority="230">
      <formula>$C20="Execução Completa"</formula>
    </cfRule>
    <cfRule type="expression" dxfId="164" priority="229">
      <formula>$C20="Exceção Aplicação"</formula>
    </cfRule>
    <cfRule type="expression" dxfId="163" priority="228">
      <formula>$C20="Exceção Negócio"</formula>
    </cfRule>
    <cfRule type="expression" dxfId="162" priority="227">
      <formula>J20=""</formula>
    </cfRule>
  </conditionalFormatting>
  <conditionalFormatting sqref="J22:K22">
    <cfRule type="expression" dxfId="161" priority="63">
      <formula>J22=""</formula>
    </cfRule>
  </conditionalFormatting>
  <conditionalFormatting sqref="K4">
    <cfRule type="expression" dxfId="160" priority="413">
      <formula>$C4="Execução Completa"</formula>
    </cfRule>
    <cfRule type="expression" dxfId="159" priority="412">
      <formula>$C4="Exceção Aplicação"</formula>
    </cfRule>
    <cfRule type="expression" dxfId="158" priority="411">
      <formula>$C4="Exceção Negócio"</formula>
    </cfRule>
  </conditionalFormatting>
  <conditionalFormatting sqref="K8">
    <cfRule type="expression" dxfId="157" priority="282">
      <formula>$C8="Exceção Negócio"</formula>
    </cfRule>
    <cfRule type="expression" dxfId="156" priority="287">
      <formula>$C8="Exceção Aplicação"</formula>
    </cfRule>
    <cfRule type="expression" dxfId="155" priority="286">
      <formula>$C8="Exceção Negócio"</formula>
    </cfRule>
    <cfRule type="expression" dxfId="154" priority="285">
      <formula>K8=""</formula>
    </cfRule>
    <cfRule type="expression" dxfId="153" priority="284">
      <formula>$C8="Execução Completa"</formula>
    </cfRule>
    <cfRule type="expression" dxfId="152" priority="283">
      <formula>$C8="Exceção Aplicação"</formula>
    </cfRule>
    <cfRule type="expression" dxfId="151" priority="281">
      <formula>K8=""</formula>
    </cfRule>
    <cfRule type="expression" dxfId="150" priority="405">
      <formula>$C8="Execução Completa"</formula>
    </cfRule>
    <cfRule type="expression" dxfId="149" priority="404">
      <formula>$C8="Exceção Aplicação"</formula>
    </cfRule>
    <cfRule type="expression" dxfId="148" priority="403">
      <formula>$C8="Exceção Negócio"</formula>
    </cfRule>
    <cfRule type="expression" dxfId="147" priority="288">
      <formula>$C8="Execução Completa"</formula>
    </cfRule>
  </conditionalFormatting>
  <conditionalFormatting sqref="K10">
    <cfRule type="expression" dxfId="146" priority="270">
      <formula>$C10="Exceção Negócio"</formula>
    </cfRule>
    <cfRule type="expression" dxfId="145" priority="273">
      <formula>K10=""</formula>
    </cfRule>
    <cfRule type="expression" dxfId="144" priority="272">
      <formula>$C10="Execução Completa"</formula>
    </cfRule>
    <cfRule type="expression" dxfId="143" priority="279">
      <formula>$C10="Exceção Aplicação"</formula>
    </cfRule>
    <cfRule type="expression" dxfId="142" priority="276">
      <formula>$C10="Execução Completa"</formula>
    </cfRule>
    <cfRule type="expression" dxfId="141" priority="275">
      <formula>$C10="Exceção Aplicação"</formula>
    </cfRule>
    <cfRule type="expression" dxfId="140" priority="274">
      <formula>$C10="Exceção Negócio"</formula>
    </cfRule>
    <cfRule type="expression" dxfId="139" priority="280">
      <formula>$C10="Execução Completa"</formula>
    </cfRule>
    <cfRule type="expression" dxfId="138" priority="271">
      <formula>$C10="Exceção Aplicação"</formula>
    </cfRule>
    <cfRule type="expression" dxfId="137" priority="278">
      <formula>$C10="Exceção Negócio"</formula>
    </cfRule>
  </conditionalFormatting>
  <conditionalFormatting sqref="K12 K14 K16 K18 K20 K22">
    <cfRule type="expression" dxfId="136" priority="266">
      <formula>$C12="Exceção Negócio"</formula>
    </cfRule>
    <cfRule type="expression" dxfId="135" priority="258">
      <formula>$C12="Exceção Negócio"</formula>
    </cfRule>
    <cfRule type="expression" dxfId="134" priority="259">
      <formula>$C12="Exceção Aplicação"</formula>
    </cfRule>
    <cfRule type="expression" dxfId="133" priority="260">
      <formula>$C12="Execução Completa"</formula>
    </cfRule>
    <cfRule type="expression" dxfId="132" priority="261">
      <formula>K12=""</formula>
    </cfRule>
    <cfRule type="expression" dxfId="131" priority="268">
      <formula>$C12="Execução Completa"</formula>
    </cfRule>
    <cfRule type="expression" dxfId="130" priority="267">
      <formula>$C12="Exceção Aplicação"</formula>
    </cfRule>
    <cfRule type="expression" dxfId="129" priority="262">
      <formula>$C12="Exceção Negócio"</formula>
    </cfRule>
    <cfRule type="expression" dxfId="128" priority="263">
      <formula>$C12="Exceção Aplicação"</formula>
    </cfRule>
    <cfRule type="expression" dxfId="127" priority="264">
      <formula>$C12="Execução Completa"</formula>
    </cfRule>
  </conditionalFormatting>
  <conditionalFormatting sqref="K12">
    <cfRule type="expression" dxfId="126" priority="146">
      <formula>$C12="Execução Completa"</formula>
    </cfRule>
    <cfRule type="expression" dxfId="125" priority="139">
      <formula>K12=""</formula>
    </cfRule>
    <cfRule type="expression" dxfId="124" priority="138">
      <formula>$C12="Execução Completa"</formula>
    </cfRule>
    <cfRule type="expression" dxfId="123" priority="137">
      <formula>$C12="Exceção Aplicação"</formula>
    </cfRule>
    <cfRule type="expression" dxfId="122" priority="136">
      <formula>$C12="Exceção Negócio"</formula>
    </cfRule>
    <cfRule type="expression" dxfId="121" priority="135">
      <formula>K12=""</formula>
    </cfRule>
    <cfRule type="expression" dxfId="120" priority="134">
      <formula>$C12="Execução Completa"</formula>
    </cfRule>
    <cfRule type="expression" dxfId="119" priority="133">
      <formula>$C12="Exceção Aplicação"</formula>
    </cfRule>
    <cfRule type="expression" dxfId="118" priority="142">
      <formula>$C12="Execução Completa"</formula>
    </cfRule>
    <cfRule type="expression" dxfId="117" priority="131">
      <formula>K12=""</formula>
    </cfRule>
    <cfRule type="expression" dxfId="116" priority="141">
      <formula>$C12="Exceção Aplicação"</formula>
    </cfRule>
    <cfRule type="expression" dxfId="115" priority="140">
      <formula>$C12="Exceção Negócio"</formula>
    </cfRule>
    <cfRule type="expression" dxfId="114" priority="132">
      <formula>$C12="Exceção Negócio"</formula>
    </cfRule>
    <cfRule type="expression" dxfId="113" priority="144">
      <formula>$C12="Exceção Negócio"</formula>
    </cfRule>
    <cfRule type="expression" dxfId="112" priority="145">
      <formula>$C12="Exceção Aplicação"</formula>
    </cfRule>
  </conditionalFormatting>
  <conditionalFormatting sqref="K14 K18 K20 K12 K16 K22">
    <cfRule type="expression" dxfId="111" priority="257">
      <formula>K12=""</formula>
    </cfRule>
  </conditionalFormatting>
  <conditionalFormatting sqref="K14">
    <cfRule type="expression" dxfId="110" priority="123">
      <formula>K14=""</formula>
    </cfRule>
    <cfRule type="expression" dxfId="109" priority="122">
      <formula>$C14="Execução Completa"</formula>
    </cfRule>
    <cfRule type="expression" dxfId="108" priority="121">
      <formula>$C14="Exceção Aplicação"</formula>
    </cfRule>
    <cfRule type="expression" dxfId="107" priority="120">
      <formula>$C14="Exceção Negócio"</formula>
    </cfRule>
    <cfRule type="expression" dxfId="106" priority="119">
      <formula>K14=""</formula>
    </cfRule>
    <cfRule type="expression" dxfId="105" priority="118">
      <formula>$C14="Execução Completa"</formula>
    </cfRule>
    <cfRule type="expression" dxfId="104" priority="117">
      <formula>$C14="Exceção Aplicação"</formula>
    </cfRule>
    <cfRule type="expression" dxfId="103" priority="125">
      <formula>$C14="Exceção Aplicação"</formula>
    </cfRule>
    <cfRule type="expression" dxfId="102" priority="115">
      <formula>K14=""</formula>
    </cfRule>
    <cfRule type="expression" dxfId="101" priority="116">
      <formula>$C14="Exceção Negócio"</formula>
    </cfRule>
    <cfRule type="expression" dxfId="100" priority="130">
      <formula>$C14="Execução Completa"</formula>
    </cfRule>
    <cfRule type="expression" dxfId="99" priority="129">
      <formula>$C14="Exceção Aplicação"</formula>
    </cfRule>
    <cfRule type="expression" dxfId="98" priority="128">
      <formula>$C14="Exceção Negócio"</formula>
    </cfRule>
    <cfRule type="expression" dxfId="97" priority="126">
      <formula>$C14="Execução Completa"</formula>
    </cfRule>
    <cfRule type="expression" dxfId="96" priority="124">
      <formula>$C14="Exceção Negócio"</formula>
    </cfRule>
  </conditionalFormatting>
  <conditionalFormatting sqref="K16">
    <cfRule type="expression" dxfId="95" priority="108">
      <formula>$C16="Exceção Negócio"</formula>
    </cfRule>
    <cfRule type="expression" dxfId="94" priority="105">
      <formula>$C16="Exceção Aplicação"</formula>
    </cfRule>
    <cfRule type="expression" dxfId="93" priority="104">
      <formula>$C16="Exceção Negócio"</formula>
    </cfRule>
    <cfRule type="expression" dxfId="92" priority="103">
      <formula>K16=""</formula>
    </cfRule>
    <cfRule type="expression" dxfId="91" priority="102">
      <formula>$C16="Execução Completa"</formula>
    </cfRule>
    <cfRule type="expression" dxfId="90" priority="101">
      <formula>$C16="Exceção Aplicação"</formula>
    </cfRule>
    <cfRule type="expression" dxfId="89" priority="100">
      <formula>$C16="Exceção Negócio"</formula>
    </cfRule>
    <cfRule type="expression" dxfId="88" priority="107">
      <formula>K16=""</formula>
    </cfRule>
    <cfRule type="expression" dxfId="87" priority="109">
      <formula>$C16="Exceção Aplicação"</formula>
    </cfRule>
    <cfRule type="expression" dxfId="86" priority="110">
      <formula>$C16="Execução Completa"</formula>
    </cfRule>
    <cfRule type="expression" dxfId="85" priority="112">
      <formula>$C16="Exceção Negócio"</formula>
    </cfRule>
    <cfRule type="expression" dxfId="84" priority="113">
      <formula>$C16="Exceção Aplicação"</formula>
    </cfRule>
    <cfRule type="expression" dxfId="83" priority="114">
      <formula>$C16="Execução Completa"</formula>
    </cfRule>
    <cfRule type="expression" dxfId="82" priority="99">
      <formula>K16=""</formula>
    </cfRule>
    <cfRule type="expression" dxfId="81" priority="106">
      <formula>$C16="Execução Completa"</formula>
    </cfRule>
  </conditionalFormatting>
  <conditionalFormatting sqref="K18">
    <cfRule type="expression" dxfId="80" priority="91">
      <formula>K18=""</formula>
    </cfRule>
    <cfRule type="expression" dxfId="79" priority="87">
      <formula>K18=""</formula>
    </cfRule>
    <cfRule type="expression" dxfId="78" priority="89">
      <formula>$C18="Exceção Aplicação"</formula>
    </cfRule>
    <cfRule type="expression" dxfId="77" priority="88">
      <formula>$C18="Exceção Negócio"</formula>
    </cfRule>
    <cfRule type="expression" dxfId="76" priority="98">
      <formula>$C18="Execução Completa"</formula>
    </cfRule>
    <cfRule type="expression" dxfId="75" priority="97">
      <formula>$C18="Exceção Aplicação"</formula>
    </cfRule>
    <cfRule type="expression" dxfId="74" priority="96">
      <formula>$C18="Exceção Negócio"</formula>
    </cfRule>
    <cfRule type="expression" dxfId="73" priority="94">
      <formula>$C18="Execução Completa"</formula>
    </cfRule>
    <cfRule type="expression" dxfId="72" priority="93">
      <formula>$C18="Exceção Aplicação"</formula>
    </cfRule>
    <cfRule type="expression" dxfId="71" priority="92">
      <formula>$C18="Exceção Negócio"</formula>
    </cfRule>
    <cfRule type="expression" dxfId="70" priority="86">
      <formula>$C18="Execução Completa"</formula>
    </cfRule>
    <cfRule type="expression" dxfId="69" priority="85">
      <formula>$C18="Exceção Aplicação"</formula>
    </cfRule>
    <cfRule type="expression" dxfId="68" priority="84">
      <formula>$C18="Exceção Negócio"</formula>
    </cfRule>
    <cfRule type="expression" dxfId="67" priority="83">
      <formula>K18=""</formula>
    </cfRule>
    <cfRule type="expression" dxfId="66" priority="90">
      <formula>$C18="Execução Completa"</formula>
    </cfRule>
  </conditionalFormatting>
  <conditionalFormatting sqref="K20">
    <cfRule type="expression" dxfId="65" priority="20">
      <formula>$C20="Execução Completa"</formula>
    </cfRule>
    <cfRule type="expression" dxfId="64" priority="21">
      <formula>K20=""</formula>
    </cfRule>
    <cfRule type="expression" dxfId="63" priority="22">
      <formula>$C20="Exceção Negócio"</formula>
    </cfRule>
    <cfRule type="expression" dxfId="62" priority="23">
      <formula>$C20="Exceção Aplicação"</formula>
    </cfRule>
    <cfRule type="expression" dxfId="61" priority="32">
      <formula>$C20="Execução Completa"</formula>
    </cfRule>
    <cfRule type="expression" dxfId="60" priority="40">
      <formula>$C20="Execução Completa"</formula>
    </cfRule>
    <cfRule type="expression" dxfId="59" priority="39">
      <formula>$C20="Exceção Aplicação"</formula>
    </cfRule>
    <cfRule type="expression" dxfId="58" priority="38">
      <formula>$C20="Exceção Negócio"</formula>
    </cfRule>
    <cfRule type="expression" dxfId="57" priority="37">
      <formula>K20=""</formula>
    </cfRule>
    <cfRule type="expression" dxfId="56" priority="36">
      <formula>$C20="Execução Completa"</formula>
    </cfRule>
    <cfRule type="expression" dxfId="55" priority="35">
      <formula>$C20="Exceção Aplicação"</formula>
    </cfRule>
    <cfRule type="expression" dxfId="54" priority="34">
      <formula>$C20="Exceção Negócio"</formula>
    </cfRule>
    <cfRule type="expression" dxfId="53" priority="33">
      <formula>K20=""</formula>
    </cfRule>
    <cfRule type="expression" dxfId="52" priority="31">
      <formula>$C20="Exceção Aplicação"</formula>
    </cfRule>
    <cfRule type="expression" dxfId="51" priority="14">
      <formula>$C20="Exceção Negócio"</formula>
    </cfRule>
    <cfRule type="expression" dxfId="50" priority="15">
      <formula>$C20="Exceção Aplicação"</formula>
    </cfRule>
    <cfRule type="expression" dxfId="49" priority="16">
      <formula>$C20="Execução Completa"</formula>
    </cfRule>
    <cfRule type="expression" dxfId="48" priority="17">
      <formula>K20=""</formula>
    </cfRule>
    <cfRule type="expression" dxfId="47" priority="30">
      <formula>$C20="Exceção Negócio"</formula>
    </cfRule>
    <cfRule type="expression" dxfId="46" priority="82">
      <formula>$C20="Execução Completa"</formula>
    </cfRule>
    <cfRule type="expression" dxfId="45" priority="81">
      <formula>$C20="Exceção Aplicação"</formula>
    </cfRule>
    <cfRule type="expression" dxfId="44" priority="80">
      <formula>$C20="Exceção Negócio"</formula>
    </cfRule>
    <cfRule type="expression" dxfId="43" priority="78">
      <formula>$C20="Execução Completa"</formula>
    </cfRule>
    <cfRule type="expression" dxfId="42" priority="13">
      <formula>K20=""</formula>
    </cfRule>
    <cfRule type="expression" dxfId="41" priority="77">
      <formula>$C20="Exceção Aplicação"</formula>
    </cfRule>
    <cfRule type="expression" dxfId="40" priority="76">
      <formula>$C20="Exceção Negócio"</formula>
    </cfRule>
    <cfRule type="expression" dxfId="39" priority="75">
      <formula>K20=""</formula>
    </cfRule>
    <cfRule type="expression" dxfId="38" priority="74">
      <formula>$C20="Execução Completa"</formula>
    </cfRule>
    <cfRule type="expression" dxfId="37" priority="73">
      <formula>$C20="Exceção Aplicação"</formula>
    </cfRule>
    <cfRule type="expression" dxfId="36" priority="72">
      <formula>$C20="Exceção Negócio"</formula>
    </cfRule>
    <cfRule type="expression" dxfId="35" priority="71">
      <formula>K20=""</formula>
    </cfRule>
    <cfRule type="expression" dxfId="34" priority="70">
      <formula>$C20="Execução Completa"</formula>
    </cfRule>
    <cfRule type="expression" dxfId="33" priority="69">
      <formula>$C20="Exceção Aplicação"</formula>
    </cfRule>
    <cfRule type="expression" dxfId="32" priority="29">
      <formula>K20=""</formula>
    </cfRule>
    <cfRule type="expression" dxfId="31" priority="18">
      <formula>$C20="Exceção Negócio"</formula>
    </cfRule>
    <cfRule type="expression" dxfId="30" priority="27">
      <formula>$C20="Exceção Aplicação"</formula>
    </cfRule>
    <cfRule type="expression" dxfId="29" priority="68">
      <formula>$C20="Exceção Negócio"</formula>
    </cfRule>
    <cfRule type="expression" dxfId="28" priority="19">
      <formula>$C20="Exceção Aplicação"</formula>
    </cfRule>
    <cfRule type="expression" dxfId="27" priority="26">
      <formula>$C20="Exceção Negócio"</formula>
    </cfRule>
    <cfRule type="expression" dxfId="26" priority="25">
      <formula>K20=""</formula>
    </cfRule>
    <cfRule type="expression" dxfId="25" priority="67">
      <formula>K20=""</formula>
    </cfRule>
    <cfRule type="expression" dxfId="24" priority="24">
      <formula>$C20="Execução Completa"</formula>
    </cfRule>
    <cfRule type="expression" dxfId="23" priority="28">
      <formula>$C20="Execução Completa"</formula>
    </cfRule>
  </conditionalFormatting>
  <conditionalFormatting sqref="K22">
    <cfRule type="expression" dxfId="22" priority="65">
      <formula>$C22="Exceção Aplicação"</formula>
    </cfRule>
    <cfRule type="expression" dxfId="21" priority="64">
      <formula>$C22="Exceção Negócio"</formula>
    </cfRule>
    <cfRule type="expression" dxfId="20" priority="56">
      <formula>$C22="Exceção Negócio"</formula>
    </cfRule>
    <cfRule type="expression" dxfId="19" priority="66">
      <formula>$C22="Execução Completa"</formula>
    </cfRule>
    <cfRule type="expression" dxfId="18" priority="61">
      <formula>$C22="Exceção Aplicação"</formula>
    </cfRule>
    <cfRule type="expression" dxfId="17" priority="60">
      <formula>$C22="Exceção Negócio"</formula>
    </cfRule>
    <cfRule type="expression" dxfId="16" priority="59">
      <formula>K22=""</formula>
    </cfRule>
    <cfRule type="expression" dxfId="15" priority="58">
      <formula>$C22="Execução Completa"</formula>
    </cfRule>
    <cfRule type="expression" dxfId="14" priority="57">
      <formula>$C22="Exceção Aplicação"</formula>
    </cfRule>
    <cfRule type="expression" dxfId="13" priority="55">
      <formula>K22=""</formula>
    </cfRule>
    <cfRule type="expression" dxfId="12" priority="54">
      <formula>$C22="Execução Completa"</formula>
    </cfRule>
    <cfRule type="expression" dxfId="11" priority="53">
      <formula>$C22="Exceção Aplicação"</formula>
    </cfRule>
    <cfRule type="expression" dxfId="10" priority="52">
      <formula>$C22="Exceção Negócio"</formula>
    </cfRule>
    <cfRule type="expression" dxfId="9" priority="51">
      <formula>K22=""</formula>
    </cfRule>
    <cfRule type="expression" dxfId="8" priority="62">
      <formula>$C22="Execução Completa"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300" r:id="rId1"/>
  <headerFooter>
    <oddFooter>&amp;C&amp;"Calibri"&amp;11&amp;K000000_x000D_&amp;1#&amp;"Calibri"&amp;10&amp;K000000Pública</oddFooter>
  </headerFooter>
  <ignoredErrors>
    <ignoredError sqref="N4 N6 N8 N10 N12 N16" evalError="1"/>
  </ignoredErrors>
  <drawing r:id="rId2"/>
  <webPublishItems count="4">
    <webPublishItem id="12385" divId="DCVIM_INTMV_INTM_IncluirDadosANP-itens_12385" sourceType="range" sourceRef="A2:H26" destinationFile="C:\Users\Usuário 1\Downloads\DCVIM_INTMV_INTM_IncluirDadosANP-itens.htm"/>
    <webPublishItem id="17664" divId="DCVIM_INTMV_INTM_IncluirDadosANP-itens_17664" sourceType="range" sourceRef="B3:G23" destinationFile="C:\Users\Usuário 1\Downloads\DCVIM_INTMV_INTM_IncluirDadosANP-itens.htm"/>
    <webPublishItem id="26537" divId="DCVIM_INTMV_INTM_IncluirDadosANP-itens_26537" sourceType="range" sourceRef="B3:G24" destinationFile="C:\Users\36EA\Desktop\Template Reporter.htm"/>
    <webPublishItem id="22443" divId="DOLS_PLOG_GTRANSP_CadastroTarifas-itens_22443" sourceType="range" sourceRef="I2:L15" destinationFile="C:\Users\Usuário 1\Downloads\DOLS_PLOG_GTRANSP_CadastroTarifas-itens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FC1C4-442F-44F1-A74C-83B4467AA026}">
  <sheetPr codeName="Planilha1"/>
  <dimension ref="A1:D1013"/>
  <sheetViews>
    <sheetView showGridLines="0" topLeftCell="A1003" workbookViewId="0">
      <selection activeCell="B1007" sqref="B1007"/>
    </sheetView>
  </sheetViews>
  <sheetFormatPr defaultColWidth="20.7109375" defaultRowHeight="15" x14ac:dyDescent="0.25"/>
  <cols>
    <col min="1" max="1" width="20.7109375" style="47"/>
    <col min="2" max="2" width="40.7109375" style="44" customWidth="1"/>
    <col min="3" max="3" width="20.7109375" style="44"/>
    <col min="4" max="4" width="60.7109375" style="48" customWidth="1"/>
    <col min="5" max="16384" width="20.7109375" style="44"/>
  </cols>
  <sheetData>
    <row r="1" spans="1:4" x14ac:dyDescent="0.25">
      <c r="A1" s="42" t="s">
        <v>0</v>
      </c>
      <c r="B1" s="43" t="s">
        <v>1</v>
      </c>
      <c r="C1" s="43" t="s">
        <v>2</v>
      </c>
      <c r="D1" s="51" t="s">
        <v>3</v>
      </c>
    </row>
    <row r="2" spans="1:4" x14ac:dyDescent="0.25">
      <c r="A2" s="45">
        <v>45145.671759259261</v>
      </c>
      <c r="B2" s="44" t="s">
        <v>67</v>
      </c>
      <c r="C2" s="44" t="s">
        <v>17</v>
      </c>
      <c r="D2" s="46" t="s">
        <v>68</v>
      </c>
    </row>
    <row r="3" spans="1:4" ht="38.25" x14ac:dyDescent="0.25">
      <c r="A3" s="47">
        <v>45145.657037037039</v>
      </c>
      <c r="B3" s="44" t="s">
        <v>69</v>
      </c>
      <c r="C3" s="44" t="s">
        <v>17</v>
      </c>
      <c r="D3" s="48" t="s">
        <v>70</v>
      </c>
    </row>
    <row r="4" spans="1:4" ht="38.25" x14ac:dyDescent="0.25">
      <c r="A4" s="47">
        <v>45145.654178240744</v>
      </c>
      <c r="B4" s="44" t="s">
        <v>71</v>
      </c>
      <c r="C4" s="44" t="s">
        <v>17</v>
      </c>
      <c r="D4" s="48" t="s">
        <v>72</v>
      </c>
    </row>
    <row r="5" spans="1:4" ht="38.25" x14ac:dyDescent="0.25">
      <c r="A5" s="47">
        <v>45145.651203703703</v>
      </c>
      <c r="B5" s="44" t="s">
        <v>73</v>
      </c>
      <c r="C5" s="44" t="s">
        <v>17</v>
      </c>
      <c r="D5" s="48" t="s">
        <v>74</v>
      </c>
    </row>
    <row r="6" spans="1:4" x14ac:dyDescent="0.25">
      <c r="A6" s="47">
        <v>45145.631979166668</v>
      </c>
      <c r="B6" s="44" t="s">
        <v>75</v>
      </c>
      <c r="C6" s="44" t="s">
        <v>17</v>
      </c>
      <c r="D6" s="48" t="s">
        <v>76</v>
      </c>
    </row>
    <row r="7" spans="1:4" ht="38.25" x14ac:dyDescent="0.25">
      <c r="A7" s="47">
        <v>45145.609456018516</v>
      </c>
      <c r="B7" s="44" t="s">
        <v>77</v>
      </c>
      <c r="C7" s="44" t="s">
        <v>4</v>
      </c>
      <c r="D7" s="48" t="s">
        <v>78</v>
      </c>
    </row>
    <row r="8" spans="1:4" x14ac:dyDescent="0.25">
      <c r="A8" s="47">
        <v>45145.588576388887</v>
      </c>
      <c r="B8" s="44" t="s">
        <v>79</v>
      </c>
      <c r="C8" s="44" t="s">
        <v>17</v>
      </c>
      <c r="D8" s="48" t="s">
        <v>80</v>
      </c>
    </row>
    <row r="9" spans="1:4" ht="63.75" x14ac:dyDescent="0.25">
      <c r="A9" s="47">
        <v>45145.505347222221</v>
      </c>
      <c r="B9" s="44" t="s">
        <v>81</v>
      </c>
      <c r="C9" s="44" t="s">
        <v>4</v>
      </c>
      <c r="D9" s="48" t="s">
        <v>82</v>
      </c>
    </row>
    <row r="10" spans="1:4" ht="63.75" x14ac:dyDescent="0.25">
      <c r="A10" s="47">
        <v>45145.503865740742</v>
      </c>
      <c r="B10" s="44" t="s">
        <v>83</v>
      </c>
      <c r="C10" s="44" t="s">
        <v>4</v>
      </c>
      <c r="D10" s="48" t="s">
        <v>84</v>
      </c>
    </row>
    <row r="11" spans="1:4" ht="63.75" x14ac:dyDescent="0.25">
      <c r="A11" s="47">
        <v>45145.502442129633</v>
      </c>
      <c r="B11" s="44" t="s">
        <v>85</v>
      </c>
      <c r="C11" s="44" t="s">
        <v>4</v>
      </c>
      <c r="D11" s="48" t="s">
        <v>86</v>
      </c>
    </row>
    <row r="12" spans="1:4" ht="38.25" x14ac:dyDescent="0.25">
      <c r="A12" s="47">
        <v>45145.499513888892</v>
      </c>
      <c r="B12" s="44" t="s">
        <v>87</v>
      </c>
      <c r="C12" s="44" t="s">
        <v>17</v>
      </c>
      <c r="D12" s="48" t="s">
        <v>88</v>
      </c>
    </row>
    <row r="13" spans="1:4" ht="38.25" x14ac:dyDescent="0.25">
      <c r="A13" s="47">
        <v>45145.496527777781</v>
      </c>
      <c r="B13" s="44" t="s">
        <v>89</v>
      </c>
      <c r="C13" s="44" t="s">
        <v>17</v>
      </c>
      <c r="D13" s="48" t="s">
        <v>90</v>
      </c>
    </row>
    <row r="14" spans="1:4" ht="25.5" x14ac:dyDescent="0.25">
      <c r="A14" s="47">
        <v>45145.494212962964</v>
      </c>
      <c r="B14" s="44" t="s">
        <v>91</v>
      </c>
      <c r="C14" s="44" t="s">
        <v>17</v>
      </c>
      <c r="D14" s="48" t="s">
        <v>92</v>
      </c>
    </row>
    <row r="15" spans="1:4" ht="38.25" x14ac:dyDescent="0.25">
      <c r="A15" s="47">
        <v>45145.491111111114</v>
      </c>
      <c r="B15" s="44" t="s">
        <v>93</v>
      </c>
      <c r="C15" s="44" t="s">
        <v>17</v>
      </c>
      <c r="D15" s="48" t="s">
        <v>94</v>
      </c>
    </row>
    <row r="16" spans="1:4" ht="38.25" x14ac:dyDescent="0.25">
      <c r="A16" s="47">
        <v>45145.488506944443</v>
      </c>
      <c r="B16" s="44" t="s">
        <v>95</v>
      </c>
      <c r="C16" s="44" t="s">
        <v>4</v>
      </c>
      <c r="D16" s="48" t="s">
        <v>96</v>
      </c>
    </row>
    <row r="17" spans="1:4" ht="38.25" x14ac:dyDescent="0.25">
      <c r="A17" s="47">
        <v>45145.445462962962</v>
      </c>
      <c r="B17" s="44" t="s">
        <v>97</v>
      </c>
      <c r="C17" s="44" t="s">
        <v>4</v>
      </c>
      <c r="D17" s="48" t="s">
        <v>98</v>
      </c>
    </row>
    <row r="18" spans="1:4" ht="38.25" x14ac:dyDescent="0.25">
      <c r="A18" s="47">
        <v>45145.442256944443</v>
      </c>
      <c r="B18" s="44" t="s">
        <v>99</v>
      </c>
      <c r="C18" s="44" t="s">
        <v>17</v>
      </c>
      <c r="D18" s="48" t="s">
        <v>100</v>
      </c>
    </row>
    <row r="19" spans="1:4" ht="38.25" x14ac:dyDescent="0.25">
      <c r="A19" s="47">
        <v>45145.404618055552</v>
      </c>
      <c r="B19" s="44" t="s">
        <v>101</v>
      </c>
      <c r="C19" s="44" t="s">
        <v>17</v>
      </c>
      <c r="D19" s="48" t="s">
        <v>102</v>
      </c>
    </row>
    <row r="20" spans="1:4" x14ac:dyDescent="0.25">
      <c r="A20" s="47">
        <v>45145.403310185182</v>
      </c>
      <c r="B20" s="44" t="s">
        <v>103</v>
      </c>
      <c r="C20" s="44" t="s">
        <v>17</v>
      </c>
      <c r="D20" s="48" t="s">
        <v>104</v>
      </c>
    </row>
    <row r="21" spans="1:4" ht="38.25" x14ac:dyDescent="0.25">
      <c r="A21" s="47">
        <v>45142.826886574076</v>
      </c>
      <c r="B21" s="44" t="s">
        <v>105</v>
      </c>
      <c r="C21" s="44" t="s">
        <v>4</v>
      </c>
      <c r="D21" s="48" t="s">
        <v>106</v>
      </c>
    </row>
    <row r="22" spans="1:4" ht="63.75" x14ac:dyDescent="0.25">
      <c r="A22" s="47">
        <v>45142.823287037034</v>
      </c>
      <c r="B22" s="44" t="s">
        <v>107</v>
      </c>
      <c r="C22" s="44" t="s">
        <v>4</v>
      </c>
      <c r="D22" s="48" t="s">
        <v>108</v>
      </c>
    </row>
    <row r="23" spans="1:4" ht="38.25" x14ac:dyDescent="0.25">
      <c r="A23" s="47">
        <v>45142.759675925925</v>
      </c>
      <c r="B23" s="44" t="s">
        <v>109</v>
      </c>
      <c r="C23" s="44" t="s">
        <v>17</v>
      </c>
      <c r="D23" s="48" t="s">
        <v>110</v>
      </c>
    </row>
    <row r="24" spans="1:4" ht="38.25" x14ac:dyDescent="0.25">
      <c r="A24" s="47">
        <v>45142.722662037035</v>
      </c>
      <c r="B24" s="44" t="s">
        <v>111</v>
      </c>
      <c r="C24" s="44" t="s">
        <v>17</v>
      </c>
      <c r="D24" s="48" t="s">
        <v>112</v>
      </c>
    </row>
    <row r="25" spans="1:4" ht="38.25" x14ac:dyDescent="0.25">
      <c r="A25" s="47">
        <v>45142.719571759262</v>
      </c>
      <c r="B25" s="44" t="s">
        <v>113</v>
      </c>
      <c r="C25" s="44" t="s">
        <v>17</v>
      </c>
      <c r="D25" s="48" t="s">
        <v>114</v>
      </c>
    </row>
    <row r="26" spans="1:4" x14ac:dyDescent="0.25">
      <c r="A26" s="47">
        <v>45142.718229166669</v>
      </c>
      <c r="B26" s="44" t="s">
        <v>115</v>
      </c>
      <c r="C26" s="44" t="s">
        <v>17</v>
      </c>
      <c r="D26" s="48" t="s">
        <v>116</v>
      </c>
    </row>
    <row r="27" spans="1:4" x14ac:dyDescent="0.25">
      <c r="A27" s="47">
        <v>45142.678506944445</v>
      </c>
      <c r="B27" s="44" t="s">
        <v>117</v>
      </c>
      <c r="C27" s="44" t="s">
        <v>17</v>
      </c>
      <c r="D27" s="48" t="s">
        <v>118</v>
      </c>
    </row>
    <row r="28" spans="1:4" ht="38.25" x14ac:dyDescent="0.25">
      <c r="A28" s="47">
        <v>45142.67528935185</v>
      </c>
      <c r="B28" s="44" t="s">
        <v>119</v>
      </c>
      <c r="C28" s="44" t="s">
        <v>17</v>
      </c>
      <c r="D28" s="48" t="s">
        <v>120</v>
      </c>
    </row>
    <row r="29" spans="1:4" ht="38.25" x14ac:dyDescent="0.25">
      <c r="A29" s="47">
        <v>45142.594502314816</v>
      </c>
      <c r="B29" s="44" t="s">
        <v>121</v>
      </c>
      <c r="C29" s="44" t="s">
        <v>17</v>
      </c>
      <c r="D29" s="48" t="s">
        <v>122</v>
      </c>
    </row>
    <row r="30" spans="1:4" x14ac:dyDescent="0.25">
      <c r="A30" s="47">
        <v>45142.554189814815</v>
      </c>
      <c r="B30" s="44" t="s">
        <v>123</v>
      </c>
      <c r="C30" s="44" t="s">
        <v>17</v>
      </c>
      <c r="D30" s="48" t="s">
        <v>124</v>
      </c>
    </row>
    <row r="31" spans="1:4" ht="51" x14ac:dyDescent="0.25">
      <c r="A31" s="47">
        <v>45142.550671296296</v>
      </c>
      <c r="B31" s="44" t="s">
        <v>125</v>
      </c>
      <c r="C31" s="44" t="s">
        <v>4</v>
      </c>
      <c r="D31" s="48" t="s">
        <v>126</v>
      </c>
    </row>
    <row r="32" spans="1:4" ht="89.25" x14ac:dyDescent="0.25">
      <c r="A32" s="47">
        <v>45142.519618055558</v>
      </c>
      <c r="B32" s="44" t="s">
        <v>127</v>
      </c>
      <c r="C32" s="44" t="s">
        <v>7</v>
      </c>
      <c r="D32" s="48" t="s">
        <v>128</v>
      </c>
    </row>
    <row r="33" spans="1:4" ht="38.25" x14ac:dyDescent="0.25">
      <c r="A33" s="47">
        <v>45142.516655092593</v>
      </c>
      <c r="B33" s="44" t="s">
        <v>129</v>
      </c>
      <c r="C33" s="44" t="s">
        <v>17</v>
      </c>
      <c r="D33" s="48" t="s">
        <v>130</v>
      </c>
    </row>
    <row r="34" spans="1:4" x14ac:dyDescent="0.25">
      <c r="A34" s="47">
        <v>45142.515393518515</v>
      </c>
      <c r="B34" s="44" t="s">
        <v>131</v>
      </c>
      <c r="C34" s="44" t="s">
        <v>17</v>
      </c>
      <c r="D34" s="48" t="s">
        <v>132</v>
      </c>
    </row>
    <row r="35" spans="1:4" ht="38.25" x14ac:dyDescent="0.25">
      <c r="A35" s="47">
        <v>45142.512314814812</v>
      </c>
      <c r="B35" s="44" t="s">
        <v>133</v>
      </c>
      <c r="C35" s="44" t="s">
        <v>17</v>
      </c>
      <c r="D35" s="48" t="s">
        <v>134</v>
      </c>
    </row>
    <row r="36" spans="1:4" ht="38.25" x14ac:dyDescent="0.25">
      <c r="A36" s="47">
        <v>45142.509409722225</v>
      </c>
      <c r="B36" s="44" t="s">
        <v>135</v>
      </c>
      <c r="C36" s="44" t="s">
        <v>17</v>
      </c>
      <c r="D36" s="48" t="s">
        <v>136</v>
      </c>
    </row>
    <row r="37" spans="1:4" ht="38.25" x14ac:dyDescent="0.25">
      <c r="A37" s="47">
        <v>45142.506481481483</v>
      </c>
      <c r="B37" s="44" t="s">
        <v>137</v>
      </c>
      <c r="C37" s="44" t="s">
        <v>17</v>
      </c>
      <c r="D37" s="48" t="s">
        <v>138</v>
      </c>
    </row>
    <row r="38" spans="1:4" ht="38.25" x14ac:dyDescent="0.25">
      <c r="A38" s="47">
        <v>45142.501064814816</v>
      </c>
      <c r="B38" s="44" t="s">
        <v>139</v>
      </c>
      <c r="C38" s="44" t="s">
        <v>17</v>
      </c>
      <c r="D38" s="48" t="s">
        <v>140</v>
      </c>
    </row>
    <row r="39" spans="1:4" x14ac:dyDescent="0.25">
      <c r="A39" s="47">
        <v>45142.499791666669</v>
      </c>
      <c r="B39" s="44" t="s">
        <v>141</v>
      </c>
      <c r="C39" s="44" t="s">
        <v>17</v>
      </c>
      <c r="D39" s="48" t="s">
        <v>142</v>
      </c>
    </row>
    <row r="40" spans="1:4" ht="38.25" x14ac:dyDescent="0.25">
      <c r="A40" s="47">
        <v>45142.49695601852</v>
      </c>
      <c r="B40" s="44" t="s">
        <v>143</v>
      </c>
      <c r="C40" s="44" t="s">
        <v>17</v>
      </c>
      <c r="D40" s="48" t="s">
        <v>144</v>
      </c>
    </row>
    <row r="41" spans="1:4" ht="38.25" x14ac:dyDescent="0.25">
      <c r="A41" s="47">
        <v>45141.788287037038</v>
      </c>
      <c r="B41" s="44" t="s">
        <v>145</v>
      </c>
      <c r="C41" s="44" t="s">
        <v>4</v>
      </c>
      <c r="D41" s="48" t="s">
        <v>146</v>
      </c>
    </row>
    <row r="42" spans="1:4" ht="38.25" x14ac:dyDescent="0.25">
      <c r="A42" s="47">
        <v>45141.739629629628</v>
      </c>
      <c r="B42" s="44" t="s">
        <v>147</v>
      </c>
      <c r="C42" s="44" t="s">
        <v>17</v>
      </c>
      <c r="D42" s="48" t="s">
        <v>148</v>
      </c>
    </row>
    <row r="43" spans="1:4" ht="25.5" x14ac:dyDescent="0.25">
      <c r="A43" s="47">
        <v>45141.661747685182</v>
      </c>
      <c r="B43" s="44" t="s">
        <v>149</v>
      </c>
      <c r="C43" s="44" t="s">
        <v>17</v>
      </c>
      <c r="D43" s="48" t="s">
        <v>150</v>
      </c>
    </row>
    <row r="44" spans="1:4" ht="38.25" x14ac:dyDescent="0.25">
      <c r="A44" s="47">
        <v>45141.658692129633</v>
      </c>
      <c r="B44" s="44" t="s">
        <v>151</v>
      </c>
      <c r="C44" s="44" t="s">
        <v>17</v>
      </c>
      <c r="D44" s="48" t="s">
        <v>152</v>
      </c>
    </row>
    <row r="45" spans="1:4" ht="38.25" x14ac:dyDescent="0.25">
      <c r="A45" s="47">
        <v>45141.655532407407</v>
      </c>
      <c r="B45" s="44" t="s">
        <v>153</v>
      </c>
      <c r="C45" s="44" t="s">
        <v>17</v>
      </c>
      <c r="D45" s="48" t="s">
        <v>154</v>
      </c>
    </row>
    <row r="46" spans="1:4" ht="38.25" x14ac:dyDescent="0.25">
      <c r="A46" s="47">
        <v>45141.652499999997</v>
      </c>
      <c r="B46" s="44" t="s">
        <v>155</v>
      </c>
      <c r="C46" s="44" t="s">
        <v>17</v>
      </c>
      <c r="D46" s="48" t="s">
        <v>156</v>
      </c>
    </row>
    <row r="47" spans="1:4" ht="38.25" x14ac:dyDescent="0.25">
      <c r="A47" s="47">
        <v>45141.621666666666</v>
      </c>
      <c r="B47" s="44" t="s">
        <v>157</v>
      </c>
      <c r="C47" s="44" t="s">
        <v>17</v>
      </c>
      <c r="D47" s="48" t="s">
        <v>158</v>
      </c>
    </row>
    <row r="48" spans="1:4" ht="38.25" x14ac:dyDescent="0.25">
      <c r="A48" s="47">
        <v>45141.597430555557</v>
      </c>
      <c r="B48" s="44" t="s">
        <v>159</v>
      </c>
      <c r="C48" s="44" t="s">
        <v>4</v>
      </c>
      <c r="D48" s="48" t="s">
        <v>160</v>
      </c>
    </row>
    <row r="49" spans="1:4" x14ac:dyDescent="0.25">
      <c r="A49" s="47">
        <v>45141.576689814814</v>
      </c>
      <c r="B49" s="44" t="s">
        <v>161</v>
      </c>
      <c r="C49" s="44" t="s">
        <v>17</v>
      </c>
      <c r="D49" s="48" t="s">
        <v>162</v>
      </c>
    </row>
    <row r="50" spans="1:4" ht="25.5" x14ac:dyDescent="0.25">
      <c r="A50" s="47">
        <v>45141.573958333334</v>
      </c>
      <c r="B50" s="44" t="s">
        <v>163</v>
      </c>
      <c r="C50" s="44" t="s">
        <v>17</v>
      </c>
      <c r="D50" s="48" t="s">
        <v>164</v>
      </c>
    </row>
    <row r="51" spans="1:4" ht="38.25" x14ac:dyDescent="0.25">
      <c r="A51" s="47">
        <v>45141.530590277776</v>
      </c>
      <c r="B51" s="44" t="s">
        <v>165</v>
      </c>
      <c r="C51" s="44" t="s">
        <v>17</v>
      </c>
      <c r="D51" s="48" t="s">
        <v>166</v>
      </c>
    </row>
    <row r="52" spans="1:4" x14ac:dyDescent="0.25">
      <c r="A52" s="47">
        <v>45141.529305555552</v>
      </c>
      <c r="B52" s="44" t="s">
        <v>167</v>
      </c>
      <c r="C52" s="44" t="s">
        <v>17</v>
      </c>
      <c r="D52" s="48" t="s">
        <v>168</v>
      </c>
    </row>
    <row r="53" spans="1:4" ht="38.25" x14ac:dyDescent="0.25">
      <c r="A53" s="47">
        <v>45141.479108796295</v>
      </c>
      <c r="B53" s="44" t="s">
        <v>169</v>
      </c>
      <c r="C53" s="44" t="s">
        <v>17</v>
      </c>
      <c r="D53" s="48" t="s">
        <v>170</v>
      </c>
    </row>
    <row r="54" spans="1:4" x14ac:dyDescent="0.25">
      <c r="A54" s="47">
        <v>45141.477824074071</v>
      </c>
      <c r="B54" s="44" t="s">
        <v>171</v>
      </c>
      <c r="C54" s="44" t="s">
        <v>17</v>
      </c>
      <c r="D54" s="48" t="s">
        <v>172</v>
      </c>
    </row>
    <row r="55" spans="1:4" ht="38.25" x14ac:dyDescent="0.25">
      <c r="A55" s="47">
        <v>45141.474768518521</v>
      </c>
      <c r="B55" s="44" t="s">
        <v>173</v>
      </c>
      <c r="C55" s="44" t="s">
        <v>17</v>
      </c>
      <c r="D55" s="48" t="s">
        <v>174</v>
      </c>
    </row>
    <row r="56" spans="1:4" ht="38.25" x14ac:dyDescent="0.25">
      <c r="A56" s="47">
        <v>45141.428993055553</v>
      </c>
      <c r="B56" s="44" t="s">
        <v>175</v>
      </c>
      <c r="C56" s="44" t="s">
        <v>17</v>
      </c>
      <c r="D56" s="48" t="s">
        <v>176</v>
      </c>
    </row>
    <row r="57" spans="1:4" ht="38.25" x14ac:dyDescent="0.25">
      <c r="A57" s="47">
        <v>45141.425810185188</v>
      </c>
      <c r="B57" s="44" t="s">
        <v>177</v>
      </c>
      <c r="C57" s="44" t="s">
        <v>17</v>
      </c>
      <c r="D57" s="48" t="s">
        <v>178</v>
      </c>
    </row>
    <row r="58" spans="1:4" x14ac:dyDescent="0.25">
      <c r="A58" s="47">
        <v>45141.398125</v>
      </c>
      <c r="B58" s="44" t="s">
        <v>179</v>
      </c>
      <c r="C58" s="44" t="s">
        <v>17</v>
      </c>
      <c r="D58" s="48" t="s">
        <v>180</v>
      </c>
    </row>
    <row r="59" spans="1:4" ht="38.25" x14ac:dyDescent="0.25">
      <c r="A59" s="47">
        <v>45141.395219907405</v>
      </c>
      <c r="B59" s="44" t="s">
        <v>181</v>
      </c>
      <c r="C59" s="44" t="s">
        <v>17</v>
      </c>
      <c r="D59" s="48" t="s">
        <v>182</v>
      </c>
    </row>
    <row r="60" spans="1:4" ht="63.75" x14ac:dyDescent="0.25">
      <c r="A60" s="47">
        <v>45141.324016203704</v>
      </c>
      <c r="B60" s="44" t="s">
        <v>183</v>
      </c>
      <c r="C60" s="44" t="s">
        <v>4</v>
      </c>
      <c r="D60" s="48" t="s">
        <v>184</v>
      </c>
    </row>
    <row r="61" spans="1:4" x14ac:dyDescent="0.25">
      <c r="A61" s="47">
        <v>45141.32271990741</v>
      </c>
      <c r="B61" s="44" t="s">
        <v>183</v>
      </c>
      <c r="C61" s="44" t="s">
        <v>17</v>
      </c>
      <c r="D61" s="48" t="s">
        <v>185</v>
      </c>
    </row>
    <row r="62" spans="1:4" ht="38.25" x14ac:dyDescent="0.25">
      <c r="A62" s="47">
        <v>45140.757407407407</v>
      </c>
      <c r="B62" s="44" t="s">
        <v>186</v>
      </c>
      <c r="C62" s="44" t="s">
        <v>17</v>
      </c>
      <c r="D62" s="48" t="s">
        <v>187</v>
      </c>
    </row>
    <row r="63" spans="1:4" ht="38.25" x14ac:dyDescent="0.25">
      <c r="A63" s="47">
        <v>45140.756249999999</v>
      </c>
      <c r="B63" s="44" t="s">
        <v>188</v>
      </c>
      <c r="C63" s="44" t="s">
        <v>4</v>
      </c>
      <c r="D63" s="48" t="s">
        <v>189</v>
      </c>
    </row>
    <row r="64" spans="1:4" x14ac:dyDescent="0.25">
      <c r="A64" s="47">
        <v>45140.693009259259</v>
      </c>
      <c r="B64" s="44" t="s">
        <v>190</v>
      </c>
      <c r="C64" s="44" t="s">
        <v>17</v>
      </c>
      <c r="D64" s="48" t="s">
        <v>191</v>
      </c>
    </row>
    <row r="65" spans="1:4" ht="51" x14ac:dyDescent="0.25">
      <c r="A65" s="47">
        <v>45140.673773148148</v>
      </c>
      <c r="B65" s="44" t="s">
        <v>192</v>
      </c>
      <c r="C65" s="44" t="s">
        <v>4</v>
      </c>
      <c r="D65" s="48" t="s">
        <v>193</v>
      </c>
    </row>
    <row r="66" spans="1:4" x14ac:dyDescent="0.25">
      <c r="A66" s="47">
        <v>45140.635150462964</v>
      </c>
      <c r="B66" s="44" t="s">
        <v>194</v>
      </c>
      <c r="C66" s="44" t="s">
        <v>17</v>
      </c>
      <c r="D66" s="48" t="s">
        <v>195</v>
      </c>
    </row>
    <row r="67" spans="1:4" x14ac:dyDescent="0.25">
      <c r="A67" s="47">
        <v>45140.633842592593</v>
      </c>
      <c r="B67" s="44" t="s">
        <v>196</v>
      </c>
      <c r="C67" s="44" t="s">
        <v>17</v>
      </c>
      <c r="D67" s="48" t="s">
        <v>197</v>
      </c>
    </row>
    <row r="68" spans="1:4" ht="38.25" x14ac:dyDescent="0.25">
      <c r="A68" s="47">
        <v>45140.612881944442</v>
      </c>
      <c r="B68" s="44" t="s">
        <v>198</v>
      </c>
      <c r="C68" s="44" t="s">
        <v>17</v>
      </c>
      <c r="D68" s="48" t="s">
        <v>199</v>
      </c>
    </row>
    <row r="69" spans="1:4" ht="51" x14ac:dyDescent="0.25">
      <c r="A69" s="47">
        <v>45140.611504629633</v>
      </c>
      <c r="B69" s="44" t="s">
        <v>200</v>
      </c>
      <c r="C69" s="44" t="s">
        <v>4</v>
      </c>
      <c r="D69" s="48" t="s">
        <v>201</v>
      </c>
    </row>
    <row r="70" spans="1:4" x14ac:dyDescent="0.25">
      <c r="A70" s="47">
        <v>45140.610185185185</v>
      </c>
      <c r="B70" s="44" t="s">
        <v>202</v>
      </c>
      <c r="C70" s="44" t="s">
        <v>17</v>
      </c>
      <c r="D70" s="48" t="s">
        <v>203</v>
      </c>
    </row>
    <row r="71" spans="1:4" ht="25.5" x14ac:dyDescent="0.25">
      <c r="A71" s="47">
        <v>45140.600729166668</v>
      </c>
      <c r="B71" s="44" t="s">
        <v>204</v>
      </c>
      <c r="C71" s="44" t="s">
        <v>17</v>
      </c>
      <c r="D71" s="48" t="s">
        <v>205</v>
      </c>
    </row>
    <row r="72" spans="1:4" ht="38.25" x14ac:dyDescent="0.25">
      <c r="A72" s="47">
        <v>45140.597905092596</v>
      </c>
      <c r="B72" s="44" t="s">
        <v>206</v>
      </c>
      <c r="C72" s="44" t="s">
        <v>17</v>
      </c>
      <c r="D72" s="48" t="s">
        <v>207</v>
      </c>
    </row>
    <row r="73" spans="1:4" ht="38.25" x14ac:dyDescent="0.25">
      <c r="A73" s="47">
        <v>45140.594444444447</v>
      </c>
      <c r="B73" s="44" t="s">
        <v>208</v>
      </c>
      <c r="C73" s="44" t="s">
        <v>17</v>
      </c>
      <c r="D73" s="48" t="s">
        <v>209</v>
      </c>
    </row>
    <row r="74" spans="1:4" ht="38.25" x14ac:dyDescent="0.25">
      <c r="A74" s="47">
        <v>45140.555798611109</v>
      </c>
      <c r="B74" s="44" t="s">
        <v>210</v>
      </c>
      <c r="C74" s="44" t="s">
        <v>7</v>
      </c>
      <c r="D74" s="48" t="s">
        <v>211</v>
      </c>
    </row>
    <row r="75" spans="1:4" ht="38.25" x14ac:dyDescent="0.25">
      <c r="A75" s="47">
        <v>45140.554525462961</v>
      </c>
      <c r="B75" s="44" t="s">
        <v>212</v>
      </c>
      <c r="C75" s="44" t="s">
        <v>7</v>
      </c>
      <c r="D75" s="48" t="s">
        <v>213</v>
      </c>
    </row>
    <row r="76" spans="1:4" ht="38.25" x14ac:dyDescent="0.25">
      <c r="A76" s="47">
        <v>45140.551585648151</v>
      </c>
      <c r="B76" s="44" t="s">
        <v>214</v>
      </c>
      <c r="C76" s="44" t="s">
        <v>17</v>
      </c>
      <c r="D76" s="48" t="s">
        <v>215</v>
      </c>
    </row>
    <row r="77" spans="1:4" ht="25.5" x14ac:dyDescent="0.25">
      <c r="A77" s="47">
        <v>45140.547974537039</v>
      </c>
      <c r="B77" s="44" t="s">
        <v>216</v>
      </c>
      <c r="C77" s="44" t="s">
        <v>17</v>
      </c>
      <c r="D77" s="48" t="s">
        <v>217</v>
      </c>
    </row>
    <row r="78" spans="1:4" ht="38.25" x14ac:dyDescent="0.25">
      <c r="A78" s="47">
        <v>45140.544999999998</v>
      </c>
      <c r="B78" s="44" t="s">
        <v>218</v>
      </c>
      <c r="C78" s="44" t="s">
        <v>17</v>
      </c>
      <c r="D78" s="48" t="s">
        <v>219</v>
      </c>
    </row>
    <row r="79" spans="1:4" ht="38.25" x14ac:dyDescent="0.25">
      <c r="A79" s="47">
        <v>45140.542094907411</v>
      </c>
      <c r="B79" s="44" t="s">
        <v>220</v>
      </c>
      <c r="C79" s="44" t="s">
        <v>17</v>
      </c>
      <c r="D79" s="48" t="s">
        <v>221</v>
      </c>
    </row>
    <row r="80" spans="1:4" x14ac:dyDescent="0.25">
      <c r="A80" s="47">
        <v>45140.540798611109</v>
      </c>
      <c r="B80" s="44" t="s">
        <v>222</v>
      </c>
      <c r="C80" s="44" t="s">
        <v>17</v>
      </c>
      <c r="D80" s="48" t="s">
        <v>223</v>
      </c>
    </row>
    <row r="81" spans="1:4" ht="63.75" x14ac:dyDescent="0.25">
      <c r="A81" s="47">
        <v>45140.523032407407</v>
      </c>
      <c r="B81" s="44" t="s">
        <v>224</v>
      </c>
      <c r="C81" s="44" t="s">
        <v>4</v>
      </c>
      <c r="D81" s="48" t="s">
        <v>225</v>
      </c>
    </row>
    <row r="82" spans="1:4" ht="38.25" x14ac:dyDescent="0.25">
      <c r="A82" s="47">
        <v>45140.520069444443</v>
      </c>
      <c r="B82" s="44" t="s">
        <v>226</v>
      </c>
      <c r="C82" s="44" t="s">
        <v>17</v>
      </c>
      <c r="D82" s="48" t="s">
        <v>227</v>
      </c>
    </row>
    <row r="83" spans="1:4" ht="38.25" x14ac:dyDescent="0.25">
      <c r="A83" s="47">
        <v>45140.517071759263</v>
      </c>
      <c r="B83" s="44" t="s">
        <v>228</v>
      </c>
      <c r="C83" s="44" t="s">
        <v>17</v>
      </c>
      <c r="D83" s="48" t="s">
        <v>229</v>
      </c>
    </row>
    <row r="84" spans="1:4" ht="38.25" x14ac:dyDescent="0.25">
      <c r="A84" s="47">
        <v>45140.456412037034</v>
      </c>
      <c r="B84" s="44" t="s">
        <v>230</v>
      </c>
      <c r="C84" s="44" t="s">
        <v>4</v>
      </c>
      <c r="D84" s="48" t="s">
        <v>231</v>
      </c>
    </row>
    <row r="85" spans="1:4" x14ac:dyDescent="0.25">
      <c r="A85" s="47">
        <v>45140.373252314814</v>
      </c>
      <c r="B85" s="44" t="s">
        <v>232</v>
      </c>
      <c r="C85" s="44" t="s">
        <v>17</v>
      </c>
      <c r="D85" s="48" t="s">
        <v>233</v>
      </c>
    </row>
    <row r="86" spans="1:4" x14ac:dyDescent="0.25">
      <c r="A86" s="47">
        <v>45140.372013888889</v>
      </c>
      <c r="B86" s="44" t="s">
        <v>234</v>
      </c>
      <c r="C86" s="44" t="s">
        <v>17</v>
      </c>
      <c r="D86" s="48" t="s">
        <v>235</v>
      </c>
    </row>
    <row r="87" spans="1:4" x14ac:dyDescent="0.25">
      <c r="A87" s="47">
        <v>45140.370706018519</v>
      </c>
      <c r="B87" s="44" t="s">
        <v>236</v>
      </c>
      <c r="C87" s="44" t="s">
        <v>17</v>
      </c>
      <c r="D87" s="48" t="s">
        <v>237</v>
      </c>
    </row>
    <row r="88" spans="1:4" x14ac:dyDescent="0.25">
      <c r="A88" s="47">
        <v>45140.308171296296</v>
      </c>
      <c r="B88" s="44" t="s">
        <v>238</v>
      </c>
      <c r="C88" s="44" t="s">
        <v>17</v>
      </c>
      <c r="D88" s="48" t="s">
        <v>239</v>
      </c>
    </row>
    <row r="89" spans="1:4" x14ac:dyDescent="0.25">
      <c r="A89" s="47">
        <v>45139.749224537038</v>
      </c>
      <c r="B89" s="44" t="s">
        <v>240</v>
      </c>
      <c r="C89" s="44" t="s">
        <v>17</v>
      </c>
      <c r="D89" s="48" t="s">
        <v>241</v>
      </c>
    </row>
    <row r="90" spans="1:4" x14ac:dyDescent="0.25">
      <c r="A90" s="47">
        <v>45139.747974537036</v>
      </c>
      <c r="B90" s="44" t="s">
        <v>242</v>
      </c>
      <c r="C90" s="44" t="s">
        <v>17</v>
      </c>
      <c r="D90" s="48" t="s">
        <v>243</v>
      </c>
    </row>
    <row r="91" spans="1:4" ht="38.25" x14ac:dyDescent="0.25">
      <c r="A91" s="47">
        <v>45139.745081018518</v>
      </c>
      <c r="B91" s="44" t="s">
        <v>244</v>
      </c>
      <c r="C91" s="44" t="s">
        <v>17</v>
      </c>
      <c r="D91" s="48" t="s">
        <v>245</v>
      </c>
    </row>
    <row r="92" spans="1:4" x14ac:dyDescent="0.25">
      <c r="A92" s="47">
        <v>45139.650682870371</v>
      </c>
      <c r="B92" s="44" t="s">
        <v>246</v>
      </c>
      <c r="C92" s="44" t="s">
        <v>17</v>
      </c>
      <c r="D92" s="48" t="s">
        <v>247</v>
      </c>
    </row>
    <row r="93" spans="1:4" x14ac:dyDescent="0.25">
      <c r="A93" s="47">
        <v>45139.649409722224</v>
      </c>
      <c r="B93" s="44" t="s">
        <v>248</v>
      </c>
      <c r="C93" s="44" t="s">
        <v>17</v>
      </c>
      <c r="D93" s="48" t="s">
        <v>249</v>
      </c>
    </row>
    <row r="94" spans="1:4" ht="38.25" x14ac:dyDescent="0.25">
      <c r="A94" s="47">
        <v>45139.646435185183</v>
      </c>
      <c r="B94" s="44" t="s">
        <v>250</v>
      </c>
      <c r="C94" s="44" t="s">
        <v>17</v>
      </c>
      <c r="D94" s="48" t="s">
        <v>251</v>
      </c>
    </row>
    <row r="95" spans="1:4" ht="38.25" x14ac:dyDescent="0.25">
      <c r="A95" s="47">
        <v>45139.608124999999</v>
      </c>
      <c r="B95" s="44" t="s">
        <v>252</v>
      </c>
      <c r="C95" s="44" t="s">
        <v>4</v>
      </c>
      <c r="D95" s="48" t="s">
        <v>253</v>
      </c>
    </row>
    <row r="96" spans="1:4" ht="25.5" x14ac:dyDescent="0.25">
      <c r="A96" s="47">
        <v>45139.605729166666</v>
      </c>
      <c r="B96" s="44" t="s">
        <v>254</v>
      </c>
      <c r="C96" s="44" t="s">
        <v>17</v>
      </c>
      <c r="D96" s="48" t="s">
        <v>255</v>
      </c>
    </row>
    <row r="97" spans="1:4" ht="51" x14ac:dyDescent="0.25">
      <c r="A97" s="47">
        <v>45139.605069444442</v>
      </c>
      <c r="B97" s="44" t="s">
        <v>256</v>
      </c>
      <c r="C97" s="44" t="s">
        <v>4</v>
      </c>
      <c r="D97" s="48" t="s">
        <v>257</v>
      </c>
    </row>
    <row r="98" spans="1:4" ht="38.25" x14ac:dyDescent="0.25">
      <c r="A98" s="47">
        <v>45139.602210648147</v>
      </c>
      <c r="B98" s="44" t="s">
        <v>258</v>
      </c>
      <c r="C98" s="44" t="s">
        <v>17</v>
      </c>
      <c r="D98" s="48" t="s">
        <v>259</v>
      </c>
    </row>
    <row r="99" spans="1:4" ht="63.75" x14ac:dyDescent="0.25">
      <c r="A99" s="47">
        <v>45139.598587962966</v>
      </c>
      <c r="B99" s="44" t="s">
        <v>252</v>
      </c>
      <c r="C99" s="44" t="s">
        <v>4</v>
      </c>
      <c r="D99" s="48" t="s">
        <v>260</v>
      </c>
    </row>
    <row r="100" spans="1:4" ht="63.75" x14ac:dyDescent="0.25">
      <c r="A100" s="47">
        <v>45139.59716435185</v>
      </c>
      <c r="B100" s="44" t="s">
        <v>261</v>
      </c>
      <c r="C100" s="44" t="s">
        <v>4</v>
      </c>
      <c r="D100" s="48" t="s">
        <v>262</v>
      </c>
    </row>
    <row r="101" spans="1:4" ht="25.5" x14ac:dyDescent="0.25">
      <c r="A101" s="47">
        <v>45139.594733796293</v>
      </c>
      <c r="B101" s="44" t="s">
        <v>263</v>
      </c>
      <c r="C101" s="44" t="s">
        <v>17</v>
      </c>
      <c r="D101" s="48" t="s">
        <v>264</v>
      </c>
    </row>
    <row r="102" spans="1:4" ht="38.25" x14ac:dyDescent="0.25">
      <c r="A102" s="47">
        <v>45139.461145833331</v>
      </c>
      <c r="B102" s="44" t="s">
        <v>265</v>
      </c>
      <c r="C102" s="44" t="s">
        <v>17</v>
      </c>
      <c r="D102" s="48" t="s">
        <v>266</v>
      </c>
    </row>
    <row r="103" spans="1:4" x14ac:dyDescent="0.25">
      <c r="A103" s="47">
        <v>45139.45988425926</v>
      </c>
      <c r="B103" s="44" t="s">
        <v>267</v>
      </c>
      <c r="C103" s="44" t="s">
        <v>17</v>
      </c>
      <c r="D103" s="48" t="s">
        <v>268</v>
      </c>
    </row>
    <row r="104" spans="1:4" ht="63.75" x14ac:dyDescent="0.25">
      <c r="A104" s="47">
        <v>45139.458460648151</v>
      </c>
      <c r="B104" s="44" t="s">
        <v>269</v>
      </c>
      <c r="C104" s="44" t="s">
        <v>4</v>
      </c>
      <c r="D104" s="48" t="s">
        <v>270</v>
      </c>
    </row>
    <row r="105" spans="1:4" x14ac:dyDescent="0.25">
      <c r="A105" s="47">
        <v>45139.45716435185</v>
      </c>
      <c r="B105" s="44" t="s">
        <v>271</v>
      </c>
      <c r="C105" s="44" t="s">
        <v>17</v>
      </c>
      <c r="D105" s="48" t="s">
        <v>272</v>
      </c>
    </row>
    <row r="106" spans="1:4" ht="38.25" x14ac:dyDescent="0.25">
      <c r="A106" s="47">
        <v>45138.825937499998</v>
      </c>
      <c r="B106" s="44" t="s">
        <v>273</v>
      </c>
      <c r="C106" s="44" t="s">
        <v>17</v>
      </c>
      <c r="D106" s="48" t="s">
        <v>274</v>
      </c>
    </row>
    <row r="107" spans="1:4" ht="63.75" x14ac:dyDescent="0.25">
      <c r="A107" s="47">
        <v>45138.812476851854</v>
      </c>
      <c r="B107" s="44" t="s">
        <v>275</v>
      </c>
      <c r="C107" s="44" t="s">
        <v>4</v>
      </c>
      <c r="D107" s="48" t="s">
        <v>276</v>
      </c>
    </row>
    <row r="108" spans="1:4" ht="38.25" x14ac:dyDescent="0.25">
      <c r="A108" s="47">
        <v>45138.717175925929</v>
      </c>
      <c r="B108" s="44" t="s">
        <v>277</v>
      </c>
      <c r="C108" s="44" t="s">
        <v>17</v>
      </c>
      <c r="D108" s="48" t="s">
        <v>278</v>
      </c>
    </row>
    <row r="109" spans="1:4" ht="63.75" x14ac:dyDescent="0.25">
      <c r="A109" s="47">
        <v>45138.694791666669</v>
      </c>
      <c r="B109" s="44" t="s">
        <v>279</v>
      </c>
      <c r="C109" s="44" t="s">
        <v>4</v>
      </c>
      <c r="D109" s="48" t="s">
        <v>280</v>
      </c>
    </row>
    <row r="110" spans="1:4" x14ac:dyDescent="0.25">
      <c r="A110" s="47">
        <v>45138.693472222221</v>
      </c>
      <c r="B110" s="44" t="s">
        <v>281</v>
      </c>
      <c r="C110" s="44" t="s">
        <v>17</v>
      </c>
      <c r="D110" s="48" t="s">
        <v>282</v>
      </c>
    </row>
    <row r="111" spans="1:4" ht="38.25" x14ac:dyDescent="0.25">
      <c r="A111" s="47">
        <v>45138.674155092594</v>
      </c>
      <c r="B111" s="44" t="s">
        <v>283</v>
      </c>
      <c r="C111" s="44" t="s">
        <v>17</v>
      </c>
      <c r="D111" s="48" t="s">
        <v>284</v>
      </c>
    </row>
    <row r="112" spans="1:4" ht="38.25" x14ac:dyDescent="0.25">
      <c r="A112" s="47">
        <v>45138.652094907404</v>
      </c>
      <c r="B112" s="44" t="s">
        <v>285</v>
      </c>
      <c r="C112" s="44" t="s">
        <v>17</v>
      </c>
      <c r="D112" s="48" t="s">
        <v>286</v>
      </c>
    </row>
    <row r="113" spans="1:4" ht="25.5" x14ac:dyDescent="0.25">
      <c r="A113" s="47">
        <v>45138.59648148148</v>
      </c>
      <c r="B113" s="44" t="s">
        <v>287</v>
      </c>
      <c r="C113" s="44" t="s">
        <v>17</v>
      </c>
      <c r="D113" s="48" t="s">
        <v>288</v>
      </c>
    </row>
    <row r="114" spans="1:4" ht="63.75" x14ac:dyDescent="0.25">
      <c r="A114" s="47">
        <v>45138.596388888887</v>
      </c>
      <c r="B114" s="44" t="s">
        <v>289</v>
      </c>
      <c r="C114" s="44" t="s">
        <v>4</v>
      </c>
      <c r="D114" s="48" t="s">
        <v>290</v>
      </c>
    </row>
    <row r="115" spans="1:4" ht="38.25" x14ac:dyDescent="0.25">
      <c r="A115" s="47">
        <v>45138.592881944445</v>
      </c>
      <c r="B115" s="44" t="s">
        <v>289</v>
      </c>
      <c r="C115" s="44" t="s">
        <v>17</v>
      </c>
      <c r="D115" s="48" t="s">
        <v>291</v>
      </c>
    </row>
    <row r="116" spans="1:4" ht="204" x14ac:dyDescent="0.25">
      <c r="A116" s="47">
        <v>45138.549756944441</v>
      </c>
      <c r="B116" s="44" t="s">
        <v>292</v>
      </c>
      <c r="C116" s="44" t="s">
        <v>7</v>
      </c>
      <c r="D116" s="48" t="s">
        <v>293</v>
      </c>
    </row>
    <row r="117" spans="1:4" ht="38.25" x14ac:dyDescent="0.25">
      <c r="A117" s="47">
        <v>45138.547210648147</v>
      </c>
      <c r="B117" s="44" t="s">
        <v>294</v>
      </c>
      <c r="C117" s="44" t="s">
        <v>4</v>
      </c>
      <c r="D117" s="48" t="s">
        <v>295</v>
      </c>
    </row>
    <row r="118" spans="1:4" ht="38.25" x14ac:dyDescent="0.25">
      <c r="A118" s="47">
        <v>45138.546041666668</v>
      </c>
      <c r="B118" s="44" t="s">
        <v>296</v>
      </c>
      <c r="C118" s="44" t="s">
        <v>4</v>
      </c>
      <c r="D118" s="48" t="s">
        <v>297</v>
      </c>
    </row>
    <row r="119" spans="1:4" x14ac:dyDescent="0.25">
      <c r="A119" s="47">
        <v>45138.544733796298</v>
      </c>
      <c r="B119" s="44" t="s">
        <v>298</v>
      </c>
      <c r="C119" s="44" t="s">
        <v>17</v>
      </c>
      <c r="D119" s="48" t="s">
        <v>299</v>
      </c>
    </row>
    <row r="120" spans="1:4" ht="38.25" x14ac:dyDescent="0.25">
      <c r="A120" s="47">
        <v>45138.543391203704</v>
      </c>
      <c r="B120" s="44" t="s">
        <v>300</v>
      </c>
      <c r="C120" s="44" t="s">
        <v>4</v>
      </c>
      <c r="D120" s="48" t="s">
        <v>301</v>
      </c>
    </row>
    <row r="121" spans="1:4" ht="38.25" x14ac:dyDescent="0.25">
      <c r="A121" s="47">
        <v>45138.496724537035</v>
      </c>
      <c r="B121" s="44" t="s">
        <v>302</v>
      </c>
      <c r="C121" s="44" t="s">
        <v>4</v>
      </c>
      <c r="D121" s="48" t="s">
        <v>303</v>
      </c>
    </row>
    <row r="122" spans="1:4" x14ac:dyDescent="0.25">
      <c r="A122" s="47">
        <v>45138.495474537034</v>
      </c>
      <c r="B122" s="44" t="s">
        <v>304</v>
      </c>
      <c r="C122" s="44" t="s">
        <v>17</v>
      </c>
      <c r="D122" s="48" t="s">
        <v>305</v>
      </c>
    </row>
    <row r="123" spans="1:4" ht="25.5" x14ac:dyDescent="0.25">
      <c r="A123" s="47">
        <v>45138.493275462963</v>
      </c>
      <c r="B123" s="44" t="s">
        <v>306</v>
      </c>
      <c r="C123" s="44" t="s">
        <v>17</v>
      </c>
      <c r="D123" s="48" t="s">
        <v>307</v>
      </c>
    </row>
    <row r="124" spans="1:4" ht="38.25" x14ac:dyDescent="0.25">
      <c r="A124" s="47">
        <v>45138.490763888891</v>
      </c>
      <c r="B124" s="44" t="s">
        <v>308</v>
      </c>
      <c r="C124" s="44" t="s">
        <v>4</v>
      </c>
      <c r="D124" s="48" t="s">
        <v>309</v>
      </c>
    </row>
    <row r="125" spans="1:4" ht="38.25" x14ac:dyDescent="0.25">
      <c r="A125" s="47">
        <v>45138.487812500003</v>
      </c>
      <c r="B125" s="44" t="s">
        <v>310</v>
      </c>
      <c r="C125" s="44" t="s">
        <v>17</v>
      </c>
      <c r="D125" s="48" t="s">
        <v>311</v>
      </c>
    </row>
    <row r="126" spans="1:4" ht="38.25" x14ac:dyDescent="0.25">
      <c r="A126" s="47">
        <v>45138.412627314814</v>
      </c>
      <c r="B126" s="44" t="s">
        <v>312</v>
      </c>
      <c r="C126" s="44" t="s">
        <v>17</v>
      </c>
      <c r="D126" s="48" t="s">
        <v>313</v>
      </c>
    </row>
    <row r="127" spans="1:4" ht="38.25" x14ac:dyDescent="0.25">
      <c r="A127" s="47">
        <v>45138.372858796298</v>
      </c>
      <c r="B127" s="44" t="s">
        <v>314</v>
      </c>
      <c r="C127" s="44" t="s">
        <v>4</v>
      </c>
      <c r="D127" s="48" t="s">
        <v>315</v>
      </c>
    </row>
    <row r="128" spans="1:4" ht="38.25" x14ac:dyDescent="0.25">
      <c r="A128" s="47">
        <v>45138.302928240744</v>
      </c>
      <c r="B128" s="44" t="s">
        <v>316</v>
      </c>
      <c r="C128" s="44" t="s">
        <v>4</v>
      </c>
      <c r="D128" s="48" t="s">
        <v>317</v>
      </c>
    </row>
    <row r="129" spans="1:4" x14ac:dyDescent="0.25">
      <c r="A129" s="47">
        <v>45135.853229166663</v>
      </c>
      <c r="B129" s="44" t="s">
        <v>318</v>
      </c>
      <c r="C129" s="44" t="s">
        <v>17</v>
      </c>
      <c r="D129" s="48" t="s">
        <v>319</v>
      </c>
    </row>
    <row r="130" spans="1:4" x14ac:dyDescent="0.25">
      <c r="A130" s="47">
        <v>45135.733298611114</v>
      </c>
      <c r="B130" s="44" t="s">
        <v>320</v>
      </c>
      <c r="C130" s="44" t="s">
        <v>17</v>
      </c>
      <c r="D130" s="48" t="s">
        <v>321</v>
      </c>
    </row>
    <row r="131" spans="1:4" ht="25.5" x14ac:dyDescent="0.25">
      <c r="A131" s="47">
        <v>45135.720173611109</v>
      </c>
      <c r="B131" s="44" t="s">
        <v>322</v>
      </c>
      <c r="C131" s="44" t="s">
        <v>17</v>
      </c>
      <c r="D131" s="48" t="s">
        <v>323</v>
      </c>
    </row>
    <row r="132" spans="1:4" ht="38.25" x14ac:dyDescent="0.25">
      <c r="A132" s="47">
        <v>45135.717141203706</v>
      </c>
      <c r="B132" s="44" t="s">
        <v>324</v>
      </c>
      <c r="C132" s="44" t="s">
        <v>17</v>
      </c>
      <c r="D132" s="48" t="s">
        <v>325</v>
      </c>
    </row>
    <row r="133" spans="1:4" ht="38.25" x14ac:dyDescent="0.25">
      <c r="A133" s="47">
        <v>45135.679525462961</v>
      </c>
      <c r="B133" s="44" t="s">
        <v>326</v>
      </c>
      <c r="C133" s="44" t="s">
        <v>17</v>
      </c>
      <c r="D133" s="48" t="s">
        <v>327</v>
      </c>
    </row>
    <row r="134" spans="1:4" ht="38.25" x14ac:dyDescent="0.25">
      <c r="A134" s="47">
        <v>45135.662951388891</v>
      </c>
      <c r="B134" s="44" t="s">
        <v>238</v>
      </c>
      <c r="C134" s="44" t="s">
        <v>4</v>
      </c>
      <c r="D134" s="48" t="s">
        <v>328</v>
      </c>
    </row>
    <row r="135" spans="1:4" ht="38.25" x14ac:dyDescent="0.25">
      <c r="A135" s="47">
        <v>45135.659583333334</v>
      </c>
      <c r="B135" s="44" t="s">
        <v>329</v>
      </c>
      <c r="C135" s="44" t="s">
        <v>17</v>
      </c>
      <c r="D135" s="48" t="s">
        <v>330</v>
      </c>
    </row>
    <row r="136" spans="1:4" ht="38.25" x14ac:dyDescent="0.25">
      <c r="A136" s="47">
        <v>45135.656423611108</v>
      </c>
      <c r="B136" s="44" t="s">
        <v>331</v>
      </c>
      <c r="C136" s="44" t="s">
        <v>17</v>
      </c>
      <c r="D136" s="48" t="s">
        <v>332</v>
      </c>
    </row>
    <row r="137" spans="1:4" ht="25.5" x14ac:dyDescent="0.25">
      <c r="A137" s="47">
        <v>45135.576770833337</v>
      </c>
      <c r="B137" s="44" t="s">
        <v>333</v>
      </c>
      <c r="C137" s="44" t="s">
        <v>17</v>
      </c>
      <c r="D137" s="48" t="s">
        <v>334</v>
      </c>
    </row>
    <row r="138" spans="1:4" x14ac:dyDescent="0.25">
      <c r="A138" s="47">
        <v>45135.575462962966</v>
      </c>
      <c r="B138" s="44" t="s">
        <v>335</v>
      </c>
      <c r="C138" s="44" t="s">
        <v>17</v>
      </c>
      <c r="D138" s="48" t="s">
        <v>336</v>
      </c>
    </row>
    <row r="139" spans="1:4" x14ac:dyDescent="0.25">
      <c r="A139" s="47">
        <v>45135.448240740741</v>
      </c>
      <c r="B139" s="44" t="s">
        <v>337</v>
      </c>
      <c r="C139" s="44" t="s">
        <v>17</v>
      </c>
      <c r="D139" s="48" t="s">
        <v>338</v>
      </c>
    </row>
    <row r="140" spans="1:4" ht="63.75" x14ac:dyDescent="0.25">
      <c r="A140" s="47">
        <v>45135.425023148149</v>
      </c>
      <c r="B140" s="44" t="s">
        <v>339</v>
      </c>
      <c r="C140" s="44" t="s">
        <v>4</v>
      </c>
      <c r="D140" s="48" t="s">
        <v>340</v>
      </c>
    </row>
    <row r="141" spans="1:4" ht="38.25" x14ac:dyDescent="0.25">
      <c r="A141" s="47">
        <v>45135.344537037039</v>
      </c>
      <c r="B141" s="44" t="s">
        <v>341</v>
      </c>
      <c r="C141" s="44" t="s">
        <v>4</v>
      </c>
      <c r="D141" s="48" t="s">
        <v>342</v>
      </c>
    </row>
    <row r="142" spans="1:4" ht="63.75" x14ac:dyDescent="0.25">
      <c r="A142" s="47">
        <v>45134.746678240743</v>
      </c>
      <c r="B142" s="44" t="s">
        <v>343</v>
      </c>
      <c r="C142" s="44" t="s">
        <v>4</v>
      </c>
      <c r="D142" s="48" t="s">
        <v>344</v>
      </c>
    </row>
    <row r="143" spans="1:4" ht="63.75" x14ac:dyDescent="0.25">
      <c r="A143" s="47">
        <v>45134.745289351849</v>
      </c>
      <c r="B143" s="44" t="s">
        <v>345</v>
      </c>
      <c r="C143" s="44" t="s">
        <v>4</v>
      </c>
      <c r="D143" s="48" t="s">
        <v>346</v>
      </c>
    </row>
    <row r="144" spans="1:4" ht="38.25" x14ac:dyDescent="0.25">
      <c r="A144" s="47">
        <v>45134.744108796294</v>
      </c>
      <c r="B144" s="44" t="s">
        <v>347</v>
      </c>
      <c r="C144" s="44" t="s">
        <v>4</v>
      </c>
      <c r="D144" s="48" t="s">
        <v>348</v>
      </c>
    </row>
    <row r="145" spans="1:4" ht="63.75" x14ac:dyDescent="0.25">
      <c r="A145" s="47">
        <v>45134.742650462962</v>
      </c>
      <c r="B145" s="44" t="s">
        <v>349</v>
      </c>
      <c r="C145" s="44" t="s">
        <v>4</v>
      </c>
      <c r="D145" s="48" t="s">
        <v>350</v>
      </c>
    </row>
    <row r="146" spans="1:4" ht="38.25" x14ac:dyDescent="0.25">
      <c r="A146" s="47">
        <v>45134.684328703705</v>
      </c>
      <c r="B146" s="44" t="s">
        <v>351</v>
      </c>
      <c r="C146" s="44" t="s">
        <v>17</v>
      </c>
      <c r="D146" s="48" t="s">
        <v>352</v>
      </c>
    </row>
    <row r="147" spans="1:4" ht="38.25" x14ac:dyDescent="0.25">
      <c r="A147" s="47">
        <v>45134.583194444444</v>
      </c>
      <c r="B147" s="44" t="s">
        <v>353</v>
      </c>
      <c r="C147" s="44" t="s">
        <v>17</v>
      </c>
      <c r="D147" s="48" t="s">
        <v>354</v>
      </c>
    </row>
    <row r="148" spans="1:4" ht="38.25" x14ac:dyDescent="0.25">
      <c r="A148" s="47">
        <v>45134.580069444448</v>
      </c>
      <c r="B148" s="44" t="s">
        <v>355</v>
      </c>
      <c r="C148" s="44" t="s">
        <v>17</v>
      </c>
      <c r="D148" s="48" t="s">
        <v>356</v>
      </c>
    </row>
    <row r="149" spans="1:4" ht="38.25" x14ac:dyDescent="0.25">
      <c r="A149" s="47">
        <v>45134.535011574073</v>
      </c>
      <c r="B149" s="44" t="s">
        <v>357</v>
      </c>
      <c r="C149" s="44" t="s">
        <v>17</v>
      </c>
      <c r="D149" s="48" t="s">
        <v>358</v>
      </c>
    </row>
    <row r="150" spans="1:4" ht="38.25" x14ac:dyDescent="0.25">
      <c r="A150" s="47">
        <v>45134.532037037039</v>
      </c>
      <c r="B150" s="44" t="s">
        <v>359</v>
      </c>
      <c r="C150" s="44" t="s">
        <v>17</v>
      </c>
      <c r="D150" s="48" t="s">
        <v>360</v>
      </c>
    </row>
    <row r="151" spans="1:4" ht="51" x14ac:dyDescent="0.25">
      <c r="A151" s="47">
        <v>45134.531388888892</v>
      </c>
      <c r="B151" s="44" t="s">
        <v>361</v>
      </c>
      <c r="C151" s="44" t="s">
        <v>4</v>
      </c>
      <c r="D151" s="48" t="s">
        <v>362</v>
      </c>
    </row>
    <row r="152" spans="1:4" ht="38.25" x14ac:dyDescent="0.25">
      <c r="A152" s="47">
        <v>45134.528449074074</v>
      </c>
      <c r="B152" s="44" t="s">
        <v>363</v>
      </c>
      <c r="C152" s="44" t="s">
        <v>17</v>
      </c>
      <c r="D152" s="48" t="s">
        <v>364</v>
      </c>
    </row>
    <row r="153" spans="1:4" ht="38.25" x14ac:dyDescent="0.25">
      <c r="A153" s="47">
        <v>45134.527187500003</v>
      </c>
      <c r="B153" s="44" t="s">
        <v>365</v>
      </c>
      <c r="C153" s="44" t="s">
        <v>4</v>
      </c>
      <c r="D153" s="48" t="s">
        <v>366</v>
      </c>
    </row>
    <row r="154" spans="1:4" ht="63.75" x14ac:dyDescent="0.25">
      <c r="A154" s="47">
        <v>45134.473622685182</v>
      </c>
      <c r="B154" s="44" t="s">
        <v>367</v>
      </c>
      <c r="C154" s="44" t="s">
        <v>4</v>
      </c>
      <c r="D154" s="48" t="s">
        <v>368</v>
      </c>
    </row>
    <row r="155" spans="1:4" x14ac:dyDescent="0.25">
      <c r="A155" s="47">
        <v>45134.472314814811</v>
      </c>
      <c r="B155" s="44" t="s">
        <v>369</v>
      </c>
      <c r="C155" s="44" t="s">
        <v>17</v>
      </c>
      <c r="D155" s="48" t="s">
        <v>370</v>
      </c>
    </row>
    <row r="156" spans="1:4" ht="38.25" x14ac:dyDescent="0.25">
      <c r="A156" s="47">
        <v>45134.469270833331</v>
      </c>
      <c r="B156" s="44" t="s">
        <v>371</v>
      </c>
      <c r="C156" s="44" t="s">
        <v>17</v>
      </c>
      <c r="D156" s="48" t="s">
        <v>372</v>
      </c>
    </row>
    <row r="157" spans="1:4" ht="25.5" x14ac:dyDescent="0.25">
      <c r="A157" s="47">
        <v>45134.466874999998</v>
      </c>
      <c r="B157" s="44" t="s">
        <v>373</v>
      </c>
      <c r="C157" s="44" t="s">
        <v>17</v>
      </c>
      <c r="D157" s="48" t="s">
        <v>374</v>
      </c>
    </row>
    <row r="158" spans="1:4" ht="38.25" x14ac:dyDescent="0.25">
      <c r="A158" s="47">
        <v>45134.46371527778</v>
      </c>
      <c r="B158" s="44" t="s">
        <v>367</v>
      </c>
      <c r="C158" s="44" t="s">
        <v>17</v>
      </c>
      <c r="D158" s="48" t="s">
        <v>375</v>
      </c>
    </row>
    <row r="159" spans="1:4" x14ac:dyDescent="0.25">
      <c r="A159" s="47">
        <v>45134.462430555555</v>
      </c>
      <c r="B159" s="44" t="s">
        <v>376</v>
      </c>
      <c r="C159" s="44" t="s">
        <v>17</v>
      </c>
      <c r="D159" s="48" t="s">
        <v>377</v>
      </c>
    </row>
    <row r="160" spans="1:4" x14ac:dyDescent="0.25">
      <c r="A160" s="47">
        <v>45134.461157407408</v>
      </c>
      <c r="B160" s="44" t="s">
        <v>378</v>
      </c>
      <c r="C160" s="44" t="s">
        <v>17</v>
      </c>
      <c r="D160" s="48" t="s">
        <v>379</v>
      </c>
    </row>
    <row r="161" spans="1:4" x14ac:dyDescent="0.25">
      <c r="A161" s="47">
        <v>45134.45988425926</v>
      </c>
      <c r="B161" s="44" t="s">
        <v>380</v>
      </c>
      <c r="C161" s="44" t="s">
        <v>17</v>
      </c>
      <c r="D161" s="48" t="s">
        <v>381</v>
      </c>
    </row>
    <row r="162" spans="1:4" x14ac:dyDescent="0.25">
      <c r="A162" s="47">
        <v>45134.458622685182</v>
      </c>
      <c r="B162" s="44" t="s">
        <v>382</v>
      </c>
      <c r="C162" s="44" t="s">
        <v>17</v>
      </c>
      <c r="D162" s="48" t="s">
        <v>383</v>
      </c>
    </row>
    <row r="163" spans="1:4" x14ac:dyDescent="0.25">
      <c r="A163" s="47">
        <v>45134.457337962966</v>
      </c>
      <c r="B163" s="44" t="s">
        <v>384</v>
      </c>
      <c r="C163" s="44" t="s">
        <v>17</v>
      </c>
      <c r="D163" s="48" t="s">
        <v>385</v>
      </c>
    </row>
    <row r="164" spans="1:4" ht="38.25" x14ac:dyDescent="0.25">
      <c r="A164" s="47">
        <v>45134.45417824074</v>
      </c>
      <c r="B164" s="44" t="s">
        <v>386</v>
      </c>
      <c r="C164" s="44" t="s">
        <v>17</v>
      </c>
      <c r="D164" s="48" t="s">
        <v>387</v>
      </c>
    </row>
    <row r="165" spans="1:4" ht="63.75" x14ac:dyDescent="0.25">
      <c r="A165" s="47">
        <v>45134.391817129632</v>
      </c>
      <c r="B165" s="44" t="s">
        <v>388</v>
      </c>
      <c r="C165" s="44" t="s">
        <v>4</v>
      </c>
      <c r="D165" s="48" t="s">
        <v>389</v>
      </c>
    </row>
    <row r="166" spans="1:4" x14ac:dyDescent="0.25">
      <c r="A166" s="47">
        <v>45134.390532407408</v>
      </c>
      <c r="B166" s="44" t="s">
        <v>390</v>
      </c>
      <c r="C166" s="44" t="s">
        <v>17</v>
      </c>
      <c r="D166" s="48" t="s">
        <v>391</v>
      </c>
    </row>
    <row r="167" spans="1:4" ht="63.75" x14ac:dyDescent="0.25">
      <c r="A167" s="47">
        <v>45134.389120370368</v>
      </c>
      <c r="B167" s="44" t="s">
        <v>392</v>
      </c>
      <c r="C167" s="44" t="s">
        <v>4</v>
      </c>
      <c r="D167" s="48" t="s">
        <v>393</v>
      </c>
    </row>
    <row r="168" spans="1:4" x14ac:dyDescent="0.25">
      <c r="A168" s="47">
        <v>45134.38784722222</v>
      </c>
      <c r="B168" s="44" t="s">
        <v>394</v>
      </c>
      <c r="C168" s="44" t="s">
        <v>17</v>
      </c>
      <c r="D168" s="48" t="s">
        <v>395</v>
      </c>
    </row>
    <row r="169" spans="1:4" x14ac:dyDescent="0.25">
      <c r="A169" s="47">
        <v>45134.386562500003</v>
      </c>
      <c r="B169" s="44" t="s">
        <v>396</v>
      </c>
      <c r="C169" s="44" t="s">
        <v>17</v>
      </c>
      <c r="D169" s="48" t="s">
        <v>397</v>
      </c>
    </row>
    <row r="170" spans="1:4" ht="38.25" x14ac:dyDescent="0.25">
      <c r="A170" s="47">
        <v>45134.38354166667</v>
      </c>
      <c r="B170" s="44" t="s">
        <v>398</v>
      </c>
      <c r="C170" s="44" t="s">
        <v>17</v>
      </c>
      <c r="D170" s="48" t="s">
        <v>399</v>
      </c>
    </row>
    <row r="171" spans="1:4" ht="38.25" x14ac:dyDescent="0.25">
      <c r="A171" s="47">
        <v>45134.380509259259</v>
      </c>
      <c r="B171" s="44" t="s">
        <v>400</v>
      </c>
      <c r="C171" s="44" t="s">
        <v>17</v>
      </c>
      <c r="D171" s="48" t="s">
        <v>401</v>
      </c>
    </row>
    <row r="172" spans="1:4" x14ac:dyDescent="0.25">
      <c r="A172" s="47">
        <v>45134.379236111112</v>
      </c>
      <c r="B172" s="44" t="s">
        <v>388</v>
      </c>
      <c r="C172" s="44" t="s">
        <v>17</v>
      </c>
      <c r="D172" s="48" t="s">
        <v>402</v>
      </c>
    </row>
    <row r="173" spans="1:4" ht="38.25" x14ac:dyDescent="0.25">
      <c r="A173" s="47">
        <v>45134.378425925926</v>
      </c>
      <c r="B173" s="44" t="s">
        <v>403</v>
      </c>
      <c r="C173" s="44" t="s">
        <v>4</v>
      </c>
      <c r="D173" s="48" t="s">
        <v>404</v>
      </c>
    </row>
    <row r="174" spans="1:4" ht="38.25" x14ac:dyDescent="0.25">
      <c r="A174" s="47">
        <v>45134.375324074077</v>
      </c>
      <c r="B174" s="44" t="s">
        <v>405</v>
      </c>
      <c r="C174" s="44" t="s">
        <v>17</v>
      </c>
      <c r="D174" s="48" t="s">
        <v>406</v>
      </c>
    </row>
    <row r="175" spans="1:4" ht="38.25" x14ac:dyDescent="0.25">
      <c r="A175" s="47">
        <v>45134.372291666667</v>
      </c>
      <c r="B175" s="44" t="s">
        <v>407</v>
      </c>
      <c r="C175" s="44" t="s">
        <v>17</v>
      </c>
      <c r="D175" s="48" t="s">
        <v>408</v>
      </c>
    </row>
    <row r="176" spans="1:4" ht="63.75" x14ac:dyDescent="0.25">
      <c r="A176" s="47">
        <v>45134.370821759258</v>
      </c>
      <c r="B176" s="44" t="s">
        <v>409</v>
      </c>
      <c r="C176" s="44" t="s">
        <v>4</v>
      </c>
      <c r="D176" s="48" t="s">
        <v>410</v>
      </c>
    </row>
    <row r="177" spans="1:4" x14ac:dyDescent="0.25">
      <c r="A177" s="47">
        <v>45133.757650462961</v>
      </c>
      <c r="B177" s="44" t="s">
        <v>411</v>
      </c>
      <c r="C177" s="44" t="s">
        <v>17</v>
      </c>
      <c r="D177" s="48" t="s">
        <v>395</v>
      </c>
    </row>
    <row r="178" spans="1:4" ht="38.25" x14ac:dyDescent="0.25">
      <c r="A178" s="47">
        <v>45133.754386574074</v>
      </c>
      <c r="B178" s="44" t="s">
        <v>412</v>
      </c>
      <c r="C178" s="44" t="s">
        <v>17</v>
      </c>
      <c r="D178" s="48" t="s">
        <v>413</v>
      </c>
    </row>
    <row r="179" spans="1:4" ht="38.25" x14ac:dyDescent="0.25">
      <c r="A179" s="47">
        <v>45133.733391203707</v>
      </c>
      <c r="B179" s="44" t="s">
        <v>414</v>
      </c>
      <c r="C179" s="44" t="s">
        <v>17</v>
      </c>
      <c r="D179" s="48" t="s">
        <v>415</v>
      </c>
    </row>
    <row r="180" spans="1:4" x14ac:dyDescent="0.25">
      <c r="A180" s="47">
        <v>45133.672025462962</v>
      </c>
      <c r="B180" s="44" t="s">
        <v>416</v>
      </c>
      <c r="C180" s="44" t="s">
        <v>17</v>
      </c>
      <c r="D180" s="48" t="s">
        <v>417</v>
      </c>
    </row>
    <row r="181" spans="1:4" ht="63.75" x14ac:dyDescent="0.25">
      <c r="A181" s="47">
        <v>45133.671273148146</v>
      </c>
      <c r="B181" s="44" t="s">
        <v>418</v>
      </c>
      <c r="C181" s="44" t="s">
        <v>4</v>
      </c>
      <c r="D181" s="48" t="s">
        <v>419</v>
      </c>
    </row>
    <row r="182" spans="1:4" ht="38.25" x14ac:dyDescent="0.25">
      <c r="A182" s="47">
        <v>45133.590752314813</v>
      </c>
      <c r="B182" s="44" t="s">
        <v>420</v>
      </c>
      <c r="C182" s="44" t="s">
        <v>17</v>
      </c>
      <c r="D182" s="48" t="s">
        <v>421</v>
      </c>
    </row>
    <row r="183" spans="1:4" x14ac:dyDescent="0.25">
      <c r="A183" s="47">
        <v>45133.589409722219</v>
      </c>
      <c r="B183" s="44" t="s">
        <v>422</v>
      </c>
      <c r="C183" s="44" t="s">
        <v>17</v>
      </c>
      <c r="D183" s="48" t="s">
        <v>423</v>
      </c>
    </row>
    <row r="184" spans="1:4" ht="38.25" x14ac:dyDescent="0.25">
      <c r="A184" s="47">
        <v>45133.555474537039</v>
      </c>
      <c r="B184" s="44" t="s">
        <v>424</v>
      </c>
      <c r="C184" s="44" t="s">
        <v>4</v>
      </c>
      <c r="D184" s="48" t="s">
        <v>425</v>
      </c>
    </row>
    <row r="185" spans="1:4" x14ac:dyDescent="0.25">
      <c r="A185" s="47">
        <v>45133.536238425928</v>
      </c>
      <c r="B185" s="44" t="s">
        <v>426</v>
      </c>
      <c r="C185" s="44" t="s">
        <v>17</v>
      </c>
      <c r="D185" s="48" t="s">
        <v>427</v>
      </c>
    </row>
    <row r="186" spans="1:4" x14ac:dyDescent="0.25">
      <c r="A186" s="47">
        <v>45133.481793981482</v>
      </c>
      <c r="B186" s="44" t="s">
        <v>428</v>
      </c>
      <c r="C186" s="44" t="s">
        <v>17</v>
      </c>
      <c r="D186" s="48" t="s">
        <v>429</v>
      </c>
    </row>
    <row r="187" spans="1:4" x14ac:dyDescent="0.25">
      <c r="A187" s="47">
        <v>45133.480532407404</v>
      </c>
      <c r="B187" s="44" t="s">
        <v>430</v>
      </c>
      <c r="C187" s="44" t="s">
        <v>17</v>
      </c>
      <c r="D187" s="48" t="s">
        <v>431</v>
      </c>
    </row>
    <row r="188" spans="1:4" ht="38.25" x14ac:dyDescent="0.25">
      <c r="A188" s="47">
        <v>45133.478622685187</v>
      </c>
      <c r="B188" s="44" t="s">
        <v>432</v>
      </c>
      <c r="C188" s="44" t="s">
        <v>4</v>
      </c>
      <c r="D188" s="48" t="s">
        <v>433</v>
      </c>
    </row>
    <row r="189" spans="1:4" x14ac:dyDescent="0.25">
      <c r="A189" s="47">
        <v>45133.477303240739</v>
      </c>
      <c r="B189" s="44" t="s">
        <v>434</v>
      </c>
      <c r="C189" s="44" t="s">
        <v>17</v>
      </c>
      <c r="D189" s="48" t="s">
        <v>435</v>
      </c>
    </row>
    <row r="190" spans="1:4" ht="25.5" x14ac:dyDescent="0.25">
      <c r="A190" s="47">
        <v>45133.442453703705</v>
      </c>
      <c r="B190" s="44" t="s">
        <v>436</v>
      </c>
      <c r="C190" s="44" t="s">
        <v>17</v>
      </c>
      <c r="D190" s="48" t="s">
        <v>437</v>
      </c>
    </row>
    <row r="191" spans="1:4" ht="38.25" x14ac:dyDescent="0.25">
      <c r="A191" s="47">
        <v>45133.439444444448</v>
      </c>
      <c r="B191" s="44" t="s">
        <v>438</v>
      </c>
      <c r="C191" s="44" t="s">
        <v>17</v>
      </c>
      <c r="D191" s="48" t="s">
        <v>439</v>
      </c>
    </row>
    <row r="192" spans="1:4" ht="25.5" x14ac:dyDescent="0.25">
      <c r="A192" s="47">
        <v>45133.436944444446</v>
      </c>
      <c r="B192" s="44" t="s">
        <v>440</v>
      </c>
      <c r="C192" s="44" t="s">
        <v>17</v>
      </c>
      <c r="D192" s="48" t="s">
        <v>437</v>
      </c>
    </row>
    <row r="193" spans="1:4" ht="38.25" x14ac:dyDescent="0.25">
      <c r="A193" s="47">
        <v>45133.387395833335</v>
      </c>
      <c r="B193" s="44" t="s">
        <v>441</v>
      </c>
      <c r="C193" s="44" t="s">
        <v>17</v>
      </c>
      <c r="D193" s="48" t="s">
        <v>442</v>
      </c>
    </row>
    <row r="194" spans="1:4" ht="38.25" x14ac:dyDescent="0.25">
      <c r="A194" s="47">
        <v>45133.384317129632</v>
      </c>
      <c r="B194" s="44" t="s">
        <v>443</v>
      </c>
      <c r="C194" s="44" t="s">
        <v>17</v>
      </c>
      <c r="D194" s="48" t="s">
        <v>444</v>
      </c>
    </row>
    <row r="195" spans="1:4" ht="51" x14ac:dyDescent="0.25">
      <c r="A195" s="47">
        <v>45133.349027777775</v>
      </c>
      <c r="B195" s="44" t="s">
        <v>445</v>
      </c>
      <c r="C195" s="44" t="s">
        <v>4</v>
      </c>
      <c r="D195" s="48" t="s">
        <v>446</v>
      </c>
    </row>
    <row r="196" spans="1:4" x14ac:dyDescent="0.25">
      <c r="A196" s="47">
        <v>45133.332349537035</v>
      </c>
      <c r="B196" s="44" t="s">
        <v>447</v>
      </c>
      <c r="C196" s="44" t="s">
        <v>17</v>
      </c>
      <c r="D196" s="48" t="s">
        <v>448</v>
      </c>
    </row>
    <row r="197" spans="1:4" ht="63.75" x14ac:dyDescent="0.25">
      <c r="A197" s="47">
        <v>45132.786840277775</v>
      </c>
      <c r="B197" s="44" t="s">
        <v>449</v>
      </c>
      <c r="C197" s="44" t="s">
        <v>4</v>
      </c>
      <c r="D197" s="48" t="s">
        <v>450</v>
      </c>
    </row>
    <row r="198" spans="1:4" ht="38.25" x14ac:dyDescent="0.25">
      <c r="A198" s="47">
        <v>45132.783680555556</v>
      </c>
      <c r="B198" s="44" t="s">
        <v>451</v>
      </c>
      <c r="C198" s="44" t="s">
        <v>17</v>
      </c>
      <c r="D198" s="48" t="s">
        <v>452</v>
      </c>
    </row>
    <row r="199" spans="1:4" ht="38.25" x14ac:dyDescent="0.25">
      <c r="A199" s="47">
        <v>45132.780659722222</v>
      </c>
      <c r="B199" s="44" t="s">
        <v>453</v>
      </c>
      <c r="C199" s="44" t="s">
        <v>17</v>
      </c>
      <c r="D199" s="48" t="s">
        <v>454</v>
      </c>
    </row>
    <row r="200" spans="1:4" ht="38.25" x14ac:dyDescent="0.25">
      <c r="A200" s="47">
        <v>45132.777453703704</v>
      </c>
      <c r="B200" s="44" t="s">
        <v>455</v>
      </c>
      <c r="C200" s="44" t="s">
        <v>17</v>
      </c>
      <c r="D200" s="48" t="s">
        <v>456</v>
      </c>
    </row>
    <row r="201" spans="1:4" ht="38.25" x14ac:dyDescent="0.25">
      <c r="A201" s="47">
        <v>45132.773969907408</v>
      </c>
      <c r="B201" s="44" t="s">
        <v>457</v>
      </c>
      <c r="C201" s="44" t="s">
        <v>17</v>
      </c>
      <c r="D201" s="48" t="s">
        <v>458</v>
      </c>
    </row>
    <row r="202" spans="1:4" ht="38.25" x14ac:dyDescent="0.25">
      <c r="A202" s="47">
        <v>45132.716261574074</v>
      </c>
      <c r="B202" s="44" t="s">
        <v>459</v>
      </c>
      <c r="C202" s="44" t="s">
        <v>4</v>
      </c>
      <c r="D202" s="48" t="s">
        <v>460</v>
      </c>
    </row>
    <row r="203" spans="1:4" x14ac:dyDescent="0.25">
      <c r="A203" s="47">
        <v>45132.714965277781</v>
      </c>
      <c r="B203" s="44" t="s">
        <v>461</v>
      </c>
      <c r="C203" s="44" t="s">
        <v>17</v>
      </c>
      <c r="D203" s="48" t="s">
        <v>462</v>
      </c>
    </row>
    <row r="204" spans="1:4" ht="38.25" x14ac:dyDescent="0.25">
      <c r="A204" s="47">
        <v>45132.711944444447</v>
      </c>
      <c r="B204" s="44" t="s">
        <v>463</v>
      </c>
      <c r="C204" s="44" t="s">
        <v>17</v>
      </c>
      <c r="D204" s="48" t="s">
        <v>464</v>
      </c>
    </row>
    <row r="205" spans="1:4" ht="38.25" x14ac:dyDescent="0.25">
      <c r="A205" s="47">
        <v>45132.693483796298</v>
      </c>
      <c r="B205" s="44" t="s">
        <v>465</v>
      </c>
      <c r="C205" s="44" t="s">
        <v>17</v>
      </c>
      <c r="D205" s="48" t="s">
        <v>466</v>
      </c>
    </row>
    <row r="206" spans="1:4" ht="38.25" x14ac:dyDescent="0.25">
      <c r="A206" s="47">
        <v>45132.690347222226</v>
      </c>
      <c r="B206" s="44" t="s">
        <v>467</v>
      </c>
      <c r="C206" s="44" t="s">
        <v>17</v>
      </c>
      <c r="D206" s="48" t="s">
        <v>468</v>
      </c>
    </row>
    <row r="207" spans="1:4" x14ac:dyDescent="0.25">
      <c r="A207" s="47">
        <v>45132.669571759259</v>
      </c>
      <c r="B207" s="44" t="s">
        <v>469</v>
      </c>
      <c r="C207" s="44" t="s">
        <v>17</v>
      </c>
      <c r="D207" s="48" t="s">
        <v>377</v>
      </c>
    </row>
    <row r="208" spans="1:4" ht="38.25" x14ac:dyDescent="0.25">
      <c r="A208" s="47">
        <v>45132.629618055558</v>
      </c>
      <c r="B208" s="44" t="s">
        <v>470</v>
      </c>
      <c r="C208" s="44" t="s">
        <v>4</v>
      </c>
      <c r="D208" s="48" t="s">
        <v>471</v>
      </c>
    </row>
    <row r="209" spans="1:4" ht="38.25" x14ac:dyDescent="0.25">
      <c r="A209" s="47">
        <v>45132.607083333336</v>
      </c>
      <c r="B209" s="44" t="s">
        <v>472</v>
      </c>
      <c r="C209" s="44" t="s">
        <v>17</v>
      </c>
      <c r="D209" s="48" t="s">
        <v>473</v>
      </c>
    </row>
    <row r="210" spans="1:4" ht="38.25" x14ac:dyDescent="0.25">
      <c r="A210" s="47">
        <v>45132.528854166667</v>
      </c>
      <c r="B210" s="44" t="s">
        <v>474</v>
      </c>
      <c r="C210" s="44" t="s">
        <v>17</v>
      </c>
      <c r="D210" s="48" t="s">
        <v>475</v>
      </c>
    </row>
    <row r="211" spans="1:4" ht="38.25" x14ac:dyDescent="0.25">
      <c r="A211" s="47">
        <v>45132.487754629627</v>
      </c>
      <c r="B211" s="44" t="s">
        <v>476</v>
      </c>
      <c r="C211" s="44" t="s">
        <v>17</v>
      </c>
      <c r="D211" s="48" t="s">
        <v>477</v>
      </c>
    </row>
    <row r="212" spans="1:4" ht="38.25" x14ac:dyDescent="0.25">
      <c r="A212" s="47">
        <v>45132.48474537037</v>
      </c>
      <c r="B212" s="44" t="s">
        <v>478</v>
      </c>
      <c r="C212" s="44" t="s">
        <v>17</v>
      </c>
      <c r="D212" s="48" t="s">
        <v>479</v>
      </c>
    </row>
    <row r="213" spans="1:4" ht="38.25" x14ac:dyDescent="0.25">
      <c r="A213" s="47">
        <v>45132.481712962966</v>
      </c>
      <c r="B213" s="44" t="s">
        <v>480</v>
      </c>
      <c r="C213" s="44" t="s">
        <v>17</v>
      </c>
      <c r="D213" s="48" t="s">
        <v>481</v>
      </c>
    </row>
    <row r="214" spans="1:4" x14ac:dyDescent="0.25">
      <c r="A214" s="47">
        <v>45131.817939814813</v>
      </c>
      <c r="B214" s="44" t="s">
        <v>482</v>
      </c>
      <c r="C214" s="44" t="s">
        <v>17</v>
      </c>
      <c r="D214" s="48" t="s">
        <v>483</v>
      </c>
    </row>
    <row r="215" spans="1:4" ht="38.25" x14ac:dyDescent="0.25">
      <c r="A215" s="47">
        <v>45131.816793981481</v>
      </c>
      <c r="B215" s="44" t="s">
        <v>484</v>
      </c>
      <c r="C215" s="44" t="s">
        <v>4</v>
      </c>
      <c r="D215" s="48" t="s">
        <v>485</v>
      </c>
    </row>
    <row r="216" spans="1:4" ht="38.25" x14ac:dyDescent="0.25">
      <c r="A216" s="47">
        <v>45131.757071759261</v>
      </c>
      <c r="B216" s="44" t="s">
        <v>486</v>
      </c>
      <c r="C216" s="44" t="s">
        <v>17</v>
      </c>
      <c r="D216" s="48" t="s">
        <v>487</v>
      </c>
    </row>
    <row r="217" spans="1:4" ht="25.5" x14ac:dyDescent="0.25">
      <c r="A217" s="47">
        <v>45131.754641203705</v>
      </c>
      <c r="B217" s="44" t="s">
        <v>488</v>
      </c>
      <c r="C217" s="44" t="s">
        <v>17</v>
      </c>
      <c r="D217" s="48" t="s">
        <v>489</v>
      </c>
    </row>
    <row r="218" spans="1:4" ht="38.25" x14ac:dyDescent="0.25">
      <c r="A218" s="47">
        <v>45131.713946759257</v>
      </c>
      <c r="B218" s="44" t="s">
        <v>490</v>
      </c>
      <c r="C218" s="44" t="s">
        <v>17</v>
      </c>
      <c r="D218" s="48" t="s">
        <v>491</v>
      </c>
    </row>
    <row r="219" spans="1:4" ht="38.25" x14ac:dyDescent="0.25">
      <c r="A219" s="47">
        <v>45131.690266203703</v>
      </c>
      <c r="B219" s="44" t="s">
        <v>492</v>
      </c>
      <c r="C219" s="44" t="s">
        <v>17</v>
      </c>
      <c r="D219" s="48" t="s">
        <v>493</v>
      </c>
    </row>
    <row r="220" spans="1:4" ht="38.25" x14ac:dyDescent="0.25">
      <c r="A220" s="47">
        <v>45131.65215277778</v>
      </c>
      <c r="B220" s="44" t="s">
        <v>494</v>
      </c>
      <c r="C220" s="44" t="s">
        <v>17</v>
      </c>
      <c r="D220" s="48" t="s">
        <v>495</v>
      </c>
    </row>
    <row r="221" spans="1:4" ht="38.25" x14ac:dyDescent="0.25">
      <c r="A221" s="47">
        <v>45131.649097222224</v>
      </c>
      <c r="B221" s="44" t="s">
        <v>496</v>
      </c>
      <c r="C221" s="44" t="s">
        <v>17</v>
      </c>
      <c r="D221" s="48" t="s">
        <v>497</v>
      </c>
    </row>
    <row r="222" spans="1:4" ht="63.75" x14ac:dyDescent="0.25">
      <c r="A222" s="47">
        <v>45131.611134259256</v>
      </c>
      <c r="B222" s="44" t="s">
        <v>498</v>
      </c>
      <c r="C222" s="44" t="s">
        <v>4</v>
      </c>
      <c r="D222" s="48" t="s">
        <v>499</v>
      </c>
    </row>
    <row r="223" spans="1:4" ht="38.25" x14ac:dyDescent="0.25">
      <c r="A223" s="47">
        <v>45131.610034722224</v>
      </c>
      <c r="B223" s="44" t="s">
        <v>500</v>
      </c>
      <c r="C223" s="44" t="s">
        <v>4</v>
      </c>
      <c r="D223" s="48" t="s">
        <v>501</v>
      </c>
    </row>
    <row r="224" spans="1:4" ht="38.25" x14ac:dyDescent="0.25">
      <c r="A224" s="47">
        <v>45131.607187499998</v>
      </c>
      <c r="B224" s="44" t="s">
        <v>502</v>
      </c>
      <c r="C224" s="44" t="s">
        <v>17</v>
      </c>
      <c r="D224" s="48" t="s">
        <v>503</v>
      </c>
    </row>
    <row r="225" spans="1:4" ht="25.5" x14ac:dyDescent="0.25">
      <c r="A225" s="47">
        <v>45131.604791666665</v>
      </c>
      <c r="B225" s="44" t="s">
        <v>498</v>
      </c>
      <c r="C225" s="44" t="s">
        <v>17</v>
      </c>
      <c r="D225" s="48" t="s">
        <v>504</v>
      </c>
    </row>
    <row r="226" spans="1:4" ht="63.75" x14ac:dyDescent="0.25">
      <c r="A226" s="47">
        <v>45131.565208333333</v>
      </c>
      <c r="B226" s="44" t="s">
        <v>505</v>
      </c>
      <c r="C226" s="44" t="s">
        <v>4</v>
      </c>
      <c r="D226" s="48" t="s">
        <v>506</v>
      </c>
    </row>
    <row r="227" spans="1:4" ht="63.75" x14ac:dyDescent="0.25">
      <c r="A227" s="47">
        <v>45131.473321759258</v>
      </c>
      <c r="B227" s="44" t="s">
        <v>507</v>
      </c>
      <c r="C227" s="44" t="s">
        <v>4</v>
      </c>
      <c r="D227" s="48" t="s">
        <v>508</v>
      </c>
    </row>
    <row r="228" spans="1:4" ht="25.5" x14ac:dyDescent="0.25">
      <c r="A228" s="47">
        <v>45131.47111111111</v>
      </c>
      <c r="B228" s="44" t="s">
        <v>509</v>
      </c>
      <c r="C228" s="44" t="s">
        <v>17</v>
      </c>
      <c r="D228" s="48" t="s">
        <v>510</v>
      </c>
    </row>
    <row r="229" spans="1:4" ht="38.25" x14ac:dyDescent="0.25">
      <c r="A229" s="47">
        <v>45131.470069444447</v>
      </c>
      <c r="B229" s="44" t="s">
        <v>511</v>
      </c>
      <c r="C229" s="44" t="s">
        <v>4</v>
      </c>
      <c r="D229" s="48" t="s">
        <v>512</v>
      </c>
    </row>
    <row r="230" spans="1:4" ht="38.25" x14ac:dyDescent="0.25">
      <c r="A230" s="47">
        <v>45131.467083333337</v>
      </c>
      <c r="B230" s="44" t="s">
        <v>513</v>
      </c>
      <c r="C230" s="44" t="s">
        <v>17</v>
      </c>
      <c r="D230" s="48" t="s">
        <v>514</v>
      </c>
    </row>
    <row r="231" spans="1:4" ht="25.5" x14ac:dyDescent="0.25">
      <c r="A231" s="47">
        <v>45131.446574074071</v>
      </c>
      <c r="B231" s="44" t="s">
        <v>515</v>
      </c>
      <c r="C231" s="44" t="s">
        <v>17</v>
      </c>
      <c r="D231" s="48" t="s">
        <v>516</v>
      </c>
    </row>
    <row r="232" spans="1:4" ht="38.25" x14ac:dyDescent="0.25">
      <c r="A232" s="47">
        <v>45128.817337962966</v>
      </c>
      <c r="B232" s="44" t="s">
        <v>517</v>
      </c>
      <c r="C232" s="44" t="s">
        <v>17</v>
      </c>
      <c r="D232" s="48" t="s">
        <v>518</v>
      </c>
    </row>
    <row r="233" spans="1:4" ht="63.75" x14ac:dyDescent="0.25">
      <c r="A233" s="47">
        <v>45128.773414351854</v>
      </c>
      <c r="B233" s="44" t="s">
        <v>519</v>
      </c>
      <c r="C233" s="44" t="s">
        <v>4</v>
      </c>
      <c r="D233" s="48" t="s">
        <v>520</v>
      </c>
    </row>
    <row r="234" spans="1:4" ht="51" x14ac:dyDescent="0.25">
      <c r="A234" s="47">
        <v>45128.752650462964</v>
      </c>
      <c r="B234" s="44" t="s">
        <v>521</v>
      </c>
      <c r="C234" s="44" t="s">
        <v>4</v>
      </c>
      <c r="D234" s="48" t="s">
        <v>522</v>
      </c>
    </row>
    <row r="235" spans="1:4" ht="38.25" x14ac:dyDescent="0.25">
      <c r="A235" s="47">
        <v>45128.734965277778</v>
      </c>
      <c r="B235" s="44" t="s">
        <v>523</v>
      </c>
      <c r="C235" s="44" t="s">
        <v>17</v>
      </c>
      <c r="D235" s="48" t="s">
        <v>524</v>
      </c>
    </row>
    <row r="236" spans="1:4" ht="38.25" x14ac:dyDescent="0.25">
      <c r="A236" s="47">
        <v>45128.733749999999</v>
      </c>
      <c r="B236" s="44" t="s">
        <v>525</v>
      </c>
      <c r="C236" s="44" t="s">
        <v>4</v>
      </c>
      <c r="D236" s="48" t="s">
        <v>526</v>
      </c>
    </row>
    <row r="237" spans="1:4" ht="38.25" x14ac:dyDescent="0.25">
      <c r="A237" s="47">
        <v>45128.676921296297</v>
      </c>
      <c r="B237" s="44" t="s">
        <v>527</v>
      </c>
      <c r="C237" s="44" t="s">
        <v>17</v>
      </c>
      <c r="D237" s="48" t="s">
        <v>528</v>
      </c>
    </row>
    <row r="238" spans="1:4" ht="38.25" x14ac:dyDescent="0.25">
      <c r="A238" s="47">
        <v>45128.663043981483</v>
      </c>
      <c r="B238" s="44" t="s">
        <v>529</v>
      </c>
      <c r="C238" s="44" t="s">
        <v>17</v>
      </c>
      <c r="D238" s="48" t="s">
        <v>530</v>
      </c>
    </row>
    <row r="239" spans="1:4" ht="38.25" x14ac:dyDescent="0.25">
      <c r="A239" s="47">
        <v>45128.662199074075</v>
      </c>
      <c r="B239" s="44" t="s">
        <v>531</v>
      </c>
      <c r="C239" s="44" t="s">
        <v>4</v>
      </c>
      <c r="D239" s="48" t="s">
        <v>532</v>
      </c>
    </row>
    <row r="240" spans="1:4" ht="38.25" x14ac:dyDescent="0.25">
      <c r="A240" s="47">
        <v>45128.632291666669</v>
      </c>
      <c r="B240" s="44" t="s">
        <v>533</v>
      </c>
      <c r="C240" s="44" t="s">
        <v>17</v>
      </c>
      <c r="D240" s="48" t="s">
        <v>534</v>
      </c>
    </row>
    <row r="241" spans="1:4" ht="38.25" x14ac:dyDescent="0.25">
      <c r="A241" s="47">
        <v>45128.593495370369</v>
      </c>
      <c r="B241" s="44" t="s">
        <v>535</v>
      </c>
      <c r="C241" s="44" t="s">
        <v>17</v>
      </c>
      <c r="D241" s="48" t="s">
        <v>536</v>
      </c>
    </row>
    <row r="242" spans="1:4" ht="51" x14ac:dyDescent="0.25">
      <c r="A242" s="47">
        <v>45128.591504629629</v>
      </c>
      <c r="B242" s="44" t="s">
        <v>537</v>
      </c>
      <c r="C242" s="44" t="s">
        <v>4</v>
      </c>
      <c r="D242" s="48" t="s">
        <v>538</v>
      </c>
    </row>
    <row r="243" spans="1:4" ht="25.5" x14ac:dyDescent="0.25">
      <c r="A243" s="47">
        <v>45128.589085648149</v>
      </c>
      <c r="B243" s="44" t="s">
        <v>539</v>
      </c>
      <c r="C243" s="44" t="s">
        <v>17</v>
      </c>
      <c r="D243" s="48" t="s">
        <v>540</v>
      </c>
    </row>
    <row r="244" spans="1:4" ht="51" x14ac:dyDescent="0.25">
      <c r="A244" s="47">
        <v>45128.586423611108</v>
      </c>
      <c r="B244" s="44" t="s">
        <v>541</v>
      </c>
      <c r="C244" s="44" t="s">
        <v>4</v>
      </c>
      <c r="D244" s="48" t="s">
        <v>542</v>
      </c>
    </row>
    <row r="245" spans="1:4" x14ac:dyDescent="0.25">
      <c r="A245" s="47">
        <v>45128.56517361111</v>
      </c>
      <c r="B245" s="44" t="s">
        <v>543</v>
      </c>
      <c r="C245" s="44" t="s">
        <v>17</v>
      </c>
      <c r="D245" s="48" t="s">
        <v>544</v>
      </c>
    </row>
    <row r="246" spans="1:4" ht="255" x14ac:dyDescent="0.25">
      <c r="A246" s="47">
        <v>45128.51866898148</v>
      </c>
      <c r="B246" s="44" t="s">
        <v>545</v>
      </c>
      <c r="C246" s="44" t="s">
        <v>7</v>
      </c>
      <c r="D246" s="48" t="s">
        <v>546</v>
      </c>
    </row>
    <row r="247" spans="1:4" ht="280.5" x14ac:dyDescent="0.25">
      <c r="A247" s="47">
        <v>45128.517442129632</v>
      </c>
      <c r="B247" s="44" t="s">
        <v>547</v>
      </c>
      <c r="C247" s="44" t="s">
        <v>7</v>
      </c>
      <c r="D247" s="48" t="s">
        <v>548</v>
      </c>
    </row>
    <row r="248" spans="1:4" ht="38.25" x14ac:dyDescent="0.25">
      <c r="A248" s="47">
        <v>45128.514606481483</v>
      </c>
      <c r="B248" s="44" t="s">
        <v>549</v>
      </c>
      <c r="C248" s="44" t="s">
        <v>17</v>
      </c>
      <c r="D248" s="48" t="s">
        <v>550</v>
      </c>
    </row>
    <row r="249" spans="1:4" ht="38.25" x14ac:dyDescent="0.25">
      <c r="A249" s="47">
        <v>45128.510763888888</v>
      </c>
      <c r="B249" s="44" t="s">
        <v>551</v>
      </c>
      <c r="C249" s="44" t="s">
        <v>17</v>
      </c>
      <c r="D249" s="48" t="s">
        <v>552</v>
      </c>
    </row>
    <row r="250" spans="1:4" ht="38.25" x14ac:dyDescent="0.25">
      <c r="A250" s="47">
        <v>45128.506631944445</v>
      </c>
      <c r="B250" s="44" t="s">
        <v>553</v>
      </c>
      <c r="C250" s="44" t="s">
        <v>17</v>
      </c>
      <c r="D250" s="48" t="s">
        <v>554</v>
      </c>
    </row>
    <row r="251" spans="1:4" ht="38.25" x14ac:dyDescent="0.25">
      <c r="A251" s="47">
        <v>45128.491168981483</v>
      </c>
      <c r="B251" s="44" t="s">
        <v>555</v>
      </c>
      <c r="C251" s="44" t="s">
        <v>17</v>
      </c>
      <c r="D251" s="48" t="s">
        <v>556</v>
      </c>
    </row>
    <row r="252" spans="1:4" ht="38.25" x14ac:dyDescent="0.25">
      <c r="A252" s="47">
        <v>45128.488159722219</v>
      </c>
      <c r="B252" s="44" t="s">
        <v>557</v>
      </c>
      <c r="C252" s="44" t="s">
        <v>17</v>
      </c>
      <c r="D252" s="48" t="s">
        <v>558</v>
      </c>
    </row>
    <row r="253" spans="1:4" ht="38.25" x14ac:dyDescent="0.25">
      <c r="A253" s="47">
        <v>45128.487025462964</v>
      </c>
      <c r="B253" s="44" t="s">
        <v>559</v>
      </c>
      <c r="C253" s="44" t="s">
        <v>4</v>
      </c>
      <c r="D253" s="48" t="s">
        <v>560</v>
      </c>
    </row>
    <row r="254" spans="1:4" ht="38.25" x14ac:dyDescent="0.25">
      <c r="A254" s="47">
        <v>45128.479004629633</v>
      </c>
      <c r="B254" s="44" t="s">
        <v>561</v>
      </c>
      <c r="C254" s="44" t="s">
        <v>17</v>
      </c>
      <c r="D254" s="48" t="s">
        <v>562</v>
      </c>
    </row>
    <row r="255" spans="1:4" ht="38.25" x14ac:dyDescent="0.25">
      <c r="A255" s="47">
        <v>45128.455000000002</v>
      </c>
      <c r="B255" s="44" t="s">
        <v>563</v>
      </c>
      <c r="C255" s="44" t="s">
        <v>17</v>
      </c>
      <c r="D255" s="48" t="s">
        <v>564</v>
      </c>
    </row>
    <row r="256" spans="1:4" x14ac:dyDescent="0.25">
      <c r="A256" s="47">
        <v>45128.452245370368</v>
      </c>
      <c r="B256" s="44" t="s">
        <v>565</v>
      </c>
      <c r="C256" s="44" t="s">
        <v>17</v>
      </c>
      <c r="D256" s="48" t="s">
        <v>566</v>
      </c>
    </row>
    <row r="257" spans="1:4" ht="25.5" x14ac:dyDescent="0.25">
      <c r="A257" s="47">
        <v>45128.434560185182</v>
      </c>
      <c r="B257" s="44" t="s">
        <v>567</v>
      </c>
      <c r="C257" s="44" t="s">
        <v>17</v>
      </c>
      <c r="D257" s="48" t="s">
        <v>568</v>
      </c>
    </row>
    <row r="258" spans="1:4" ht="63.75" x14ac:dyDescent="0.25">
      <c r="A258" s="47">
        <v>45128.330266203702</v>
      </c>
      <c r="B258" s="44" t="s">
        <v>569</v>
      </c>
      <c r="C258" s="44" t="s">
        <v>4</v>
      </c>
      <c r="D258" s="48" t="s">
        <v>570</v>
      </c>
    </row>
    <row r="259" spans="1:4" ht="204" x14ac:dyDescent="0.25">
      <c r="A259" s="47">
        <v>45128.32775462963</v>
      </c>
      <c r="B259" s="44" t="s">
        <v>571</v>
      </c>
      <c r="C259" s="44" t="s">
        <v>7</v>
      </c>
      <c r="D259" s="48" t="s">
        <v>572</v>
      </c>
    </row>
    <row r="260" spans="1:4" ht="38.25" x14ac:dyDescent="0.25">
      <c r="A260" s="47">
        <v>45128.324791666666</v>
      </c>
      <c r="B260" s="44" t="s">
        <v>573</v>
      </c>
      <c r="C260" s="44" t="s">
        <v>17</v>
      </c>
      <c r="D260" s="48" t="s">
        <v>574</v>
      </c>
    </row>
    <row r="261" spans="1:4" ht="38.25" x14ac:dyDescent="0.25">
      <c r="A261" s="47">
        <v>45128.321273148147</v>
      </c>
      <c r="B261" s="44" t="s">
        <v>575</v>
      </c>
      <c r="C261" s="44" t="s">
        <v>17</v>
      </c>
      <c r="D261" s="48" t="s">
        <v>576</v>
      </c>
    </row>
    <row r="262" spans="1:4" ht="38.25" x14ac:dyDescent="0.25">
      <c r="A262" s="47">
        <v>45128.31826388889</v>
      </c>
      <c r="B262" s="44" t="s">
        <v>569</v>
      </c>
      <c r="C262" s="44" t="s">
        <v>17</v>
      </c>
      <c r="D262" s="48" t="s">
        <v>577</v>
      </c>
    </row>
    <row r="263" spans="1:4" ht="38.25" x14ac:dyDescent="0.25">
      <c r="A263" s="47">
        <v>45128.315393518518</v>
      </c>
      <c r="B263" s="44" t="s">
        <v>578</v>
      </c>
      <c r="C263" s="44" t="s">
        <v>17</v>
      </c>
      <c r="D263" s="48" t="s">
        <v>579</v>
      </c>
    </row>
    <row r="264" spans="1:4" ht="38.25" x14ac:dyDescent="0.25">
      <c r="A264" s="47">
        <v>45128.312222222223</v>
      </c>
      <c r="B264" s="44" t="s">
        <v>580</v>
      </c>
      <c r="C264" s="44" t="s">
        <v>17</v>
      </c>
      <c r="D264" s="48" t="s">
        <v>581</v>
      </c>
    </row>
    <row r="265" spans="1:4" ht="63.75" x14ac:dyDescent="0.25">
      <c r="A265" s="47">
        <v>45128.308877314812</v>
      </c>
      <c r="B265" s="44" t="s">
        <v>582</v>
      </c>
      <c r="C265" s="44" t="s">
        <v>4</v>
      </c>
      <c r="D265" s="48" t="s">
        <v>583</v>
      </c>
    </row>
    <row r="266" spans="1:4" ht="63.75" x14ac:dyDescent="0.25">
      <c r="A266" s="47">
        <v>45127.776921296296</v>
      </c>
      <c r="B266" s="44" t="s">
        <v>584</v>
      </c>
      <c r="C266" s="44" t="s">
        <v>4</v>
      </c>
      <c r="D266" s="48" t="s">
        <v>585</v>
      </c>
    </row>
    <row r="267" spans="1:4" ht="25.5" x14ac:dyDescent="0.25">
      <c r="A267" s="47">
        <v>45127.77447916667</v>
      </c>
      <c r="B267" s="44" t="s">
        <v>586</v>
      </c>
      <c r="C267" s="44" t="s">
        <v>17</v>
      </c>
      <c r="D267" s="48" t="s">
        <v>587</v>
      </c>
    </row>
    <row r="268" spans="1:4" x14ac:dyDescent="0.25">
      <c r="A268" s="47">
        <v>45127.756516203706</v>
      </c>
      <c r="B268" s="44" t="s">
        <v>588</v>
      </c>
      <c r="C268" s="44" t="s">
        <v>17</v>
      </c>
      <c r="D268" s="48" t="s">
        <v>589</v>
      </c>
    </row>
    <row r="269" spans="1:4" x14ac:dyDescent="0.25">
      <c r="A269" s="47">
        <v>45127.755208333336</v>
      </c>
      <c r="B269" s="44" t="s">
        <v>590</v>
      </c>
      <c r="C269" s="44" t="s">
        <v>17</v>
      </c>
      <c r="D269" s="48" t="s">
        <v>591</v>
      </c>
    </row>
    <row r="270" spans="1:4" ht="63.75" x14ac:dyDescent="0.25">
      <c r="A270" s="47">
        <v>45127.73505787037</v>
      </c>
      <c r="B270" s="44" t="s">
        <v>592</v>
      </c>
      <c r="C270" s="44" t="s">
        <v>4</v>
      </c>
      <c r="D270" s="48" t="s">
        <v>593</v>
      </c>
    </row>
    <row r="271" spans="1:4" ht="63.75" x14ac:dyDescent="0.25">
      <c r="A271" s="47">
        <v>45127.714375000003</v>
      </c>
      <c r="B271" s="44" t="s">
        <v>594</v>
      </c>
      <c r="C271" s="44" t="s">
        <v>4</v>
      </c>
      <c r="D271" s="48" t="s">
        <v>595</v>
      </c>
    </row>
    <row r="272" spans="1:4" ht="38.25" x14ac:dyDescent="0.25">
      <c r="A272" s="47">
        <v>45127.691122685188</v>
      </c>
      <c r="B272" s="44" t="s">
        <v>596</v>
      </c>
      <c r="C272" s="44" t="s">
        <v>17</v>
      </c>
      <c r="D272" s="48" t="s">
        <v>597</v>
      </c>
    </row>
    <row r="273" spans="1:4" ht="38.25" x14ac:dyDescent="0.25">
      <c r="A273" s="47">
        <v>45127.671064814815</v>
      </c>
      <c r="B273" s="44" t="s">
        <v>598</v>
      </c>
      <c r="C273" s="44" t="s">
        <v>17</v>
      </c>
      <c r="D273" s="48" t="s">
        <v>599</v>
      </c>
    </row>
    <row r="274" spans="1:4" ht="38.25" x14ac:dyDescent="0.25">
      <c r="A274" s="47">
        <v>45127.636192129627</v>
      </c>
      <c r="B274" s="44" t="s">
        <v>600</v>
      </c>
      <c r="C274" s="44" t="s">
        <v>17</v>
      </c>
      <c r="D274" s="48" t="s">
        <v>601</v>
      </c>
    </row>
    <row r="275" spans="1:4" ht="38.25" x14ac:dyDescent="0.25">
      <c r="A275" s="47">
        <v>45127.633148148147</v>
      </c>
      <c r="B275" s="44" t="s">
        <v>602</v>
      </c>
      <c r="C275" s="44" t="s">
        <v>17</v>
      </c>
      <c r="D275" s="48" t="s">
        <v>603</v>
      </c>
    </row>
    <row r="276" spans="1:4" x14ac:dyDescent="0.25">
      <c r="A276" s="47">
        <v>45127.63140046296</v>
      </c>
      <c r="B276" s="44" t="s">
        <v>604</v>
      </c>
      <c r="C276" s="44" t="s">
        <v>17</v>
      </c>
      <c r="D276" s="48" t="s">
        <v>605</v>
      </c>
    </row>
    <row r="277" spans="1:4" x14ac:dyDescent="0.25">
      <c r="A277" s="47">
        <v>45127.574664351851</v>
      </c>
      <c r="B277" s="44" t="s">
        <v>606</v>
      </c>
      <c r="C277" s="44" t="s">
        <v>17</v>
      </c>
      <c r="D277" s="48" t="s">
        <v>607</v>
      </c>
    </row>
    <row r="278" spans="1:4" ht="38.25" x14ac:dyDescent="0.25">
      <c r="A278" s="47">
        <v>45127.571631944447</v>
      </c>
      <c r="B278" s="44" t="s">
        <v>608</v>
      </c>
      <c r="C278" s="44" t="s">
        <v>17</v>
      </c>
      <c r="D278" s="48" t="s">
        <v>609</v>
      </c>
    </row>
    <row r="279" spans="1:4" ht="255" x14ac:dyDescent="0.25">
      <c r="A279" s="47">
        <v>45127.52134259259</v>
      </c>
      <c r="B279" s="44" t="s">
        <v>610</v>
      </c>
      <c r="C279" s="44" t="s">
        <v>7</v>
      </c>
      <c r="D279" s="48" t="s">
        <v>611</v>
      </c>
    </row>
    <row r="280" spans="1:4" ht="63.75" x14ac:dyDescent="0.25">
      <c r="A280" s="47">
        <v>45127.519965277781</v>
      </c>
      <c r="B280" s="44" t="s">
        <v>612</v>
      </c>
      <c r="C280" s="44" t="s">
        <v>4</v>
      </c>
      <c r="D280" s="48" t="s">
        <v>613</v>
      </c>
    </row>
    <row r="281" spans="1:4" ht="63.75" x14ac:dyDescent="0.25">
      <c r="A281" s="47">
        <v>45127.517696759256</v>
      </c>
      <c r="B281" s="44" t="s">
        <v>614</v>
      </c>
      <c r="C281" s="44" t="s">
        <v>4</v>
      </c>
      <c r="D281" s="48" t="s">
        <v>615</v>
      </c>
    </row>
    <row r="282" spans="1:4" ht="38.25" x14ac:dyDescent="0.25">
      <c r="A282" s="47">
        <v>45127.485972222225</v>
      </c>
      <c r="B282" s="44" t="s">
        <v>616</v>
      </c>
      <c r="C282" s="44" t="s">
        <v>17</v>
      </c>
      <c r="D282" s="48" t="s">
        <v>617</v>
      </c>
    </row>
    <row r="283" spans="1:4" ht="51" x14ac:dyDescent="0.25">
      <c r="A283" s="47">
        <v>45127.484120370369</v>
      </c>
      <c r="B283" s="44" t="s">
        <v>618</v>
      </c>
      <c r="C283" s="44" t="s">
        <v>4</v>
      </c>
      <c r="D283" s="48" t="s">
        <v>619</v>
      </c>
    </row>
    <row r="284" spans="1:4" ht="38.25" x14ac:dyDescent="0.25">
      <c r="A284" s="47">
        <v>45127.432881944442</v>
      </c>
      <c r="B284" s="44" t="s">
        <v>620</v>
      </c>
      <c r="C284" s="44" t="s">
        <v>17</v>
      </c>
      <c r="D284" s="48" t="s">
        <v>621</v>
      </c>
    </row>
    <row r="285" spans="1:4" ht="204" x14ac:dyDescent="0.25">
      <c r="A285" s="47">
        <v>45127.337557870371</v>
      </c>
      <c r="B285" s="44" t="s">
        <v>622</v>
      </c>
      <c r="C285" s="44" t="s">
        <v>7</v>
      </c>
      <c r="D285" s="48" t="s">
        <v>623</v>
      </c>
    </row>
    <row r="286" spans="1:4" ht="25.5" x14ac:dyDescent="0.25">
      <c r="A286" s="47">
        <v>45127.33520833333</v>
      </c>
      <c r="B286" s="44" t="s">
        <v>624</v>
      </c>
      <c r="C286" s="44" t="s">
        <v>17</v>
      </c>
      <c r="D286" s="48" t="s">
        <v>625</v>
      </c>
    </row>
    <row r="287" spans="1:4" ht="38.25" x14ac:dyDescent="0.25">
      <c r="A287" s="47">
        <v>45127.331759259258</v>
      </c>
      <c r="B287" s="44" t="s">
        <v>626</v>
      </c>
      <c r="C287" s="44" t="s">
        <v>17</v>
      </c>
      <c r="D287" s="48" t="s">
        <v>627</v>
      </c>
    </row>
    <row r="288" spans="1:4" ht="38.25" x14ac:dyDescent="0.25">
      <c r="A288" s="47">
        <v>45126.818067129629</v>
      </c>
      <c r="B288" s="44" t="s">
        <v>628</v>
      </c>
      <c r="C288" s="44" t="s">
        <v>17</v>
      </c>
      <c r="D288" s="48" t="s">
        <v>629</v>
      </c>
    </row>
    <row r="289" spans="1:4" ht="25.5" x14ac:dyDescent="0.25">
      <c r="A289" s="47">
        <v>45126.796435185184</v>
      </c>
      <c r="B289" s="44" t="s">
        <v>630</v>
      </c>
      <c r="C289" s="44" t="s">
        <v>17</v>
      </c>
      <c r="D289" s="48" t="s">
        <v>631</v>
      </c>
    </row>
    <row r="290" spans="1:4" ht="38.25" x14ac:dyDescent="0.25">
      <c r="A290" s="47">
        <v>45126.738182870373</v>
      </c>
      <c r="B290" s="44" t="s">
        <v>632</v>
      </c>
      <c r="C290" s="44" t="s">
        <v>17</v>
      </c>
      <c r="D290" s="48" t="s">
        <v>633</v>
      </c>
    </row>
    <row r="291" spans="1:4" ht="38.25" x14ac:dyDescent="0.25">
      <c r="A291" s="47">
        <v>45126.735289351855</v>
      </c>
      <c r="B291" s="44" t="s">
        <v>634</v>
      </c>
      <c r="C291" s="44" t="s">
        <v>17</v>
      </c>
      <c r="D291" s="48" t="s">
        <v>635</v>
      </c>
    </row>
    <row r="292" spans="1:4" ht="38.25" x14ac:dyDescent="0.25">
      <c r="A292" s="47">
        <v>45126.732604166667</v>
      </c>
      <c r="B292" s="44" t="s">
        <v>636</v>
      </c>
      <c r="C292" s="44" t="s">
        <v>4</v>
      </c>
      <c r="D292" s="48" t="s">
        <v>637</v>
      </c>
    </row>
    <row r="293" spans="1:4" ht="38.25" x14ac:dyDescent="0.25">
      <c r="A293" s="47">
        <v>45126.715150462966</v>
      </c>
      <c r="B293" s="44" t="s">
        <v>638</v>
      </c>
      <c r="C293" s="44" t="s">
        <v>17</v>
      </c>
      <c r="D293" s="48" t="s">
        <v>639</v>
      </c>
    </row>
    <row r="294" spans="1:4" ht="38.25" x14ac:dyDescent="0.25">
      <c r="A294" s="47">
        <v>45126.690891203703</v>
      </c>
      <c r="B294" s="44" t="s">
        <v>640</v>
      </c>
      <c r="C294" s="44" t="s">
        <v>17</v>
      </c>
      <c r="D294" s="48" t="s">
        <v>641</v>
      </c>
    </row>
    <row r="295" spans="1:4" ht="38.25" x14ac:dyDescent="0.25">
      <c r="A295" s="47">
        <v>45126.681747685187</v>
      </c>
      <c r="B295" s="44" t="s">
        <v>642</v>
      </c>
      <c r="C295" s="44" t="s">
        <v>17</v>
      </c>
      <c r="D295" s="48" t="s">
        <v>643</v>
      </c>
    </row>
    <row r="296" spans="1:4" ht="25.5" x14ac:dyDescent="0.25">
      <c r="A296" s="47">
        <v>45126.67931712963</v>
      </c>
      <c r="B296" s="44" t="s">
        <v>644</v>
      </c>
      <c r="C296" s="44" t="s">
        <v>17</v>
      </c>
      <c r="D296" s="48" t="s">
        <v>645</v>
      </c>
    </row>
    <row r="297" spans="1:4" ht="38.25" x14ac:dyDescent="0.25">
      <c r="A297" s="47">
        <v>45126.67628472222</v>
      </c>
      <c r="B297" s="44" t="s">
        <v>646</v>
      </c>
      <c r="C297" s="44" t="s">
        <v>17</v>
      </c>
      <c r="D297" s="48" t="s">
        <v>647</v>
      </c>
    </row>
    <row r="298" spans="1:4" ht="38.25" x14ac:dyDescent="0.25">
      <c r="A298" s="47">
        <v>45126.671481481484</v>
      </c>
      <c r="B298" s="44" t="s">
        <v>648</v>
      </c>
      <c r="C298" s="44" t="s">
        <v>17</v>
      </c>
      <c r="D298" s="48" t="s">
        <v>649</v>
      </c>
    </row>
    <row r="299" spans="1:4" x14ac:dyDescent="0.25">
      <c r="A299" s="47">
        <v>45126.613506944443</v>
      </c>
      <c r="B299" s="44" t="s">
        <v>650</v>
      </c>
      <c r="C299" s="44" t="s">
        <v>17</v>
      </c>
      <c r="D299" s="48" t="s">
        <v>651</v>
      </c>
    </row>
    <row r="300" spans="1:4" ht="38.25" x14ac:dyDescent="0.25">
      <c r="A300" s="47">
        <v>45126.607048611113</v>
      </c>
      <c r="B300" s="44" t="s">
        <v>652</v>
      </c>
      <c r="C300" s="44" t="s">
        <v>17</v>
      </c>
      <c r="D300" s="48" t="s">
        <v>653</v>
      </c>
    </row>
    <row r="301" spans="1:4" ht="38.25" x14ac:dyDescent="0.25">
      <c r="A301" s="47">
        <v>45126.603888888887</v>
      </c>
      <c r="B301" s="44" t="s">
        <v>654</v>
      </c>
      <c r="C301" s="44" t="s">
        <v>17</v>
      </c>
      <c r="D301" s="48" t="s">
        <v>655</v>
      </c>
    </row>
    <row r="302" spans="1:4" ht="25.5" x14ac:dyDescent="0.25">
      <c r="A302" s="47">
        <v>45126.601493055554</v>
      </c>
      <c r="B302" s="44" t="s">
        <v>656</v>
      </c>
      <c r="C302" s="44" t="s">
        <v>17</v>
      </c>
      <c r="D302" s="48" t="s">
        <v>657</v>
      </c>
    </row>
    <row r="303" spans="1:4" ht="38.25" x14ac:dyDescent="0.25">
      <c r="A303" s="47">
        <v>45126.598333333335</v>
      </c>
      <c r="B303" s="44" t="s">
        <v>658</v>
      </c>
      <c r="C303" s="44" t="s">
        <v>17</v>
      </c>
      <c r="D303" s="48" t="s">
        <v>659</v>
      </c>
    </row>
    <row r="304" spans="1:4" ht="38.25" x14ac:dyDescent="0.25">
      <c r="A304" s="47">
        <v>45126.588726851849</v>
      </c>
      <c r="B304" s="44" t="s">
        <v>660</v>
      </c>
      <c r="C304" s="44" t="s">
        <v>4</v>
      </c>
      <c r="D304" s="48" t="s">
        <v>661</v>
      </c>
    </row>
    <row r="305" spans="1:4" x14ac:dyDescent="0.25">
      <c r="A305" s="47">
        <v>45126.559918981482</v>
      </c>
      <c r="B305" s="44" t="s">
        <v>662</v>
      </c>
      <c r="C305" s="44" t="s">
        <v>17</v>
      </c>
      <c r="D305" s="48" t="s">
        <v>663</v>
      </c>
    </row>
    <row r="306" spans="1:4" x14ac:dyDescent="0.25">
      <c r="A306" s="47">
        <v>45126.558668981481</v>
      </c>
      <c r="B306" s="44" t="s">
        <v>664</v>
      </c>
      <c r="C306" s="44" t="s">
        <v>17</v>
      </c>
      <c r="D306" s="48" t="s">
        <v>665</v>
      </c>
    </row>
    <row r="307" spans="1:4" ht="38.25" x14ac:dyDescent="0.25">
      <c r="A307" s="47">
        <v>45126.555567129632</v>
      </c>
      <c r="B307" s="44" t="s">
        <v>666</v>
      </c>
      <c r="C307" s="44" t="s">
        <v>17</v>
      </c>
      <c r="D307" s="48" t="s">
        <v>667</v>
      </c>
    </row>
    <row r="308" spans="1:4" ht="51" x14ac:dyDescent="0.25">
      <c r="A308" s="47">
        <v>45126.554212962961</v>
      </c>
      <c r="B308" s="44" t="s">
        <v>668</v>
      </c>
      <c r="C308" s="44" t="s">
        <v>4</v>
      </c>
      <c r="D308" s="48" t="s">
        <v>669</v>
      </c>
    </row>
    <row r="309" spans="1:4" ht="38.25" x14ac:dyDescent="0.25">
      <c r="A309" s="47">
        <v>45126.551516203705</v>
      </c>
      <c r="B309" s="44" t="s">
        <v>670</v>
      </c>
      <c r="C309" s="44" t="s">
        <v>4</v>
      </c>
      <c r="D309" s="48" t="s">
        <v>671</v>
      </c>
    </row>
    <row r="310" spans="1:4" ht="38.25" x14ac:dyDescent="0.25">
      <c r="A310" s="47">
        <v>45126.548645833333</v>
      </c>
      <c r="B310" s="44" t="s">
        <v>672</v>
      </c>
      <c r="C310" s="44" t="s">
        <v>17</v>
      </c>
      <c r="D310" s="48" t="s">
        <v>673</v>
      </c>
    </row>
    <row r="311" spans="1:4" ht="51" x14ac:dyDescent="0.25">
      <c r="A311" s="47">
        <v>45126.502569444441</v>
      </c>
      <c r="B311" s="44" t="s">
        <v>674</v>
      </c>
      <c r="C311" s="44" t="s">
        <v>4</v>
      </c>
      <c r="D311" s="48" t="s">
        <v>675</v>
      </c>
    </row>
    <row r="312" spans="1:4" ht="38.25" x14ac:dyDescent="0.25">
      <c r="A312" s="47">
        <v>45126.390462962961</v>
      </c>
      <c r="B312" s="44" t="s">
        <v>676</v>
      </c>
      <c r="C312" s="44" t="s">
        <v>17</v>
      </c>
      <c r="D312" s="48" t="s">
        <v>677</v>
      </c>
    </row>
    <row r="313" spans="1:4" ht="38.25" x14ac:dyDescent="0.25">
      <c r="A313" s="47">
        <v>45126.387754629628</v>
      </c>
      <c r="B313" s="44" t="s">
        <v>678</v>
      </c>
      <c r="C313" s="44" t="s">
        <v>4</v>
      </c>
      <c r="D313" s="48" t="s">
        <v>679</v>
      </c>
    </row>
    <row r="314" spans="1:4" ht="38.25" x14ac:dyDescent="0.25">
      <c r="A314" s="47">
        <v>45126.356608796297</v>
      </c>
      <c r="B314" s="44" t="s">
        <v>680</v>
      </c>
      <c r="C314" s="44" t="s">
        <v>17</v>
      </c>
      <c r="D314" s="48" t="s">
        <v>681</v>
      </c>
    </row>
    <row r="315" spans="1:4" ht="63.75" x14ac:dyDescent="0.25">
      <c r="A315" s="47">
        <v>45125.807453703703</v>
      </c>
      <c r="B315" s="44" t="s">
        <v>682</v>
      </c>
      <c r="C315" s="44" t="s">
        <v>4</v>
      </c>
      <c r="D315" s="48" t="s">
        <v>683</v>
      </c>
    </row>
    <row r="316" spans="1:4" ht="51" x14ac:dyDescent="0.25">
      <c r="A316" s="47">
        <v>45125.806944444441</v>
      </c>
      <c r="B316" s="44" t="s">
        <v>684</v>
      </c>
      <c r="C316" s="44" t="s">
        <v>4</v>
      </c>
      <c r="D316" s="48" t="s">
        <v>685</v>
      </c>
    </row>
    <row r="317" spans="1:4" ht="38.25" x14ac:dyDescent="0.25">
      <c r="A317" s="47">
        <v>45125.804027777776</v>
      </c>
      <c r="B317" s="44" t="s">
        <v>686</v>
      </c>
      <c r="C317" s="44" t="s">
        <v>17</v>
      </c>
      <c r="D317" s="48" t="s">
        <v>687</v>
      </c>
    </row>
    <row r="318" spans="1:4" x14ac:dyDescent="0.25">
      <c r="A318" s="47">
        <v>45125.802777777775</v>
      </c>
      <c r="B318" s="44" t="s">
        <v>688</v>
      </c>
      <c r="C318" s="44" t="s">
        <v>17</v>
      </c>
      <c r="D318" s="48" t="s">
        <v>689</v>
      </c>
    </row>
    <row r="319" spans="1:4" ht="25.5" x14ac:dyDescent="0.25">
      <c r="A319" s="47">
        <v>45125.800347222219</v>
      </c>
      <c r="B319" s="44" t="s">
        <v>690</v>
      </c>
      <c r="C319" s="44" t="s">
        <v>17</v>
      </c>
      <c r="D319" s="48" t="s">
        <v>691</v>
      </c>
    </row>
    <row r="320" spans="1:4" ht="38.25" x14ac:dyDescent="0.25">
      <c r="A320" s="47">
        <v>45125.797453703701</v>
      </c>
      <c r="B320" s="44" t="s">
        <v>692</v>
      </c>
      <c r="C320" s="44" t="s">
        <v>17</v>
      </c>
      <c r="D320" s="48" t="s">
        <v>693</v>
      </c>
    </row>
    <row r="321" spans="1:4" ht="38.25" x14ac:dyDescent="0.25">
      <c r="A321" s="47">
        <v>45125.720706018517</v>
      </c>
      <c r="B321" s="44" t="s">
        <v>694</v>
      </c>
      <c r="C321" s="44" t="s">
        <v>17</v>
      </c>
      <c r="D321" s="48" t="s">
        <v>695</v>
      </c>
    </row>
    <row r="322" spans="1:4" ht="38.25" x14ac:dyDescent="0.25">
      <c r="A322" s="47">
        <v>45125.715949074074</v>
      </c>
      <c r="B322" s="44" t="s">
        <v>696</v>
      </c>
      <c r="C322" s="44" t="s">
        <v>17</v>
      </c>
      <c r="D322" s="48" t="s">
        <v>697</v>
      </c>
    </row>
    <row r="323" spans="1:4" ht="25.5" x14ac:dyDescent="0.25">
      <c r="A323" s="47">
        <v>45125.713553240741</v>
      </c>
      <c r="B323" s="44" t="s">
        <v>698</v>
      </c>
      <c r="C323" s="44" t="s">
        <v>17</v>
      </c>
      <c r="D323" s="48" t="s">
        <v>699</v>
      </c>
    </row>
    <row r="324" spans="1:4" ht="38.25" x14ac:dyDescent="0.25">
      <c r="A324" s="47">
        <v>45125.673761574071</v>
      </c>
      <c r="B324" s="44" t="s">
        <v>700</v>
      </c>
      <c r="C324" s="44" t="s">
        <v>17</v>
      </c>
      <c r="D324" s="48" t="s">
        <v>701</v>
      </c>
    </row>
    <row r="325" spans="1:4" ht="38.25" x14ac:dyDescent="0.25">
      <c r="A325" s="47">
        <v>45125.670763888891</v>
      </c>
      <c r="B325" s="44" t="s">
        <v>702</v>
      </c>
      <c r="C325" s="44" t="s">
        <v>17</v>
      </c>
      <c r="D325" s="48" t="s">
        <v>703</v>
      </c>
    </row>
    <row r="326" spans="1:4" ht="25.5" x14ac:dyDescent="0.25">
      <c r="A326" s="47">
        <v>45125.65047453704</v>
      </c>
      <c r="B326" s="44" t="s">
        <v>704</v>
      </c>
      <c r="C326" s="44" t="s">
        <v>17</v>
      </c>
      <c r="D326" s="48" t="s">
        <v>705</v>
      </c>
    </row>
    <row r="327" spans="1:4" ht="38.25" x14ac:dyDescent="0.25">
      <c r="A327" s="47">
        <v>45125.60974537037</v>
      </c>
      <c r="B327" s="44" t="s">
        <v>706</v>
      </c>
      <c r="C327" s="44" t="s">
        <v>17</v>
      </c>
      <c r="D327" s="48" t="s">
        <v>707</v>
      </c>
    </row>
    <row r="328" spans="1:4" x14ac:dyDescent="0.25">
      <c r="A328" s="47">
        <v>45125.608437499999</v>
      </c>
      <c r="B328" s="44" t="s">
        <v>708</v>
      </c>
      <c r="C328" s="44" t="s">
        <v>17</v>
      </c>
      <c r="D328" s="48" t="s">
        <v>709</v>
      </c>
    </row>
    <row r="329" spans="1:4" ht="38.25" x14ac:dyDescent="0.25">
      <c r="A329" s="47">
        <v>45125.550115740742</v>
      </c>
      <c r="B329" s="44" t="s">
        <v>710</v>
      </c>
      <c r="C329" s="44" t="s">
        <v>4</v>
      </c>
      <c r="D329" s="48" t="s">
        <v>711</v>
      </c>
    </row>
    <row r="330" spans="1:4" ht="38.25" x14ac:dyDescent="0.25">
      <c r="A330" s="47">
        <v>45125.521550925929</v>
      </c>
      <c r="B330" s="44" t="s">
        <v>712</v>
      </c>
      <c r="C330" s="44" t="s">
        <v>4</v>
      </c>
      <c r="D330" s="48" t="s">
        <v>713</v>
      </c>
    </row>
    <row r="331" spans="1:4" x14ac:dyDescent="0.25">
      <c r="A331" s="47">
        <v>45125.520208333335</v>
      </c>
      <c r="B331" s="44" t="s">
        <v>714</v>
      </c>
      <c r="C331" s="44" t="s">
        <v>17</v>
      </c>
      <c r="D331" s="48" t="s">
        <v>715</v>
      </c>
    </row>
    <row r="332" spans="1:4" ht="38.25" x14ac:dyDescent="0.25">
      <c r="A332" s="47">
        <v>45125.489641203705</v>
      </c>
      <c r="B332" s="44" t="s">
        <v>716</v>
      </c>
      <c r="C332" s="44" t="s">
        <v>17</v>
      </c>
      <c r="D332" s="48" t="s">
        <v>717</v>
      </c>
    </row>
    <row r="333" spans="1:4" ht="63.75" x14ac:dyDescent="0.25">
      <c r="A333" s="47">
        <v>45125.486018518517</v>
      </c>
      <c r="B333" s="44" t="s">
        <v>718</v>
      </c>
      <c r="C333" s="44" t="s">
        <v>4</v>
      </c>
      <c r="D333" s="48" t="s">
        <v>719</v>
      </c>
    </row>
    <row r="334" spans="1:4" ht="25.5" x14ac:dyDescent="0.25">
      <c r="A334" s="47">
        <v>45125.482071759259</v>
      </c>
      <c r="B334" s="44" t="s">
        <v>720</v>
      </c>
      <c r="C334" s="44" t="s">
        <v>17</v>
      </c>
      <c r="D334" s="48" t="s">
        <v>721</v>
      </c>
    </row>
    <row r="335" spans="1:4" x14ac:dyDescent="0.25">
      <c r="A335" s="47">
        <v>45125.480787037035</v>
      </c>
      <c r="B335" s="44" t="s">
        <v>722</v>
      </c>
      <c r="C335" s="44" t="s">
        <v>17</v>
      </c>
      <c r="D335" s="48" t="s">
        <v>723</v>
      </c>
    </row>
    <row r="336" spans="1:4" x14ac:dyDescent="0.25">
      <c r="A336" s="47">
        <v>45125.479479166665</v>
      </c>
      <c r="B336" s="44" t="s">
        <v>724</v>
      </c>
      <c r="C336" s="44" t="s">
        <v>17</v>
      </c>
      <c r="D336" s="48" t="s">
        <v>725</v>
      </c>
    </row>
    <row r="337" spans="1:4" ht="38.25" x14ac:dyDescent="0.25">
      <c r="A337" s="47">
        <v>45125.478298611109</v>
      </c>
      <c r="B337" s="44" t="s">
        <v>726</v>
      </c>
      <c r="C337" s="44" t="s">
        <v>4</v>
      </c>
      <c r="D337" s="48" t="s">
        <v>727</v>
      </c>
    </row>
    <row r="338" spans="1:4" ht="63.75" x14ac:dyDescent="0.25">
      <c r="A338" s="47">
        <v>45125.439756944441</v>
      </c>
      <c r="B338" s="44" t="s">
        <v>728</v>
      </c>
      <c r="C338" s="44" t="s">
        <v>4</v>
      </c>
      <c r="D338" s="48" t="s">
        <v>729</v>
      </c>
    </row>
    <row r="339" spans="1:4" ht="51" x14ac:dyDescent="0.25">
      <c r="A339" s="47">
        <v>45125.437083333331</v>
      </c>
      <c r="B339" s="44" t="s">
        <v>730</v>
      </c>
      <c r="C339" s="44" t="s">
        <v>4</v>
      </c>
      <c r="D339" s="48" t="s">
        <v>731</v>
      </c>
    </row>
    <row r="340" spans="1:4" x14ac:dyDescent="0.25">
      <c r="A340" s="47">
        <v>45125.409189814818</v>
      </c>
      <c r="B340" s="44" t="s">
        <v>732</v>
      </c>
      <c r="C340" s="44" t="s">
        <v>17</v>
      </c>
      <c r="D340" s="48" t="s">
        <v>733</v>
      </c>
    </row>
    <row r="341" spans="1:4" x14ac:dyDescent="0.25">
      <c r="A341" s="47">
        <v>45125.366898148146</v>
      </c>
      <c r="B341" s="44" t="s">
        <v>734</v>
      </c>
      <c r="C341" s="44" t="s">
        <v>17</v>
      </c>
      <c r="D341" s="48" t="s">
        <v>735</v>
      </c>
    </row>
    <row r="342" spans="1:4" x14ac:dyDescent="0.25">
      <c r="A342" s="47">
        <v>45125.365624999999</v>
      </c>
      <c r="B342" s="44" t="s">
        <v>736</v>
      </c>
      <c r="C342" s="44" t="s">
        <v>17</v>
      </c>
      <c r="D342" s="48" t="s">
        <v>737</v>
      </c>
    </row>
    <row r="343" spans="1:4" x14ac:dyDescent="0.25">
      <c r="A343" s="47">
        <v>45125.364351851851</v>
      </c>
      <c r="B343" s="44" t="s">
        <v>738</v>
      </c>
      <c r="C343" s="44" t="s">
        <v>17</v>
      </c>
      <c r="D343" s="48" t="s">
        <v>739</v>
      </c>
    </row>
    <row r="344" spans="1:4" ht="38.25" x14ac:dyDescent="0.25">
      <c r="A344" s="47">
        <v>45125.361284722225</v>
      </c>
      <c r="B344" s="44" t="s">
        <v>740</v>
      </c>
      <c r="C344" s="44" t="s">
        <v>17</v>
      </c>
      <c r="D344" s="48" t="s">
        <v>741</v>
      </c>
    </row>
    <row r="345" spans="1:4" ht="38.25" x14ac:dyDescent="0.25">
      <c r="A345" s="47">
        <v>45124.774224537039</v>
      </c>
      <c r="B345" s="44" t="s">
        <v>742</v>
      </c>
      <c r="C345" s="44" t="s">
        <v>17</v>
      </c>
      <c r="D345" s="48" t="s">
        <v>743</v>
      </c>
    </row>
    <row r="346" spans="1:4" x14ac:dyDescent="0.25">
      <c r="A346" s="47">
        <v>45124.735011574077</v>
      </c>
      <c r="B346" s="44" t="s">
        <v>744</v>
      </c>
      <c r="C346" s="44" t="s">
        <v>17</v>
      </c>
      <c r="D346" s="48" t="s">
        <v>745</v>
      </c>
    </row>
    <row r="347" spans="1:4" ht="51" x14ac:dyDescent="0.25">
      <c r="A347" s="47">
        <v>45124.732094907406</v>
      </c>
      <c r="B347" s="44" t="s">
        <v>746</v>
      </c>
      <c r="C347" s="44" t="s">
        <v>4</v>
      </c>
      <c r="D347" s="48" t="s">
        <v>747</v>
      </c>
    </row>
    <row r="348" spans="1:4" x14ac:dyDescent="0.25">
      <c r="A348" s="47">
        <v>45124.671134259261</v>
      </c>
      <c r="B348" s="44" t="s">
        <v>748</v>
      </c>
      <c r="C348" s="44" t="s">
        <v>17</v>
      </c>
      <c r="D348" s="48" t="s">
        <v>749</v>
      </c>
    </row>
    <row r="349" spans="1:4" ht="38.25" x14ac:dyDescent="0.25">
      <c r="A349" s="47">
        <v>45124.65320601852</v>
      </c>
      <c r="B349" s="44" t="s">
        <v>750</v>
      </c>
      <c r="C349" s="44" t="s">
        <v>17</v>
      </c>
      <c r="D349" s="48" t="s">
        <v>751</v>
      </c>
    </row>
    <row r="350" spans="1:4" ht="25.5" x14ac:dyDescent="0.25">
      <c r="A350" s="47">
        <v>45124.650914351849</v>
      </c>
      <c r="B350" s="44" t="s">
        <v>752</v>
      </c>
      <c r="C350" s="44" t="s">
        <v>17</v>
      </c>
      <c r="D350" s="48" t="s">
        <v>753</v>
      </c>
    </row>
    <row r="351" spans="1:4" ht="25.5" x14ac:dyDescent="0.25">
      <c r="A351" s="47">
        <v>45124.648587962962</v>
      </c>
      <c r="B351" s="44" t="s">
        <v>754</v>
      </c>
      <c r="C351" s="44" t="s">
        <v>17</v>
      </c>
      <c r="D351" s="48" t="s">
        <v>755</v>
      </c>
    </row>
    <row r="352" spans="1:4" ht="63.75" x14ac:dyDescent="0.25">
      <c r="A352" s="47">
        <v>45124.628599537034</v>
      </c>
      <c r="B352" s="44" t="s">
        <v>756</v>
      </c>
      <c r="C352" s="44" t="s">
        <v>4</v>
      </c>
      <c r="D352" s="48" t="s">
        <v>757</v>
      </c>
    </row>
    <row r="353" spans="1:4" ht="38.25" x14ac:dyDescent="0.25">
      <c r="A353" s="47">
        <v>45124.609699074077</v>
      </c>
      <c r="B353" s="44" t="s">
        <v>758</v>
      </c>
      <c r="C353" s="44" t="s">
        <v>17</v>
      </c>
      <c r="D353" s="48" t="s">
        <v>759</v>
      </c>
    </row>
    <row r="354" spans="1:4" ht="38.25" x14ac:dyDescent="0.25">
      <c r="A354" s="47">
        <v>45124.606319444443</v>
      </c>
      <c r="B354" s="44" t="s">
        <v>760</v>
      </c>
      <c r="C354" s="44" t="s">
        <v>17</v>
      </c>
      <c r="D354" s="48" t="s">
        <v>761</v>
      </c>
    </row>
    <row r="355" spans="1:4" ht="25.5" x14ac:dyDescent="0.25">
      <c r="A355" s="47">
        <v>45124.586944444447</v>
      </c>
      <c r="B355" s="44" t="s">
        <v>762</v>
      </c>
      <c r="C355" s="44" t="s">
        <v>17</v>
      </c>
      <c r="D355" s="48" t="s">
        <v>763</v>
      </c>
    </row>
    <row r="356" spans="1:4" ht="38.25" x14ac:dyDescent="0.25">
      <c r="A356" s="47">
        <v>45124.572662037041</v>
      </c>
      <c r="B356" s="44" t="s">
        <v>764</v>
      </c>
      <c r="C356" s="44" t="s">
        <v>17</v>
      </c>
      <c r="D356" s="48" t="s">
        <v>765</v>
      </c>
    </row>
    <row r="357" spans="1:4" ht="25.5" x14ac:dyDescent="0.25">
      <c r="A357" s="47">
        <v>45124.570347222223</v>
      </c>
      <c r="B357" s="44" t="s">
        <v>766</v>
      </c>
      <c r="C357" s="44" t="s">
        <v>17</v>
      </c>
      <c r="D357" s="48" t="s">
        <v>767</v>
      </c>
    </row>
    <row r="358" spans="1:4" ht="25.5" x14ac:dyDescent="0.25">
      <c r="A358" s="47">
        <v>45124.568020833336</v>
      </c>
      <c r="B358" s="44" t="s">
        <v>768</v>
      </c>
      <c r="C358" s="44" t="s">
        <v>17</v>
      </c>
      <c r="D358" s="48" t="s">
        <v>769</v>
      </c>
    </row>
    <row r="359" spans="1:4" ht="63.75" x14ac:dyDescent="0.25">
      <c r="A359" s="47">
        <v>45124.567916666667</v>
      </c>
      <c r="B359" s="44" t="s">
        <v>770</v>
      </c>
      <c r="C359" s="44" t="s">
        <v>4</v>
      </c>
      <c r="D359" s="48" t="s">
        <v>771</v>
      </c>
    </row>
    <row r="360" spans="1:4" ht="38.25" x14ac:dyDescent="0.25">
      <c r="A360" s="47">
        <v>45124.564872685187</v>
      </c>
      <c r="B360" s="44" t="s">
        <v>770</v>
      </c>
      <c r="C360" s="44" t="s">
        <v>17</v>
      </c>
      <c r="D360" s="48" t="s">
        <v>772</v>
      </c>
    </row>
    <row r="361" spans="1:4" ht="38.25" x14ac:dyDescent="0.25">
      <c r="A361" s="47">
        <v>45124.523888888885</v>
      </c>
      <c r="B361" s="44" t="s">
        <v>773</v>
      </c>
      <c r="C361" s="44" t="s">
        <v>4</v>
      </c>
      <c r="D361" s="48" t="s">
        <v>774</v>
      </c>
    </row>
    <row r="362" spans="1:4" ht="38.25" x14ac:dyDescent="0.25">
      <c r="A362" s="47">
        <v>45124.506226851852</v>
      </c>
      <c r="B362" s="44" t="s">
        <v>775</v>
      </c>
      <c r="C362" s="44" t="s">
        <v>17</v>
      </c>
      <c r="D362" s="48" t="s">
        <v>776</v>
      </c>
    </row>
    <row r="363" spans="1:4" ht="38.25" x14ac:dyDescent="0.25">
      <c r="A363" s="47">
        <v>45124.50509259259</v>
      </c>
      <c r="B363" s="44" t="s">
        <v>777</v>
      </c>
      <c r="C363" s="44" t="s">
        <v>4</v>
      </c>
      <c r="D363" s="48" t="s">
        <v>778</v>
      </c>
    </row>
    <row r="364" spans="1:4" ht="25.5" x14ac:dyDescent="0.25">
      <c r="A364" s="47">
        <v>45124.485972222225</v>
      </c>
      <c r="B364" s="44" t="s">
        <v>779</v>
      </c>
      <c r="C364" s="44" t="s">
        <v>17</v>
      </c>
      <c r="D364" s="48" t="s">
        <v>780</v>
      </c>
    </row>
    <row r="365" spans="1:4" ht="63.75" x14ac:dyDescent="0.25">
      <c r="A365" s="47">
        <v>45124.443831018521</v>
      </c>
      <c r="B365" s="44" t="s">
        <v>781</v>
      </c>
      <c r="C365" s="44" t="s">
        <v>4</v>
      </c>
      <c r="D365" s="48" t="s">
        <v>782</v>
      </c>
    </row>
    <row r="366" spans="1:4" ht="38.25" x14ac:dyDescent="0.25">
      <c r="A366" s="47">
        <v>45124.441041666665</v>
      </c>
      <c r="B366" s="44" t="s">
        <v>783</v>
      </c>
      <c r="C366" s="44" t="s">
        <v>4</v>
      </c>
      <c r="D366" s="48" t="s">
        <v>784</v>
      </c>
    </row>
    <row r="367" spans="1:4" ht="38.25" x14ac:dyDescent="0.25">
      <c r="A367" s="47">
        <v>45124.44017361111</v>
      </c>
      <c r="B367" s="44" t="s">
        <v>785</v>
      </c>
      <c r="C367" s="44" t="s">
        <v>4</v>
      </c>
      <c r="D367" s="48" t="s">
        <v>786</v>
      </c>
    </row>
    <row r="368" spans="1:4" ht="63.75" x14ac:dyDescent="0.25">
      <c r="A368" s="47">
        <v>45124.401296296295</v>
      </c>
      <c r="B368" s="44" t="s">
        <v>787</v>
      </c>
      <c r="C368" s="44" t="s">
        <v>4</v>
      </c>
      <c r="D368" s="48" t="s">
        <v>788</v>
      </c>
    </row>
    <row r="369" spans="1:4" x14ac:dyDescent="0.25">
      <c r="A369" s="47">
        <v>45124.383726851855</v>
      </c>
      <c r="B369" s="44" t="s">
        <v>789</v>
      </c>
      <c r="C369" s="44" t="s">
        <v>17</v>
      </c>
      <c r="D369" s="48" t="s">
        <v>790</v>
      </c>
    </row>
    <row r="370" spans="1:4" ht="25.5" x14ac:dyDescent="0.25">
      <c r="A370" s="47">
        <v>45124.381388888891</v>
      </c>
      <c r="B370" s="44" t="s">
        <v>791</v>
      </c>
      <c r="C370" s="44" t="s">
        <v>17</v>
      </c>
      <c r="D370" s="48" t="s">
        <v>792</v>
      </c>
    </row>
    <row r="371" spans="1:4" x14ac:dyDescent="0.25">
      <c r="A371" s="47">
        <v>45124.379201388889</v>
      </c>
      <c r="B371" s="44" t="s">
        <v>793</v>
      </c>
      <c r="C371" s="44" t="s">
        <v>17</v>
      </c>
      <c r="D371" s="48" t="s">
        <v>794</v>
      </c>
    </row>
    <row r="372" spans="1:4" x14ac:dyDescent="0.25">
      <c r="A372" s="47">
        <v>45124.299259259256</v>
      </c>
      <c r="B372" s="44" t="s">
        <v>795</v>
      </c>
      <c r="C372" s="44" t="s">
        <v>17</v>
      </c>
      <c r="D372" s="48" t="s">
        <v>796</v>
      </c>
    </row>
    <row r="373" spans="1:4" ht="38.25" x14ac:dyDescent="0.25">
      <c r="A373" s="47">
        <v>45124.296041666668</v>
      </c>
      <c r="B373" s="44" t="s">
        <v>797</v>
      </c>
      <c r="C373" s="44" t="s">
        <v>17</v>
      </c>
      <c r="D373" s="48" t="s">
        <v>798</v>
      </c>
    </row>
    <row r="374" spans="1:4" ht="38.25" x14ac:dyDescent="0.25">
      <c r="A374" s="47">
        <v>45121.755891203706</v>
      </c>
      <c r="B374" s="44" t="s">
        <v>799</v>
      </c>
      <c r="C374" s="44" t="s">
        <v>17</v>
      </c>
      <c r="D374" s="48" t="s">
        <v>800</v>
      </c>
    </row>
    <row r="375" spans="1:4" ht="38.25" x14ac:dyDescent="0.25">
      <c r="A375" s="47">
        <v>45121.731932870367</v>
      </c>
      <c r="B375" s="44" t="s">
        <v>801</v>
      </c>
      <c r="C375" s="44" t="s">
        <v>17</v>
      </c>
      <c r="D375" s="48" t="s">
        <v>802</v>
      </c>
    </row>
    <row r="376" spans="1:4" ht="51" x14ac:dyDescent="0.25">
      <c r="A376" s="47">
        <v>45121.714768518519</v>
      </c>
      <c r="B376" s="44" t="s">
        <v>803</v>
      </c>
      <c r="C376" s="44" t="s">
        <v>4</v>
      </c>
      <c r="D376" s="48" t="s">
        <v>804</v>
      </c>
    </row>
    <row r="377" spans="1:4" ht="51" x14ac:dyDescent="0.25">
      <c r="A377" s="47">
        <v>45121.690995370373</v>
      </c>
      <c r="B377" s="44" t="s">
        <v>805</v>
      </c>
      <c r="C377" s="44" t="s">
        <v>4</v>
      </c>
      <c r="D377" s="48" t="s">
        <v>806</v>
      </c>
    </row>
    <row r="378" spans="1:4" ht="63.75" x14ac:dyDescent="0.25">
      <c r="A378" s="47">
        <v>45121.650023148148</v>
      </c>
      <c r="B378" s="44" t="s">
        <v>807</v>
      </c>
      <c r="C378" s="44" t="s">
        <v>4</v>
      </c>
      <c r="D378" s="48" t="s">
        <v>808</v>
      </c>
    </row>
    <row r="379" spans="1:4" ht="63.75" x14ac:dyDescent="0.25">
      <c r="A379" s="47">
        <v>45121.648576388892</v>
      </c>
      <c r="B379" s="44" t="s">
        <v>809</v>
      </c>
      <c r="C379" s="44" t="s">
        <v>4</v>
      </c>
      <c r="D379" s="48" t="s">
        <v>810</v>
      </c>
    </row>
    <row r="380" spans="1:4" ht="38.25" x14ac:dyDescent="0.25">
      <c r="A380" s="47">
        <v>45121.611759259256</v>
      </c>
      <c r="B380" s="44" t="s">
        <v>811</v>
      </c>
      <c r="C380" s="44" t="s">
        <v>17</v>
      </c>
      <c r="D380" s="48" t="s">
        <v>812</v>
      </c>
    </row>
    <row r="381" spans="1:4" ht="38.25" x14ac:dyDescent="0.25">
      <c r="A381" s="47">
        <v>45121.608622685184</v>
      </c>
      <c r="B381" s="44" t="s">
        <v>813</v>
      </c>
      <c r="C381" s="44" t="s">
        <v>17</v>
      </c>
      <c r="D381" s="48" t="s">
        <v>814</v>
      </c>
    </row>
    <row r="382" spans="1:4" ht="38.25" x14ac:dyDescent="0.25">
      <c r="A382" s="47">
        <v>45121.588159722225</v>
      </c>
      <c r="B382" s="44" t="s">
        <v>815</v>
      </c>
      <c r="C382" s="44" t="s">
        <v>17</v>
      </c>
      <c r="D382" s="48" t="s">
        <v>816</v>
      </c>
    </row>
    <row r="383" spans="1:4" ht="63.75" x14ac:dyDescent="0.25">
      <c r="A383" s="47">
        <v>45121.508391203701</v>
      </c>
      <c r="B383" s="44" t="s">
        <v>817</v>
      </c>
      <c r="C383" s="44" t="s">
        <v>4</v>
      </c>
      <c r="D383" s="48" t="s">
        <v>818</v>
      </c>
    </row>
    <row r="384" spans="1:4" x14ac:dyDescent="0.25">
      <c r="A384" s="47">
        <v>45121.507152777776</v>
      </c>
      <c r="B384" s="44" t="s">
        <v>817</v>
      </c>
      <c r="C384" s="44" t="s">
        <v>17</v>
      </c>
      <c r="D384" s="48" t="s">
        <v>819</v>
      </c>
    </row>
    <row r="385" spans="1:4" ht="38.25" x14ac:dyDescent="0.25">
      <c r="A385" s="47">
        <v>45121.504236111112</v>
      </c>
      <c r="B385" s="44" t="s">
        <v>820</v>
      </c>
      <c r="C385" s="44" t="s">
        <v>17</v>
      </c>
      <c r="D385" s="48" t="s">
        <v>821</v>
      </c>
    </row>
    <row r="386" spans="1:4" ht="38.25" x14ac:dyDescent="0.25">
      <c r="A386" s="47">
        <v>45121.501747685186</v>
      </c>
      <c r="B386" s="44" t="s">
        <v>822</v>
      </c>
      <c r="C386" s="44" t="s">
        <v>4</v>
      </c>
      <c r="D386" s="48" t="s">
        <v>823</v>
      </c>
    </row>
    <row r="387" spans="1:4" ht="38.25" x14ac:dyDescent="0.25">
      <c r="A387" s="47">
        <v>45121.498738425929</v>
      </c>
      <c r="B387" s="44" t="s">
        <v>824</v>
      </c>
      <c r="C387" s="44" t="s">
        <v>17</v>
      </c>
      <c r="D387" s="48" t="s">
        <v>825</v>
      </c>
    </row>
    <row r="388" spans="1:4" ht="38.25" x14ac:dyDescent="0.25">
      <c r="A388" s="47">
        <v>45121.490624999999</v>
      </c>
      <c r="B388" s="44" t="s">
        <v>826</v>
      </c>
      <c r="C388" s="44" t="s">
        <v>17</v>
      </c>
      <c r="D388" s="48" t="s">
        <v>827</v>
      </c>
    </row>
    <row r="389" spans="1:4" ht="38.25" x14ac:dyDescent="0.25">
      <c r="A389" s="47">
        <v>45121.48777777778</v>
      </c>
      <c r="B389" s="44" t="s">
        <v>828</v>
      </c>
      <c r="C389" s="44" t="s">
        <v>17</v>
      </c>
      <c r="D389" s="48" t="s">
        <v>829</v>
      </c>
    </row>
    <row r="390" spans="1:4" ht="38.25" x14ac:dyDescent="0.25">
      <c r="A390" s="47">
        <v>45121.484918981485</v>
      </c>
      <c r="B390" s="44" t="s">
        <v>830</v>
      </c>
      <c r="C390" s="44" t="s">
        <v>17</v>
      </c>
      <c r="D390" s="48" t="s">
        <v>831</v>
      </c>
    </row>
    <row r="391" spans="1:4" ht="38.25" x14ac:dyDescent="0.25">
      <c r="A391" s="47">
        <v>45121.482002314813</v>
      </c>
      <c r="B391" s="44" t="s">
        <v>832</v>
      </c>
      <c r="C391" s="44" t="s">
        <v>17</v>
      </c>
      <c r="D391" s="48" t="s">
        <v>833</v>
      </c>
    </row>
    <row r="392" spans="1:4" x14ac:dyDescent="0.25">
      <c r="A392" s="47">
        <v>45121.465011574073</v>
      </c>
      <c r="B392" s="44" t="s">
        <v>834</v>
      </c>
      <c r="C392" s="44" t="s">
        <v>17</v>
      </c>
      <c r="D392" s="48" t="s">
        <v>835</v>
      </c>
    </row>
    <row r="393" spans="1:4" x14ac:dyDescent="0.25">
      <c r="A393" s="47">
        <v>45121.46371527778</v>
      </c>
      <c r="B393" s="44" t="s">
        <v>836</v>
      </c>
      <c r="C393" s="44" t="s">
        <v>17</v>
      </c>
      <c r="D393" s="48" t="s">
        <v>837</v>
      </c>
    </row>
    <row r="394" spans="1:4" ht="38.25" x14ac:dyDescent="0.25">
      <c r="A394" s="47">
        <v>45121.341400462959</v>
      </c>
      <c r="B394" s="44" t="s">
        <v>838</v>
      </c>
      <c r="C394" s="44" t="s">
        <v>4</v>
      </c>
      <c r="D394" s="48" t="s">
        <v>839</v>
      </c>
    </row>
    <row r="395" spans="1:4" ht="38.25" x14ac:dyDescent="0.25">
      <c r="A395" s="47">
        <v>45121.29891203704</v>
      </c>
      <c r="B395" s="44" t="s">
        <v>840</v>
      </c>
      <c r="C395" s="44" t="s">
        <v>17</v>
      </c>
      <c r="D395" s="48" t="s">
        <v>841</v>
      </c>
    </row>
    <row r="396" spans="1:4" ht="51" x14ac:dyDescent="0.25">
      <c r="A396" s="47">
        <v>45120.823981481481</v>
      </c>
      <c r="B396" s="44" t="s">
        <v>842</v>
      </c>
      <c r="C396" s="44" t="s">
        <v>4</v>
      </c>
      <c r="D396" s="48" t="s">
        <v>843</v>
      </c>
    </row>
    <row r="397" spans="1:4" ht="38.25" x14ac:dyDescent="0.25">
      <c r="A397" s="47">
        <v>45120.820960648147</v>
      </c>
      <c r="B397" s="44" t="s">
        <v>844</v>
      </c>
      <c r="C397" s="44" t="s">
        <v>17</v>
      </c>
      <c r="D397" s="48" t="s">
        <v>845</v>
      </c>
    </row>
    <row r="398" spans="1:4" ht="38.25" x14ac:dyDescent="0.25">
      <c r="A398" s="47">
        <v>45120.817986111113</v>
      </c>
      <c r="B398" s="44" t="s">
        <v>846</v>
      </c>
      <c r="C398" s="44" t="s">
        <v>17</v>
      </c>
      <c r="D398" s="48" t="s">
        <v>847</v>
      </c>
    </row>
    <row r="399" spans="1:4" ht="25.5" x14ac:dyDescent="0.25">
      <c r="A399" s="47">
        <v>45120.815520833334</v>
      </c>
      <c r="B399" s="44" t="s">
        <v>848</v>
      </c>
      <c r="C399" s="44" t="s">
        <v>17</v>
      </c>
      <c r="D399" s="48" t="s">
        <v>849</v>
      </c>
    </row>
    <row r="400" spans="1:4" ht="38.25" x14ac:dyDescent="0.25">
      <c r="A400" s="47">
        <v>45120.796516203707</v>
      </c>
      <c r="B400" s="44" t="s">
        <v>850</v>
      </c>
      <c r="C400" s="44" t="s">
        <v>4</v>
      </c>
      <c r="D400" s="48" t="s">
        <v>851</v>
      </c>
    </row>
    <row r="401" spans="1:4" ht="38.25" x14ac:dyDescent="0.25">
      <c r="A401" s="47">
        <v>45120.736828703702</v>
      </c>
      <c r="B401" s="44" t="s">
        <v>852</v>
      </c>
      <c r="C401" s="44" t="s">
        <v>4</v>
      </c>
      <c r="D401" s="48" t="s">
        <v>853</v>
      </c>
    </row>
    <row r="402" spans="1:4" ht="38.25" x14ac:dyDescent="0.25">
      <c r="A402" s="47">
        <v>45120.735694444447</v>
      </c>
      <c r="B402" s="44" t="s">
        <v>854</v>
      </c>
      <c r="C402" s="44" t="s">
        <v>4</v>
      </c>
      <c r="D402" s="48" t="s">
        <v>855</v>
      </c>
    </row>
    <row r="403" spans="1:4" ht="38.25" x14ac:dyDescent="0.25">
      <c r="A403" s="47">
        <v>45120.732743055552</v>
      </c>
      <c r="B403" s="44" t="s">
        <v>856</v>
      </c>
      <c r="C403" s="44" t="s">
        <v>17</v>
      </c>
      <c r="D403" s="48" t="s">
        <v>857</v>
      </c>
    </row>
    <row r="404" spans="1:4" ht="25.5" x14ac:dyDescent="0.25">
      <c r="A404" s="47">
        <v>45120.716620370367</v>
      </c>
      <c r="B404" s="44" t="s">
        <v>858</v>
      </c>
      <c r="C404" s="44" t="s">
        <v>17</v>
      </c>
      <c r="D404" s="48" t="s">
        <v>859</v>
      </c>
    </row>
    <row r="405" spans="1:4" ht="38.25" x14ac:dyDescent="0.25">
      <c r="A405" s="47">
        <v>45120.693368055552</v>
      </c>
      <c r="B405" s="44" t="s">
        <v>860</v>
      </c>
      <c r="C405" s="44" t="s">
        <v>17</v>
      </c>
      <c r="D405" s="48" t="s">
        <v>861</v>
      </c>
    </row>
    <row r="406" spans="1:4" x14ac:dyDescent="0.25">
      <c r="A406" s="47">
        <v>45120.692094907405</v>
      </c>
      <c r="B406" s="44" t="s">
        <v>862</v>
      </c>
      <c r="C406" s="44" t="s">
        <v>17</v>
      </c>
      <c r="D406" s="48" t="s">
        <v>235</v>
      </c>
    </row>
    <row r="407" spans="1:4" ht="38.25" x14ac:dyDescent="0.25">
      <c r="A407" s="47">
        <v>45120.673634259256</v>
      </c>
      <c r="B407" s="44" t="s">
        <v>863</v>
      </c>
      <c r="C407" s="44" t="s">
        <v>17</v>
      </c>
      <c r="D407" s="48" t="s">
        <v>864</v>
      </c>
    </row>
    <row r="408" spans="1:4" ht="38.25" x14ac:dyDescent="0.25">
      <c r="A408" s="47">
        <v>45120.651064814818</v>
      </c>
      <c r="B408" s="44" t="s">
        <v>865</v>
      </c>
      <c r="C408" s="44" t="s">
        <v>17</v>
      </c>
      <c r="D408" s="48" t="s">
        <v>866</v>
      </c>
    </row>
    <row r="409" spans="1:4" x14ac:dyDescent="0.25">
      <c r="A409" s="47">
        <v>45120.649768518517</v>
      </c>
      <c r="B409" s="44" t="s">
        <v>867</v>
      </c>
      <c r="C409" s="44" t="s">
        <v>17</v>
      </c>
      <c r="D409" s="48" t="s">
        <v>868</v>
      </c>
    </row>
    <row r="410" spans="1:4" x14ac:dyDescent="0.25">
      <c r="A410" s="47">
        <v>45120.598287037035</v>
      </c>
      <c r="B410" s="44" t="s">
        <v>869</v>
      </c>
      <c r="C410" s="44" t="s">
        <v>17</v>
      </c>
      <c r="D410" s="48" t="s">
        <v>870</v>
      </c>
    </row>
    <row r="411" spans="1:4" ht="38.25" x14ac:dyDescent="0.25">
      <c r="A411" s="47">
        <v>45120.595243055555</v>
      </c>
      <c r="B411" s="44" t="s">
        <v>871</v>
      </c>
      <c r="C411" s="44" t="s">
        <v>17</v>
      </c>
      <c r="D411" s="48" t="s">
        <v>872</v>
      </c>
    </row>
    <row r="412" spans="1:4" x14ac:dyDescent="0.25">
      <c r="A412" s="47">
        <v>45120.58353009259</v>
      </c>
      <c r="B412" s="44" t="s">
        <v>873</v>
      </c>
      <c r="C412" s="44" t="s">
        <v>17</v>
      </c>
      <c r="D412" s="48" t="s">
        <v>874</v>
      </c>
    </row>
    <row r="413" spans="1:4" ht="38.25" x14ac:dyDescent="0.25">
      <c r="A413" s="47">
        <v>45120.568298611113</v>
      </c>
      <c r="B413" s="44" t="s">
        <v>875</v>
      </c>
      <c r="C413" s="44" t="s">
        <v>17</v>
      </c>
      <c r="D413" s="48" t="s">
        <v>876</v>
      </c>
    </row>
    <row r="414" spans="1:4" ht="38.25" x14ac:dyDescent="0.25">
      <c r="A414" s="47">
        <v>45120.566284722219</v>
      </c>
      <c r="B414" s="44" t="s">
        <v>877</v>
      </c>
      <c r="C414" s="44" t="s">
        <v>4</v>
      </c>
      <c r="D414" s="48" t="s">
        <v>878</v>
      </c>
    </row>
    <row r="415" spans="1:4" ht="38.25" x14ac:dyDescent="0.25">
      <c r="A415" s="47">
        <v>45120.563275462962</v>
      </c>
      <c r="B415" s="44" t="s">
        <v>879</v>
      </c>
      <c r="C415" s="44" t="s">
        <v>17</v>
      </c>
      <c r="D415" s="48" t="s">
        <v>880</v>
      </c>
    </row>
    <row r="416" spans="1:4" ht="38.25" x14ac:dyDescent="0.25">
      <c r="A416" s="47">
        <v>45120.560150462959</v>
      </c>
      <c r="B416" s="44" t="s">
        <v>881</v>
      </c>
      <c r="C416" s="44" t="s">
        <v>17</v>
      </c>
      <c r="D416" s="48" t="s">
        <v>882</v>
      </c>
    </row>
    <row r="417" spans="1:4" ht="51" x14ac:dyDescent="0.25">
      <c r="A417" s="47">
        <v>45120.467511574076</v>
      </c>
      <c r="B417" s="44" t="s">
        <v>883</v>
      </c>
      <c r="C417" s="44" t="s">
        <v>4</v>
      </c>
      <c r="D417" s="48" t="s">
        <v>884</v>
      </c>
    </row>
    <row r="418" spans="1:4" ht="25.5" x14ac:dyDescent="0.25">
      <c r="A418" s="47">
        <v>45120.398715277777</v>
      </c>
      <c r="B418" s="44" t="s">
        <v>885</v>
      </c>
      <c r="C418" s="44" t="s">
        <v>17</v>
      </c>
      <c r="D418" s="48" t="s">
        <v>886</v>
      </c>
    </row>
    <row r="419" spans="1:4" x14ac:dyDescent="0.25">
      <c r="A419" s="47">
        <v>45120.36445601852</v>
      </c>
      <c r="B419" s="44" t="s">
        <v>887</v>
      </c>
      <c r="C419" s="44" t="s">
        <v>17</v>
      </c>
      <c r="D419" s="48" t="s">
        <v>888</v>
      </c>
    </row>
    <row r="420" spans="1:4" ht="38.25" x14ac:dyDescent="0.25">
      <c r="A420" s="47">
        <v>45119.796458333331</v>
      </c>
      <c r="B420" s="44" t="s">
        <v>889</v>
      </c>
      <c r="C420" s="44" t="s">
        <v>17</v>
      </c>
      <c r="D420" s="48" t="s">
        <v>890</v>
      </c>
    </row>
    <row r="421" spans="1:4" x14ac:dyDescent="0.25">
      <c r="A421" s="47">
        <v>45119.795162037037</v>
      </c>
      <c r="B421" s="44" t="s">
        <v>891</v>
      </c>
      <c r="C421" s="44" t="s">
        <v>17</v>
      </c>
      <c r="D421" s="48" t="s">
        <v>892</v>
      </c>
    </row>
    <row r="422" spans="1:4" x14ac:dyDescent="0.25">
      <c r="A422" s="47">
        <v>45119.773912037039</v>
      </c>
      <c r="B422" s="44" t="s">
        <v>893</v>
      </c>
      <c r="C422" s="44" t="s">
        <v>17</v>
      </c>
      <c r="D422" s="48" t="s">
        <v>894</v>
      </c>
    </row>
    <row r="423" spans="1:4" ht="38.25" x14ac:dyDescent="0.25">
      <c r="A423" s="47">
        <v>45119.715960648151</v>
      </c>
      <c r="B423" s="44" t="s">
        <v>895</v>
      </c>
      <c r="C423" s="44" t="s">
        <v>17</v>
      </c>
      <c r="D423" s="48" t="s">
        <v>896</v>
      </c>
    </row>
    <row r="424" spans="1:4" ht="38.25" x14ac:dyDescent="0.25">
      <c r="A424" s="47">
        <v>45119.694606481484</v>
      </c>
      <c r="B424" s="44" t="s">
        <v>897</v>
      </c>
      <c r="C424" s="44" t="s">
        <v>4</v>
      </c>
      <c r="D424" s="48" t="s">
        <v>898</v>
      </c>
    </row>
    <row r="425" spans="1:4" ht="63.75" x14ac:dyDescent="0.25">
      <c r="A425" s="47">
        <v>45119.651041666664</v>
      </c>
      <c r="B425" s="44" t="s">
        <v>899</v>
      </c>
      <c r="C425" s="44" t="s">
        <v>4</v>
      </c>
      <c r="D425" s="48" t="s">
        <v>900</v>
      </c>
    </row>
    <row r="426" spans="1:4" ht="38.25" x14ac:dyDescent="0.25">
      <c r="A426" s="47">
        <v>45119.632824074077</v>
      </c>
      <c r="B426" s="44" t="s">
        <v>901</v>
      </c>
      <c r="C426" s="44" t="s">
        <v>17</v>
      </c>
      <c r="D426" s="48" t="s">
        <v>902</v>
      </c>
    </row>
    <row r="427" spans="1:4" ht="38.25" x14ac:dyDescent="0.25">
      <c r="A427" s="47">
        <v>45119.630277777775</v>
      </c>
      <c r="B427" s="44" t="s">
        <v>903</v>
      </c>
      <c r="C427" s="44" t="s">
        <v>4</v>
      </c>
      <c r="D427" s="48" t="s">
        <v>904</v>
      </c>
    </row>
    <row r="428" spans="1:4" ht="38.25" x14ac:dyDescent="0.25">
      <c r="A428" s="47">
        <v>45119.5471412037</v>
      </c>
      <c r="B428" s="44" t="s">
        <v>905</v>
      </c>
      <c r="C428" s="44" t="s">
        <v>4</v>
      </c>
      <c r="D428" s="48" t="s">
        <v>906</v>
      </c>
    </row>
    <row r="429" spans="1:4" ht="38.25" x14ac:dyDescent="0.25">
      <c r="A429" s="47">
        <v>45119.447326388887</v>
      </c>
      <c r="B429" s="44" t="s">
        <v>907</v>
      </c>
      <c r="C429" s="44" t="s">
        <v>17</v>
      </c>
      <c r="D429" s="48" t="s">
        <v>908</v>
      </c>
    </row>
    <row r="430" spans="1:4" ht="51" x14ac:dyDescent="0.25">
      <c r="A430" s="47">
        <v>45119.445937500001</v>
      </c>
      <c r="B430" s="44" t="s">
        <v>909</v>
      </c>
      <c r="C430" s="44" t="s">
        <v>4</v>
      </c>
      <c r="D430" s="48" t="s">
        <v>910</v>
      </c>
    </row>
    <row r="431" spans="1:4" ht="63.75" x14ac:dyDescent="0.25">
      <c r="A431" s="47">
        <v>45119.429756944446</v>
      </c>
      <c r="B431" s="44" t="s">
        <v>911</v>
      </c>
      <c r="C431" s="44" t="s">
        <v>4</v>
      </c>
      <c r="D431" s="48" t="s">
        <v>912</v>
      </c>
    </row>
    <row r="432" spans="1:4" ht="38.25" x14ac:dyDescent="0.25">
      <c r="A432" s="47">
        <v>45119.426851851851</v>
      </c>
      <c r="B432" s="44" t="s">
        <v>911</v>
      </c>
      <c r="C432" s="44" t="s">
        <v>17</v>
      </c>
      <c r="D432" s="48" t="s">
        <v>913</v>
      </c>
    </row>
    <row r="433" spans="1:4" ht="38.25" x14ac:dyDescent="0.25">
      <c r="A433" s="47">
        <v>45119.391875000001</v>
      </c>
      <c r="B433" s="44" t="s">
        <v>914</v>
      </c>
      <c r="C433" s="44" t="s">
        <v>17</v>
      </c>
      <c r="D433" s="48" t="s">
        <v>915</v>
      </c>
    </row>
    <row r="434" spans="1:4" x14ac:dyDescent="0.25">
      <c r="A434" s="47">
        <v>45119.390613425923</v>
      </c>
      <c r="B434" s="44" t="s">
        <v>916</v>
      </c>
      <c r="C434" s="44" t="s">
        <v>17</v>
      </c>
      <c r="D434" s="48" t="s">
        <v>917</v>
      </c>
    </row>
    <row r="435" spans="1:4" ht="38.25" x14ac:dyDescent="0.25">
      <c r="A435" s="47">
        <v>45119.387673611112</v>
      </c>
      <c r="B435" s="44" t="s">
        <v>918</v>
      </c>
      <c r="C435" s="44" t="s">
        <v>17</v>
      </c>
      <c r="D435" s="48" t="s">
        <v>919</v>
      </c>
    </row>
    <row r="436" spans="1:4" ht="38.25" x14ac:dyDescent="0.25">
      <c r="A436" s="47">
        <v>45119.353842592594</v>
      </c>
      <c r="B436" s="44" t="s">
        <v>920</v>
      </c>
      <c r="C436" s="44" t="s">
        <v>17</v>
      </c>
      <c r="D436" s="48" t="s">
        <v>921</v>
      </c>
    </row>
    <row r="437" spans="1:4" x14ac:dyDescent="0.25">
      <c r="A437" s="47">
        <v>45119.331516203703</v>
      </c>
      <c r="B437" s="44" t="s">
        <v>922</v>
      </c>
      <c r="C437" s="44" t="s">
        <v>17</v>
      </c>
      <c r="D437" s="48" t="s">
        <v>923</v>
      </c>
    </row>
    <row r="438" spans="1:4" ht="38.25" x14ac:dyDescent="0.25">
      <c r="A438" s="47">
        <v>45119.328472222223</v>
      </c>
      <c r="B438" s="44" t="s">
        <v>924</v>
      </c>
      <c r="C438" s="44" t="s">
        <v>17</v>
      </c>
      <c r="D438" s="48" t="s">
        <v>925</v>
      </c>
    </row>
    <row r="439" spans="1:4" ht="38.25" x14ac:dyDescent="0.25">
      <c r="A439" s="47">
        <v>45118.815393518518</v>
      </c>
      <c r="B439" s="44" t="s">
        <v>926</v>
      </c>
      <c r="C439" s="44" t="s">
        <v>4</v>
      </c>
      <c r="D439" s="48" t="s">
        <v>927</v>
      </c>
    </row>
    <row r="440" spans="1:4" ht="38.25" x14ac:dyDescent="0.25">
      <c r="A440" s="47">
        <v>45118.812534722223</v>
      </c>
      <c r="B440" s="44" t="s">
        <v>928</v>
      </c>
      <c r="C440" s="44" t="s">
        <v>17</v>
      </c>
      <c r="D440" s="48" t="s">
        <v>929</v>
      </c>
    </row>
    <row r="441" spans="1:4" x14ac:dyDescent="0.25">
      <c r="A441" s="47">
        <v>45118.754004629627</v>
      </c>
      <c r="B441" s="44" t="s">
        <v>930</v>
      </c>
      <c r="C441" s="44" t="s">
        <v>17</v>
      </c>
      <c r="D441" s="48" t="s">
        <v>931</v>
      </c>
    </row>
    <row r="442" spans="1:4" x14ac:dyDescent="0.25">
      <c r="A442" s="47">
        <v>45118.75277777778</v>
      </c>
      <c r="B442" s="44" t="s">
        <v>932</v>
      </c>
      <c r="C442" s="44" t="s">
        <v>17</v>
      </c>
      <c r="D442" s="48" t="s">
        <v>933</v>
      </c>
    </row>
    <row r="443" spans="1:4" x14ac:dyDescent="0.25">
      <c r="A443" s="47">
        <v>45118.751493055555</v>
      </c>
      <c r="B443" s="44" t="s">
        <v>934</v>
      </c>
      <c r="C443" s="44" t="s">
        <v>17</v>
      </c>
      <c r="D443" s="48" t="s">
        <v>935</v>
      </c>
    </row>
    <row r="444" spans="1:4" ht="38.25" x14ac:dyDescent="0.25">
      <c r="A444" s="47">
        <v>45118.744618055556</v>
      </c>
      <c r="B444" s="44" t="s">
        <v>936</v>
      </c>
      <c r="C444" s="44" t="s">
        <v>17</v>
      </c>
      <c r="D444" s="48" t="s">
        <v>937</v>
      </c>
    </row>
    <row r="445" spans="1:4" x14ac:dyDescent="0.25">
      <c r="A445" s="47">
        <v>45118.742986111109</v>
      </c>
      <c r="B445" s="44" t="s">
        <v>938</v>
      </c>
      <c r="C445" s="44" t="s">
        <v>17</v>
      </c>
      <c r="D445" s="48" t="s">
        <v>939</v>
      </c>
    </row>
    <row r="446" spans="1:4" ht="38.25" x14ac:dyDescent="0.25">
      <c r="A446" s="47">
        <v>45118.739976851852</v>
      </c>
      <c r="B446" s="44" t="s">
        <v>940</v>
      </c>
      <c r="C446" s="44" t="s">
        <v>17</v>
      </c>
      <c r="D446" s="48" t="s">
        <v>941</v>
      </c>
    </row>
    <row r="447" spans="1:4" ht="63.75" x14ac:dyDescent="0.25">
      <c r="A447" s="47">
        <v>45118.738599537035</v>
      </c>
      <c r="B447" s="44" t="s">
        <v>942</v>
      </c>
      <c r="C447" s="44" t="s">
        <v>4</v>
      </c>
      <c r="D447" s="48" t="s">
        <v>943</v>
      </c>
    </row>
    <row r="448" spans="1:4" ht="38.25" x14ac:dyDescent="0.25">
      <c r="A448" s="47">
        <v>45118.735613425924</v>
      </c>
      <c r="B448" s="44" t="s">
        <v>944</v>
      </c>
      <c r="C448" s="44" t="s">
        <v>4</v>
      </c>
      <c r="D448" s="48" t="s">
        <v>945</v>
      </c>
    </row>
    <row r="449" spans="1:4" ht="38.25" x14ac:dyDescent="0.25">
      <c r="A449" s="47">
        <v>45118.732662037037</v>
      </c>
      <c r="B449" s="44" t="s">
        <v>946</v>
      </c>
      <c r="C449" s="44" t="s">
        <v>17</v>
      </c>
      <c r="D449" s="48" t="s">
        <v>947</v>
      </c>
    </row>
    <row r="450" spans="1:4" ht="38.25" x14ac:dyDescent="0.25">
      <c r="A450" s="47">
        <v>45118.696585648147</v>
      </c>
      <c r="B450" s="44" t="s">
        <v>948</v>
      </c>
      <c r="C450" s="44" t="s">
        <v>17</v>
      </c>
      <c r="D450" s="48" t="s">
        <v>949</v>
      </c>
    </row>
    <row r="451" spans="1:4" ht="38.25" x14ac:dyDescent="0.25">
      <c r="A451" s="47">
        <v>45118.69363425926</v>
      </c>
      <c r="B451" s="44" t="s">
        <v>950</v>
      </c>
      <c r="C451" s="44" t="s">
        <v>17</v>
      </c>
      <c r="D451" s="48" t="s">
        <v>951</v>
      </c>
    </row>
    <row r="452" spans="1:4" ht="38.25" x14ac:dyDescent="0.25">
      <c r="A452" s="47">
        <v>45118.651365740741</v>
      </c>
      <c r="B452" s="44" t="s">
        <v>952</v>
      </c>
      <c r="C452" s="44" t="s">
        <v>17</v>
      </c>
      <c r="D452" s="48" t="s">
        <v>953</v>
      </c>
    </row>
    <row r="453" spans="1:4" ht="38.25" x14ac:dyDescent="0.25">
      <c r="A453" s="47">
        <v>45118.636076388888</v>
      </c>
      <c r="B453" s="44" t="s">
        <v>954</v>
      </c>
      <c r="C453" s="44" t="s">
        <v>17</v>
      </c>
      <c r="D453" s="48" t="s">
        <v>955</v>
      </c>
    </row>
    <row r="454" spans="1:4" ht="63.75" x14ac:dyDescent="0.25">
      <c r="A454" s="47">
        <v>45118.634675925925</v>
      </c>
      <c r="B454" s="44" t="s">
        <v>956</v>
      </c>
      <c r="C454" s="44" t="s">
        <v>4</v>
      </c>
      <c r="D454" s="48" t="s">
        <v>957</v>
      </c>
    </row>
    <row r="455" spans="1:4" ht="38.25" x14ac:dyDescent="0.25">
      <c r="A455" s="47">
        <v>45118.63144675926</v>
      </c>
      <c r="B455" s="44" t="s">
        <v>958</v>
      </c>
      <c r="C455" s="44" t="s">
        <v>17</v>
      </c>
      <c r="D455" s="48" t="s">
        <v>959</v>
      </c>
    </row>
    <row r="456" spans="1:4" ht="63.75" x14ac:dyDescent="0.25">
      <c r="A456" s="47">
        <v>45118.61178240741</v>
      </c>
      <c r="B456" s="44" t="s">
        <v>960</v>
      </c>
      <c r="C456" s="44" t="s">
        <v>4</v>
      </c>
      <c r="D456" s="48" t="s">
        <v>961</v>
      </c>
    </row>
    <row r="457" spans="1:4" x14ac:dyDescent="0.25">
      <c r="A457" s="47">
        <v>45118.601712962962</v>
      </c>
      <c r="B457" s="44" t="s">
        <v>962</v>
      </c>
      <c r="C457" s="44" t="s">
        <v>17</v>
      </c>
      <c r="D457" s="48" t="s">
        <v>963</v>
      </c>
    </row>
    <row r="458" spans="1:4" ht="38.25" x14ac:dyDescent="0.25">
      <c r="A458" s="47">
        <v>45118.60052083333</v>
      </c>
      <c r="B458" s="44" t="s">
        <v>964</v>
      </c>
      <c r="C458" s="44" t="s">
        <v>4</v>
      </c>
      <c r="D458" s="48" t="s">
        <v>965</v>
      </c>
    </row>
    <row r="459" spans="1:4" x14ac:dyDescent="0.25">
      <c r="A459" s="47">
        <v>45118.599224537036</v>
      </c>
      <c r="B459" s="44" t="s">
        <v>966</v>
      </c>
      <c r="C459" s="44" t="s">
        <v>17</v>
      </c>
      <c r="D459" s="48" t="s">
        <v>967</v>
      </c>
    </row>
    <row r="460" spans="1:4" ht="63.75" x14ac:dyDescent="0.25">
      <c r="A460" s="47">
        <v>45118.574421296296</v>
      </c>
      <c r="B460" s="44" t="s">
        <v>968</v>
      </c>
      <c r="C460" s="44" t="s">
        <v>4</v>
      </c>
      <c r="D460" s="48" t="s">
        <v>969</v>
      </c>
    </row>
    <row r="461" spans="1:4" ht="38.25" x14ac:dyDescent="0.25">
      <c r="A461" s="47">
        <v>45118.563518518517</v>
      </c>
      <c r="B461" s="44" t="s">
        <v>970</v>
      </c>
      <c r="C461" s="44" t="s">
        <v>17</v>
      </c>
      <c r="D461" s="48" t="s">
        <v>971</v>
      </c>
    </row>
    <row r="462" spans="1:4" x14ac:dyDescent="0.25">
      <c r="A462" s="47">
        <v>45118.5621875</v>
      </c>
      <c r="B462" s="44" t="s">
        <v>972</v>
      </c>
      <c r="C462" s="44" t="s">
        <v>17</v>
      </c>
      <c r="D462" s="48" t="s">
        <v>973</v>
      </c>
    </row>
    <row r="463" spans="1:4" ht="51" x14ac:dyDescent="0.25">
      <c r="A463" s="47">
        <v>45118.537719907406</v>
      </c>
      <c r="B463" s="44" t="s">
        <v>974</v>
      </c>
      <c r="C463" s="44" t="s">
        <v>4</v>
      </c>
      <c r="D463" s="48" t="s">
        <v>975</v>
      </c>
    </row>
    <row r="464" spans="1:4" x14ac:dyDescent="0.25">
      <c r="A464" s="47">
        <v>45118.536481481482</v>
      </c>
      <c r="B464" s="44" t="s">
        <v>976</v>
      </c>
      <c r="C464" s="44" t="s">
        <v>17</v>
      </c>
      <c r="D464" s="48" t="s">
        <v>977</v>
      </c>
    </row>
    <row r="465" spans="1:4" ht="38.25" x14ac:dyDescent="0.25">
      <c r="A465" s="47">
        <v>45118.534571759257</v>
      </c>
      <c r="B465" s="44" t="s">
        <v>978</v>
      </c>
      <c r="C465" s="44" t="s">
        <v>4</v>
      </c>
      <c r="D465" s="48" t="s">
        <v>979</v>
      </c>
    </row>
    <row r="466" spans="1:4" ht="38.25" x14ac:dyDescent="0.25">
      <c r="A466" s="47">
        <v>45118.460682870369</v>
      </c>
      <c r="B466" s="44" t="s">
        <v>980</v>
      </c>
      <c r="C466" s="44" t="s">
        <v>4</v>
      </c>
      <c r="D466" s="48" t="s">
        <v>981</v>
      </c>
    </row>
    <row r="467" spans="1:4" ht="38.25" x14ac:dyDescent="0.25">
      <c r="A467" s="47">
        <v>45118.457731481481</v>
      </c>
      <c r="B467" s="44" t="s">
        <v>982</v>
      </c>
      <c r="C467" s="44" t="s">
        <v>17</v>
      </c>
      <c r="D467" s="48" t="s">
        <v>983</v>
      </c>
    </row>
    <row r="468" spans="1:4" ht="63.75" x14ac:dyDescent="0.25">
      <c r="A468" s="47">
        <v>45118.454108796293</v>
      </c>
      <c r="B468" s="44" t="s">
        <v>984</v>
      </c>
      <c r="C468" s="44" t="s">
        <v>4</v>
      </c>
      <c r="D468" s="48" t="s">
        <v>985</v>
      </c>
    </row>
    <row r="469" spans="1:4" ht="63.75" x14ac:dyDescent="0.25">
      <c r="A469" s="47">
        <v>45118.39329861111</v>
      </c>
      <c r="B469" s="44" t="s">
        <v>986</v>
      </c>
      <c r="C469" s="44" t="s">
        <v>4</v>
      </c>
      <c r="D469" s="48" t="s">
        <v>987</v>
      </c>
    </row>
    <row r="470" spans="1:4" ht="63.75" x14ac:dyDescent="0.25">
      <c r="A470" s="47">
        <v>45118.393217592595</v>
      </c>
      <c r="B470" s="44" t="s">
        <v>988</v>
      </c>
      <c r="C470" s="44" t="s">
        <v>4</v>
      </c>
      <c r="D470" s="48" t="s">
        <v>989</v>
      </c>
    </row>
    <row r="471" spans="1:4" x14ac:dyDescent="0.25">
      <c r="A471" s="47">
        <v>45118.391967592594</v>
      </c>
      <c r="B471" s="44" t="s">
        <v>990</v>
      </c>
      <c r="C471" s="44" t="s">
        <v>17</v>
      </c>
      <c r="D471" s="48" t="s">
        <v>991</v>
      </c>
    </row>
    <row r="472" spans="1:4" ht="38.25" x14ac:dyDescent="0.25">
      <c r="A472" s="47">
        <v>45118.390856481485</v>
      </c>
      <c r="B472" s="44" t="s">
        <v>992</v>
      </c>
      <c r="C472" s="44" t="s">
        <v>4</v>
      </c>
      <c r="D472" s="48" t="s">
        <v>993</v>
      </c>
    </row>
    <row r="473" spans="1:4" ht="38.25" x14ac:dyDescent="0.25">
      <c r="A473" s="47">
        <v>45118.388020833336</v>
      </c>
      <c r="B473" s="44" t="s">
        <v>986</v>
      </c>
      <c r="C473" s="44" t="s">
        <v>17</v>
      </c>
      <c r="D473" s="48" t="s">
        <v>994</v>
      </c>
    </row>
    <row r="474" spans="1:4" ht="38.25" x14ac:dyDescent="0.25">
      <c r="A474" s="47">
        <v>45118.385266203702</v>
      </c>
      <c r="B474" s="44" t="s">
        <v>988</v>
      </c>
      <c r="C474" s="44" t="s">
        <v>17</v>
      </c>
      <c r="D474" s="48" t="s">
        <v>995</v>
      </c>
    </row>
    <row r="475" spans="1:4" ht="38.25" x14ac:dyDescent="0.25">
      <c r="A475" s="47">
        <v>45118.382511574076</v>
      </c>
      <c r="B475" s="44" t="s">
        <v>996</v>
      </c>
      <c r="C475" s="44" t="s">
        <v>17</v>
      </c>
      <c r="D475" s="48" t="s">
        <v>997</v>
      </c>
    </row>
    <row r="476" spans="1:4" ht="38.25" x14ac:dyDescent="0.25">
      <c r="A476" s="47">
        <v>45118.379780092589</v>
      </c>
      <c r="B476" s="44" t="s">
        <v>998</v>
      </c>
      <c r="C476" s="44" t="s">
        <v>17</v>
      </c>
      <c r="D476" s="48" t="s">
        <v>999</v>
      </c>
    </row>
    <row r="477" spans="1:4" ht="38.25" x14ac:dyDescent="0.25">
      <c r="A477" s="47">
        <v>45118.376944444448</v>
      </c>
      <c r="B477" s="44" t="s">
        <v>1000</v>
      </c>
      <c r="C477" s="44" t="s">
        <v>17</v>
      </c>
      <c r="D477" s="48" t="s">
        <v>1001</v>
      </c>
    </row>
    <row r="478" spans="1:4" ht="38.25" x14ac:dyDescent="0.25">
      <c r="A478" s="47">
        <v>45118.346006944441</v>
      </c>
      <c r="B478" s="44" t="s">
        <v>1002</v>
      </c>
      <c r="C478" s="44" t="s">
        <v>17</v>
      </c>
      <c r="D478" s="48" t="s">
        <v>1003</v>
      </c>
    </row>
    <row r="479" spans="1:4" ht="25.5" x14ac:dyDescent="0.25">
      <c r="A479" s="47">
        <v>45118.343564814815</v>
      </c>
      <c r="B479" s="44" t="s">
        <v>1004</v>
      </c>
      <c r="C479" s="44" t="s">
        <v>17</v>
      </c>
      <c r="D479" s="48" t="s">
        <v>1005</v>
      </c>
    </row>
    <row r="480" spans="1:4" ht="25.5" x14ac:dyDescent="0.25">
      <c r="A480" s="47">
        <v>45118.341192129628</v>
      </c>
      <c r="B480" s="44" t="s">
        <v>1006</v>
      </c>
      <c r="C480" s="44" t="s">
        <v>17</v>
      </c>
      <c r="D480" s="48" t="s">
        <v>1007</v>
      </c>
    </row>
    <row r="481" spans="1:4" ht="51" x14ac:dyDescent="0.25">
      <c r="A481" s="47">
        <v>45117.872384259259</v>
      </c>
      <c r="B481" s="44" t="s">
        <v>1008</v>
      </c>
      <c r="C481" s="44" t="s">
        <v>4</v>
      </c>
      <c r="D481" s="48" t="s">
        <v>1009</v>
      </c>
    </row>
    <row r="482" spans="1:4" ht="38.25" x14ac:dyDescent="0.25">
      <c r="A482" s="47">
        <v>45117.796678240738</v>
      </c>
      <c r="B482" s="44" t="s">
        <v>1010</v>
      </c>
      <c r="C482" s="44" t="s">
        <v>17</v>
      </c>
      <c r="D482" s="48" t="s">
        <v>1011</v>
      </c>
    </row>
    <row r="483" spans="1:4" x14ac:dyDescent="0.25">
      <c r="A483" s="47">
        <v>45117.795405092591</v>
      </c>
      <c r="B483" s="44" t="s">
        <v>1012</v>
      </c>
      <c r="C483" s="44" t="s">
        <v>17</v>
      </c>
      <c r="D483" s="48" t="s">
        <v>1013</v>
      </c>
    </row>
    <row r="484" spans="1:4" ht="38.25" x14ac:dyDescent="0.25">
      <c r="A484" s="47">
        <v>45117.792361111111</v>
      </c>
      <c r="B484" s="44" t="s">
        <v>1014</v>
      </c>
      <c r="C484" s="44" t="s">
        <v>17</v>
      </c>
      <c r="D484" s="48" t="s">
        <v>1015</v>
      </c>
    </row>
    <row r="485" spans="1:4" ht="25.5" x14ac:dyDescent="0.25">
      <c r="A485" s="47">
        <v>45117.789930555555</v>
      </c>
      <c r="B485" s="44" t="s">
        <v>1016</v>
      </c>
      <c r="C485" s="44" t="s">
        <v>17</v>
      </c>
      <c r="D485" s="48" t="s">
        <v>1017</v>
      </c>
    </row>
    <row r="486" spans="1:4" ht="38.25" x14ac:dyDescent="0.25">
      <c r="A486" s="47">
        <v>45117.786747685182</v>
      </c>
      <c r="B486" s="44" t="s">
        <v>1018</v>
      </c>
      <c r="C486" s="44" t="s">
        <v>17</v>
      </c>
      <c r="D486" s="48" t="s">
        <v>1019</v>
      </c>
    </row>
    <row r="487" spans="1:4" x14ac:dyDescent="0.25">
      <c r="A487" s="47">
        <v>45117.785486111112</v>
      </c>
      <c r="B487" s="44" t="s">
        <v>1020</v>
      </c>
      <c r="C487" s="44" t="s">
        <v>17</v>
      </c>
      <c r="D487" s="48" t="s">
        <v>1021</v>
      </c>
    </row>
    <row r="488" spans="1:4" ht="25.5" x14ac:dyDescent="0.25">
      <c r="A488" s="47">
        <v>45117.782789351855</v>
      </c>
      <c r="B488" s="44" t="s">
        <v>1022</v>
      </c>
      <c r="C488" s="44" t="s">
        <v>17</v>
      </c>
      <c r="D488" s="48" t="s">
        <v>1023</v>
      </c>
    </row>
    <row r="489" spans="1:4" x14ac:dyDescent="0.25">
      <c r="A489" s="47">
        <v>45117.781550925924</v>
      </c>
      <c r="B489" s="44" t="s">
        <v>1024</v>
      </c>
      <c r="C489" s="44" t="s">
        <v>17</v>
      </c>
      <c r="D489" s="48" t="s">
        <v>1025</v>
      </c>
    </row>
    <row r="490" spans="1:4" ht="38.25" x14ac:dyDescent="0.25">
      <c r="A490" s="47">
        <v>45117.778912037036</v>
      </c>
      <c r="B490" s="44" t="s">
        <v>1026</v>
      </c>
      <c r="C490" s="44" t="s">
        <v>4</v>
      </c>
      <c r="D490" s="48" t="s">
        <v>1027</v>
      </c>
    </row>
    <row r="491" spans="1:4" ht="51" x14ac:dyDescent="0.25">
      <c r="A491" s="47">
        <v>45117.639178240737</v>
      </c>
      <c r="B491" s="44" t="s">
        <v>1028</v>
      </c>
      <c r="C491" s="44" t="s">
        <v>4</v>
      </c>
      <c r="D491" s="48" t="s">
        <v>1029</v>
      </c>
    </row>
    <row r="492" spans="1:4" ht="38.25" x14ac:dyDescent="0.25">
      <c r="A492" s="47">
        <v>45117.636087962965</v>
      </c>
      <c r="B492" s="44" t="s">
        <v>1030</v>
      </c>
      <c r="C492" s="44" t="s">
        <v>17</v>
      </c>
      <c r="D492" s="48" t="s">
        <v>1031</v>
      </c>
    </row>
    <row r="493" spans="1:4" ht="38.25" x14ac:dyDescent="0.25">
      <c r="A493" s="47">
        <v>45117.63521990741</v>
      </c>
      <c r="B493" s="44" t="s">
        <v>1032</v>
      </c>
      <c r="C493" s="44" t="s">
        <v>4</v>
      </c>
      <c r="D493" s="48" t="s">
        <v>1033</v>
      </c>
    </row>
    <row r="494" spans="1:4" ht="38.25" x14ac:dyDescent="0.25">
      <c r="A494" s="47">
        <v>45117.502592592595</v>
      </c>
      <c r="B494" s="44" t="s">
        <v>1034</v>
      </c>
      <c r="C494" s="44" t="s">
        <v>17</v>
      </c>
      <c r="D494" s="48" t="s">
        <v>1035</v>
      </c>
    </row>
    <row r="495" spans="1:4" ht="51" x14ac:dyDescent="0.25">
      <c r="A495" s="47">
        <v>45117.501863425925</v>
      </c>
      <c r="B495" s="44" t="s">
        <v>1036</v>
      </c>
      <c r="C495" s="44" t="s">
        <v>4</v>
      </c>
      <c r="D495" s="48" t="s">
        <v>1037</v>
      </c>
    </row>
    <row r="496" spans="1:4" ht="63.75" x14ac:dyDescent="0.25">
      <c r="A496" s="47">
        <v>45117.498240740744</v>
      </c>
      <c r="B496" s="44" t="s">
        <v>1038</v>
      </c>
      <c r="C496" s="44" t="s">
        <v>4</v>
      </c>
      <c r="D496" s="48" t="s">
        <v>1039</v>
      </c>
    </row>
    <row r="497" spans="1:4" ht="38.25" x14ac:dyDescent="0.25">
      <c r="A497" s="47">
        <v>45117.495648148149</v>
      </c>
      <c r="B497" s="44" t="s">
        <v>1040</v>
      </c>
      <c r="C497" s="44" t="s">
        <v>4</v>
      </c>
      <c r="D497" s="48" t="s">
        <v>1041</v>
      </c>
    </row>
    <row r="498" spans="1:4" ht="38.25" x14ac:dyDescent="0.25">
      <c r="A498" s="47">
        <v>45117.491087962961</v>
      </c>
      <c r="B498" s="44" t="s">
        <v>1042</v>
      </c>
      <c r="C498" s="44" t="s">
        <v>17</v>
      </c>
      <c r="D498" s="48" t="s">
        <v>1043</v>
      </c>
    </row>
    <row r="499" spans="1:4" x14ac:dyDescent="0.25">
      <c r="A499" s="47">
        <v>45117.489791666667</v>
      </c>
      <c r="B499" s="44" t="s">
        <v>1044</v>
      </c>
      <c r="C499" s="44" t="s">
        <v>17</v>
      </c>
      <c r="D499" s="48" t="s">
        <v>1045</v>
      </c>
    </row>
    <row r="500" spans="1:4" x14ac:dyDescent="0.25">
      <c r="A500" s="47">
        <v>45114.825266203705</v>
      </c>
      <c r="B500" s="44" t="s">
        <v>1046</v>
      </c>
      <c r="C500" s="44" t="s">
        <v>17</v>
      </c>
      <c r="D500" s="48" t="s">
        <v>1047</v>
      </c>
    </row>
    <row r="501" spans="1:4" ht="38.25" x14ac:dyDescent="0.25">
      <c r="A501" s="47">
        <v>45114.760601851849</v>
      </c>
      <c r="B501" s="44" t="s">
        <v>1048</v>
      </c>
      <c r="C501" s="44" t="s">
        <v>17</v>
      </c>
      <c r="D501" s="48" t="s">
        <v>1049</v>
      </c>
    </row>
    <row r="502" spans="1:4" ht="51" x14ac:dyDescent="0.25">
      <c r="A502" s="47">
        <v>45114.757349537038</v>
      </c>
      <c r="B502" s="44" t="s">
        <v>1050</v>
      </c>
      <c r="C502" s="44" t="s">
        <v>4</v>
      </c>
      <c r="D502" s="48" t="s">
        <v>1051</v>
      </c>
    </row>
    <row r="503" spans="1:4" ht="38.25" x14ac:dyDescent="0.25">
      <c r="A503" s="47">
        <v>45114.705729166664</v>
      </c>
      <c r="B503" s="44" t="s">
        <v>1052</v>
      </c>
      <c r="C503" s="44" t="s">
        <v>17</v>
      </c>
      <c r="D503" s="48" t="s">
        <v>1053</v>
      </c>
    </row>
    <row r="504" spans="1:4" ht="38.25" x14ac:dyDescent="0.25">
      <c r="A504" s="47">
        <v>45114.676921296297</v>
      </c>
      <c r="B504" s="44" t="s">
        <v>1054</v>
      </c>
      <c r="C504" s="44" t="s">
        <v>4</v>
      </c>
      <c r="D504" s="48" t="s">
        <v>1055</v>
      </c>
    </row>
    <row r="505" spans="1:4" ht="38.25" x14ac:dyDescent="0.25">
      <c r="A505" s="47">
        <v>45114.675821759258</v>
      </c>
      <c r="B505" s="44" t="s">
        <v>1056</v>
      </c>
      <c r="C505" s="44" t="s">
        <v>4</v>
      </c>
      <c r="D505" s="48" t="s">
        <v>1057</v>
      </c>
    </row>
    <row r="506" spans="1:4" x14ac:dyDescent="0.25">
      <c r="A506" s="47">
        <v>45114.674537037034</v>
      </c>
      <c r="B506" s="44" t="s">
        <v>1058</v>
      </c>
      <c r="C506" s="44" t="s">
        <v>17</v>
      </c>
      <c r="D506" s="48" t="s">
        <v>1059</v>
      </c>
    </row>
    <row r="507" spans="1:4" ht="25.5" x14ac:dyDescent="0.25">
      <c r="A507" s="47">
        <v>45114.596701388888</v>
      </c>
      <c r="B507" s="44" t="s">
        <v>1060</v>
      </c>
      <c r="C507" s="44" t="s">
        <v>17</v>
      </c>
      <c r="D507" s="48" t="s">
        <v>1061</v>
      </c>
    </row>
    <row r="508" spans="1:4" x14ac:dyDescent="0.25">
      <c r="A508" s="47">
        <v>45145.671759259261</v>
      </c>
      <c r="B508" s="44" t="s">
        <v>67</v>
      </c>
      <c r="C508" s="44" t="s">
        <v>17</v>
      </c>
      <c r="D508" s="48" t="s">
        <v>68</v>
      </c>
    </row>
    <row r="509" spans="1:4" ht="38.25" x14ac:dyDescent="0.25">
      <c r="A509" s="47">
        <v>45145.657037037039</v>
      </c>
      <c r="B509" s="44" t="s">
        <v>69</v>
      </c>
      <c r="C509" s="44" t="s">
        <v>17</v>
      </c>
      <c r="D509" s="48" t="s">
        <v>70</v>
      </c>
    </row>
    <row r="510" spans="1:4" ht="38.25" x14ac:dyDescent="0.25">
      <c r="A510" s="47">
        <v>45145.654178240744</v>
      </c>
      <c r="B510" s="44" t="s">
        <v>71</v>
      </c>
      <c r="C510" s="44" t="s">
        <v>17</v>
      </c>
      <c r="D510" s="48" t="s">
        <v>72</v>
      </c>
    </row>
    <row r="511" spans="1:4" ht="38.25" x14ac:dyDescent="0.25">
      <c r="A511" s="47">
        <v>45145.651203703703</v>
      </c>
      <c r="B511" s="44" t="s">
        <v>73</v>
      </c>
      <c r="C511" s="44" t="s">
        <v>17</v>
      </c>
      <c r="D511" s="48" t="s">
        <v>74</v>
      </c>
    </row>
    <row r="512" spans="1:4" x14ac:dyDescent="0.25">
      <c r="A512" s="47">
        <v>45145.631979166668</v>
      </c>
      <c r="B512" s="44" t="s">
        <v>75</v>
      </c>
      <c r="C512" s="44" t="s">
        <v>17</v>
      </c>
      <c r="D512" s="48" t="s">
        <v>76</v>
      </c>
    </row>
    <row r="513" spans="1:4" ht="38.25" x14ac:dyDescent="0.25">
      <c r="A513" s="47">
        <v>45145.609456018516</v>
      </c>
      <c r="B513" s="44" t="s">
        <v>77</v>
      </c>
      <c r="C513" s="44" t="s">
        <v>4</v>
      </c>
      <c r="D513" s="48" t="s">
        <v>78</v>
      </c>
    </row>
    <row r="514" spans="1:4" x14ac:dyDescent="0.25">
      <c r="A514" s="47">
        <v>45145.588576388887</v>
      </c>
      <c r="B514" s="44" t="s">
        <v>79</v>
      </c>
      <c r="C514" s="44" t="s">
        <v>17</v>
      </c>
      <c r="D514" s="48" t="s">
        <v>80</v>
      </c>
    </row>
    <row r="515" spans="1:4" ht="63.75" x14ac:dyDescent="0.25">
      <c r="A515" s="47">
        <v>45145.505347222221</v>
      </c>
      <c r="B515" s="44" t="s">
        <v>81</v>
      </c>
      <c r="C515" s="44" t="s">
        <v>4</v>
      </c>
      <c r="D515" s="48" t="s">
        <v>82</v>
      </c>
    </row>
    <row r="516" spans="1:4" ht="63.75" x14ac:dyDescent="0.25">
      <c r="A516" s="47">
        <v>45145.503865740742</v>
      </c>
      <c r="B516" s="44" t="s">
        <v>83</v>
      </c>
      <c r="C516" s="44" t="s">
        <v>4</v>
      </c>
      <c r="D516" s="48" t="s">
        <v>84</v>
      </c>
    </row>
    <row r="517" spans="1:4" ht="63.75" x14ac:dyDescent="0.25">
      <c r="A517" s="47">
        <v>45145.502442129633</v>
      </c>
      <c r="B517" s="44" t="s">
        <v>85</v>
      </c>
      <c r="C517" s="44" t="s">
        <v>4</v>
      </c>
      <c r="D517" s="48" t="s">
        <v>86</v>
      </c>
    </row>
    <row r="518" spans="1:4" ht="38.25" x14ac:dyDescent="0.25">
      <c r="A518" s="47">
        <v>45145.499513888892</v>
      </c>
      <c r="B518" s="44" t="s">
        <v>87</v>
      </c>
      <c r="C518" s="44" t="s">
        <v>17</v>
      </c>
      <c r="D518" s="48" t="s">
        <v>88</v>
      </c>
    </row>
    <row r="519" spans="1:4" ht="38.25" x14ac:dyDescent="0.25">
      <c r="A519" s="47">
        <v>45145.496527777781</v>
      </c>
      <c r="B519" s="44" t="s">
        <v>89</v>
      </c>
      <c r="C519" s="44" t="s">
        <v>17</v>
      </c>
      <c r="D519" s="48" t="s">
        <v>90</v>
      </c>
    </row>
    <row r="520" spans="1:4" ht="25.5" x14ac:dyDescent="0.25">
      <c r="A520" s="47">
        <v>45145.494212962964</v>
      </c>
      <c r="B520" s="44" t="s">
        <v>91</v>
      </c>
      <c r="C520" s="44" t="s">
        <v>17</v>
      </c>
      <c r="D520" s="48" t="s">
        <v>92</v>
      </c>
    </row>
    <row r="521" spans="1:4" ht="38.25" x14ac:dyDescent="0.25">
      <c r="A521" s="47">
        <v>45145.491111111114</v>
      </c>
      <c r="B521" s="44" t="s">
        <v>93</v>
      </c>
      <c r="C521" s="44" t="s">
        <v>17</v>
      </c>
      <c r="D521" s="48" t="s">
        <v>94</v>
      </c>
    </row>
    <row r="522" spans="1:4" ht="38.25" x14ac:dyDescent="0.25">
      <c r="A522" s="47">
        <v>45145.488506944443</v>
      </c>
      <c r="B522" s="44" t="s">
        <v>95</v>
      </c>
      <c r="C522" s="44" t="s">
        <v>4</v>
      </c>
      <c r="D522" s="48" t="s">
        <v>96</v>
      </c>
    </row>
    <row r="523" spans="1:4" ht="38.25" x14ac:dyDescent="0.25">
      <c r="A523" s="47">
        <v>45145.445462962962</v>
      </c>
      <c r="B523" s="44" t="s">
        <v>97</v>
      </c>
      <c r="C523" s="44" t="s">
        <v>4</v>
      </c>
      <c r="D523" s="48" t="s">
        <v>98</v>
      </c>
    </row>
    <row r="524" spans="1:4" ht="38.25" x14ac:dyDescent="0.25">
      <c r="A524" s="47">
        <v>45145.442256944443</v>
      </c>
      <c r="B524" s="44" t="s">
        <v>99</v>
      </c>
      <c r="C524" s="44" t="s">
        <v>17</v>
      </c>
      <c r="D524" s="48" t="s">
        <v>100</v>
      </c>
    </row>
    <row r="525" spans="1:4" ht="38.25" x14ac:dyDescent="0.25">
      <c r="A525" s="47">
        <v>45145.404618055552</v>
      </c>
      <c r="B525" s="44" t="s">
        <v>101</v>
      </c>
      <c r="C525" s="44" t="s">
        <v>17</v>
      </c>
      <c r="D525" s="48" t="s">
        <v>102</v>
      </c>
    </row>
    <row r="526" spans="1:4" x14ac:dyDescent="0.25">
      <c r="A526" s="47">
        <v>45145.403310185182</v>
      </c>
      <c r="B526" s="44" t="s">
        <v>103</v>
      </c>
      <c r="C526" s="44" t="s">
        <v>17</v>
      </c>
      <c r="D526" s="48" t="s">
        <v>104</v>
      </c>
    </row>
    <row r="527" spans="1:4" ht="38.25" x14ac:dyDescent="0.25">
      <c r="A527" s="47">
        <v>45142.826886574076</v>
      </c>
      <c r="B527" s="44" t="s">
        <v>105</v>
      </c>
      <c r="C527" s="44" t="s">
        <v>4</v>
      </c>
      <c r="D527" s="48" t="s">
        <v>106</v>
      </c>
    </row>
    <row r="528" spans="1:4" ht="63.75" x14ac:dyDescent="0.25">
      <c r="A528" s="47">
        <v>45142.823287037034</v>
      </c>
      <c r="B528" s="44" t="s">
        <v>107</v>
      </c>
      <c r="C528" s="44" t="s">
        <v>4</v>
      </c>
      <c r="D528" s="48" t="s">
        <v>108</v>
      </c>
    </row>
    <row r="529" spans="1:4" ht="38.25" x14ac:dyDescent="0.25">
      <c r="A529" s="47">
        <v>45142.759675925925</v>
      </c>
      <c r="B529" s="44" t="s">
        <v>109</v>
      </c>
      <c r="C529" s="44" t="s">
        <v>17</v>
      </c>
      <c r="D529" s="48" t="s">
        <v>110</v>
      </c>
    </row>
    <row r="530" spans="1:4" ht="38.25" x14ac:dyDescent="0.25">
      <c r="A530" s="47">
        <v>45142.722662037035</v>
      </c>
      <c r="B530" s="44" t="s">
        <v>111</v>
      </c>
      <c r="C530" s="44" t="s">
        <v>17</v>
      </c>
      <c r="D530" s="48" t="s">
        <v>112</v>
      </c>
    </row>
    <row r="531" spans="1:4" ht="38.25" x14ac:dyDescent="0.25">
      <c r="A531" s="47">
        <v>45142.719571759262</v>
      </c>
      <c r="B531" s="44" t="s">
        <v>113</v>
      </c>
      <c r="C531" s="44" t="s">
        <v>17</v>
      </c>
      <c r="D531" s="48" t="s">
        <v>114</v>
      </c>
    </row>
    <row r="532" spans="1:4" x14ac:dyDescent="0.25">
      <c r="A532" s="47">
        <v>45142.718229166669</v>
      </c>
      <c r="B532" s="44" t="s">
        <v>115</v>
      </c>
      <c r="C532" s="44" t="s">
        <v>17</v>
      </c>
      <c r="D532" s="48" t="s">
        <v>116</v>
      </c>
    </row>
    <row r="533" spans="1:4" x14ac:dyDescent="0.25">
      <c r="A533" s="47">
        <v>45142.678506944445</v>
      </c>
      <c r="B533" s="44" t="s">
        <v>117</v>
      </c>
      <c r="C533" s="44" t="s">
        <v>17</v>
      </c>
      <c r="D533" s="48" t="s">
        <v>118</v>
      </c>
    </row>
    <row r="534" spans="1:4" ht="38.25" x14ac:dyDescent="0.25">
      <c r="A534" s="47">
        <v>45142.67528935185</v>
      </c>
      <c r="B534" s="44" t="s">
        <v>119</v>
      </c>
      <c r="C534" s="44" t="s">
        <v>17</v>
      </c>
      <c r="D534" s="48" t="s">
        <v>120</v>
      </c>
    </row>
    <row r="535" spans="1:4" ht="38.25" x14ac:dyDescent="0.25">
      <c r="A535" s="47">
        <v>45142.594502314816</v>
      </c>
      <c r="B535" s="44" t="s">
        <v>121</v>
      </c>
      <c r="C535" s="44" t="s">
        <v>17</v>
      </c>
      <c r="D535" s="48" t="s">
        <v>122</v>
      </c>
    </row>
    <row r="536" spans="1:4" x14ac:dyDescent="0.25">
      <c r="A536" s="47">
        <v>45142.554189814815</v>
      </c>
      <c r="B536" s="44" t="s">
        <v>123</v>
      </c>
      <c r="C536" s="44" t="s">
        <v>17</v>
      </c>
      <c r="D536" s="48" t="s">
        <v>124</v>
      </c>
    </row>
    <row r="537" spans="1:4" ht="51" x14ac:dyDescent="0.25">
      <c r="A537" s="47">
        <v>45142.550671296296</v>
      </c>
      <c r="B537" s="44" t="s">
        <v>125</v>
      </c>
      <c r="C537" s="44" t="s">
        <v>4</v>
      </c>
      <c r="D537" s="48" t="s">
        <v>126</v>
      </c>
    </row>
    <row r="538" spans="1:4" ht="89.25" x14ac:dyDescent="0.25">
      <c r="A538" s="47">
        <v>45142.519618055558</v>
      </c>
      <c r="B538" s="44" t="s">
        <v>127</v>
      </c>
      <c r="C538" s="44" t="s">
        <v>7</v>
      </c>
      <c r="D538" s="48" t="s">
        <v>128</v>
      </c>
    </row>
    <row r="539" spans="1:4" ht="38.25" x14ac:dyDescent="0.25">
      <c r="A539" s="47">
        <v>45142.516655092593</v>
      </c>
      <c r="B539" s="44" t="s">
        <v>129</v>
      </c>
      <c r="C539" s="44" t="s">
        <v>17</v>
      </c>
      <c r="D539" s="48" t="s">
        <v>130</v>
      </c>
    </row>
    <row r="540" spans="1:4" x14ac:dyDescent="0.25">
      <c r="A540" s="47">
        <v>45142.515393518515</v>
      </c>
      <c r="B540" s="44" t="s">
        <v>131</v>
      </c>
      <c r="C540" s="44" t="s">
        <v>17</v>
      </c>
      <c r="D540" s="48" t="s">
        <v>132</v>
      </c>
    </row>
    <row r="541" spans="1:4" ht="38.25" x14ac:dyDescent="0.25">
      <c r="A541" s="47">
        <v>45142.512314814812</v>
      </c>
      <c r="B541" s="44" t="s">
        <v>133</v>
      </c>
      <c r="C541" s="44" t="s">
        <v>17</v>
      </c>
      <c r="D541" s="48" t="s">
        <v>134</v>
      </c>
    </row>
    <row r="542" spans="1:4" ht="38.25" x14ac:dyDescent="0.25">
      <c r="A542" s="47">
        <v>45142.509409722225</v>
      </c>
      <c r="B542" s="44" t="s">
        <v>135</v>
      </c>
      <c r="C542" s="44" t="s">
        <v>17</v>
      </c>
      <c r="D542" s="48" t="s">
        <v>136</v>
      </c>
    </row>
    <row r="543" spans="1:4" ht="38.25" x14ac:dyDescent="0.25">
      <c r="A543" s="47">
        <v>45142.506481481483</v>
      </c>
      <c r="B543" s="44" t="s">
        <v>137</v>
      </c>
      <c r="C543" s="44" t="s">
        <v>17</v>
      </c>
      <c r="D543" s="48" t="s">
        <v>138</v>
      </c>
    </row>
    <row r="544" spans="1:4" ht="38.25" x14ac:dyDescent="0.25">
      <c r="A544" s="47">
        <v>45142.501064814816</v>
      </c>
      <c r="B544" s="44" t="s">
        <v>139</v>
      </c>
      <c r="C544" s="44" t="s">
        <v>17</v>
      </c>
      <c r="D544" s="48" t="s">
        <v>140</v>
      </c>
    </row>
    <row r="545" spans="1:4" x14ac:dyDescent="0.25">
      <c r="A545" s="47">
        <v>45142.499791666669</v>
      </c>
      <c r="B545" s="44" t="s">
        <v>141</v>
      </c>
      <c r="C545" s="44" t="s">
        <v>17</v>
      </c>
      <c r="D545" s="48" t="s">
        <v>142</v>
      </c>
    </row>
    <row r="546" spans="1:4" ht="38.25" x14ac:dyDescent="0.25">
      <c r="A546" s="47">
        <v>45142.49695601852</v>
      </c>
      <c r="B546" s="44" t="s">
        <v>143</v>
      </c>
      <c r="C546" s="44" t="s">
        <v>17</v>
      </c>
      <c r="D546" s="48" t="s">
        <v>144</v>
      </c>
    </row>
    <row r="547" spans="1:4" ht="38.25" x14ac:dyDescent="0.25">
      <c r="A547" s="47">
        <v>45141.788287037038</v>
      </c>
      <c r="B547" s="44" t="s">
        <v>145</v>
      </c>
      <c r="C547" s="44" t="s">
        <v>4</v>
      </c>
      <c r="D547" s="48" t="s">
        <v>146</v>
      </c>
    </row>
    <row r="548" spans="1:4" ht="38.25" x14ac:dyDescent="0.25">
      <c r="A548" s="47">
        <v>45141.739629629628</v>
      </c>
      <c r="B548" s="44" t="s">
        <v>147</v>
      </c>
      <c r="C548" s="44" t="s">
        <v>17</v>
      </c>
      <c r="D548" s="48" t="s">
        <v>148</v>
      </c>
    </row>
    <row r="549" spans="1:4" ht="25.5" x14ac:dyDescent="0.25">
      <c r="A549" s="47">
        <v>45141.661747685182</v>
      </c>
      <c r="B549" s="44" t="s">
        <v>149</v>
      </c>
      <c r="C549" s="44" t="s">
        <v>17</v>
      </c>
      <c r="D549" s="48" t="s">
        <v>150</v>
      </c>
    </row>
    <row r="550" spans="1:4" ht="38.25" x14ac:dyDescent="0.25">
      <c r="A550" s="47">
        <v>45141.658692129633</v>
      </c>
      <c r="B550" s="44" t="s">
        <v>151</v>
      </c>
      <c r="C550" s="44" t="s">
        <v>17</v>
      </c>
      <c r="D550" s="48" t="s">
        <v>152</v>
      </c>
    </row>
    <row r="551" spans="1:4" ht="38.25" x14ac:dyDescent="0.25">
      <c r="A551" s="47">
        <v>45141.655532407407</v>
      </c>
      <c r="B551" s="44" t="s">
        <v>153</v>
      </c>
      <c r="C551" s="44" t="s">
        <v>17</v>
      </c>
      <c r="D551" s="48" t="s">
        <v>154</v>
      </c>
    </row>
    <row r="552" spans="1:4" ht="38.25" x14ac:dyDescent="0.25">
      <c r="A552" s="47">
        <v>45141.652499999997</v>
      </c>
      <c r="B552" s="44" t="s">
        <v>155</v>
      </c>
      <c r="C552" s="44" t="s">
        <v>17</v>
      </c>
      <c r="D552" s="48" t="s">
        <v>156</v>
      </c>
    </row>
    <row r="553" spans="1:4" ht="38.25" x14ac:dyDescent="0.25">
      <c r="A553" s="47">
        <v>45141.621666666666</v>
      </c>
      <c r="B553" s="44" t="s">
        <v>157</v>
      </c>
      <c r="C553" s="44" t="s">
        <v>17</v>
      </c>
      <c r="D553" s="48" t="s">
        <v>158</v>
      </c>
    </row>
    <row r="554" spans="1:4" ht="38.25" x14ac:dyDescent="0.25">
      <c r="A554" s="47">
        <v>45141.597430555557</v>
      </c>
      <c r="B554" s="44" t="s">
        <v>159</v>
      </c>
      <c r="C554" s="44" t="s">
        <v>4</v>
      </c>
      <c r="D554" s="48" t="s">
        <v>160</v>
      </c>
    </row>
    <row r="555" spans="1:4" x14ac:dyDescent="0.25">
      <c r="A555" s="47">
        <v>45141.576689814814</v>
      </c>
      <c r="B555" s="44" t="s">
        <v>161</v>
      </c>
      <c r="C555" s="44" t="s">
        <v>17</v>
      </c>
      <c r="D555" s="48" t="s">
        <v>162</v>
      </c>
    </row>
    <row r="556" spans="1:4" ht="25.5" x14ac:dyDescent="0.25">
      <c r="A556" s="47">
        <v>45141.573958333334</v>
      </c>
      <c r="B556" s="44" t="s">
        <v>163</v>
      </c>
      <c r="C556" s="44" t="s">
        <v>17</v>
      </c>
      <c r="D556" s="48" t="s">
        <v>164</v>
      </c>
    </row>
    <row r="557" spans="1:4" ht="38.25" x14ac:dyDescent="0.25">
      <c r="A557" s="47">
        <v>45141.530590277776</v>
      </c>
      <c r="B557" s="44" t="s">
        <v>165</v>
      </c>
      <c r="C557" s="44" t="s">
        <v>17</v>
      </c>
      <c r="D557" s="48" t="s">
        <v>166</v>
      </c>
    </row>
    <row r="558" spans="1:4" x14ac:dyDescent="0.25">
      <c r="A558" s="47">
        <v>45141.529305555552</v>
      </c>
      <c r="B558" s="44" t="s">
        <v>167</v>
      </c>
      <c r="C558" s="44" t="s">
        <v>17</v>
      </c>
      <c r="D558" s="48" t="s">
        <v>168</v>
      </c>
    </row>
    <row r="559" spans="1:4" ht="38.25" x14ac:dyDescent="0.25">
      <c r="A559" s="47">
        <v>45141.479108796295</v>
      </c>
      <c r="B559" s="44" t="s">
        <v>169</v>
      </c>
      <c r="C559" s="44" t="s">
        <v>17</v>
      </c>
      <c r="D559" s="48" t="s">
        <v>170</v>
      </c>
    </row>
    <row r="560" spans="1:4" x14ac:dyDescent="0.25">
      <c r="A560" s="47">
        <v>45141.477824074071</v>
      </c>
      <c r="B560" s="44" t="s">
        <v>171</v>
      </c>
      <c r="C560" s="44" t="s">
        <v>17</v>
      </c>
      <c r="D560" s="48" t="s">
        <v>172</v>
      </c>
    </row>
    <row r="561" spans="1:4" ht="38.25" x14ac:dyDescent="0.25">
      <c r="A561" s="47">
        <v>45141.474768518521</v>
      </c>
      <c r="B561" s="44" t="s">
        <v>173</v>
      </c>
      <c r="C561" s="44" t="s">
        <v>17</v>
      </c>
      <c r="D561" s="48" t="s">
        <v>174</v>
      </c>
    </row>
    <row r="562" spans="1:4" ht="38.25" x14ac:dyDescent="0.25">
      <c r="A562" s="47">
        <v>45141.428993055553</v>
      </c>
      <c r="B562" s="44" t="s">
        <v>175</v>
      </c>
      <c r="C562" s="44" t="s">
        <v>17</v>
      </c>
      <c r="D562" s="48" t="s">
        <v>176</v>
      </c>
    </row>
    <row r="563" spans="1:4" ht="38.25" x14ac:dyDescent="0.25">
      <c r="A563" s="47">
        <v>45141.425810185188</v>
      </c>
      <c r="B563" s="44" t="s">
        <v>177</v>
      </c>
      <c r="C563" s="44" t="s">
        <v>17</v>
      </c>
      <c r="D563" s="48" t="s">
        <v>178</v>
      </c>
    </row>
    <row r="564" spans="1:4" x14ac:dyDescent="0.25">
      <c r="A564" s="47">
        <v>45141.398125</v>
      </c>
      <c r="B564" s="44" t="s">
        <v>179</v>
      </c>
      <c r="C564" s="44" t="s">
        <v>17</v>
      </c>
      <c r="D564" s="48" t="s">
        <v>180</v>
      </c>
    </row>
    <row r="565" spans="1:4" ht="38.25" x14ac:dyDescent="0.25">
      <c r="A565" s="47">
        <v>45141.395219907405</v>
      </c>
      <c r="B565" s="44" t="s">
        <v>181</v>
      </c>
      <c r="C565" s="44" t="s">
        <v>17</v>
      </c>
      <c r="D565" s="48" t="s">
        <v>182</v>
      </c>
    </row>
    <row r="566" spans="1:4" ht="63.75" x14ac:dyDescent="0.25">
      <c r="A566" s="47">
        <v>45141.324016203704</v>
      </c>
      <c r="B566" s="44" t="s">
        <v>183</v>
      </c>
      <c r="C566" s="44" t="s">
        <v>4</v>
      </c>
      <c r="D566" s="48" t="s">
        <v>184</v>
      </c>
    </row>
    <row r="567" spans="1:4" x14ac:dyDescent="0.25">
      <c r="A567" s="47">
        <v>45141.32271990741</v>
      </c>
      <c r="B567" s="44" t="s">
        <v>183</v>
      </c>
      <c r="C567" s="44" t="s">
        <v>17</v>
      </c>
      <c r="D567" s="48" t="s">
        <v>185</v>
      </c>
    </row>
    <row r="568" spans="1:4" ht="38.25" x14ac:dyDescent="0.25">
      <c r="A568" s="47">
        <v>45140.757407407407</v>
      </c>
      <c r="B568" s="44" t="s">
        <v>186</v>
      </c>
      <c r="C568" s="44" t="s">
        <v>17</v>
      </c>
      <c r="D568" s="48" t="s">
        <v>187</v>
      </c>
    </row>
    <row r="569" spans="1:4" ht="38.25" x14ac:dyDescent="0.25">
      <c r="A569" s="47">
        <v>45140.756249999999</v>
      </c>
      <c r="B569" s="44" t="s">
        <v>188</v>
      </c>
      <c r="C569" s="44" t="s">
        <v>4</v>
      </c>
      <c r="D569" s="48" t="s">
        <v>189</v>
      </c>
    </row>
    <row r="570" spans="1:4" x14ac:dyDescent="0.25">
      <c r="A570" s="47">
        <v>45140.693009259259</v>
      </c>
      <c r="B570" s="44" t="s">
        <v>190</v>
      </c>
      <c r="C570" s="44" t="s">
        <v>17</v>
      </c>
      <c r="D570" s="48" t="s">
        <v>191</v>
      </c>
    </row>
    <row r="571" spans="1:4" ht="51" x14ac:dyDescent="0.25">
      <c r="A571" s="47">
        <v>45140.673773148148</v>
      </c>
      <c r="B571" s="44" t="s">
        <v>192</v>
      </c>
      <c r="C571" s="44" t="s">
        <v>4</v>
      </c>
      <c r="D571" s="48" t="s">
        <v>193</v>
      </c>
    </row>
    <row r="572" spans="1:4" x14ac:dyDescent="0.25">
      <c r="A572" s="47">
        <v>45140.635150462964</v>
      </c>
      <c r="B572" s="44" t="s">
        <v>194</v>
      </c>
      <c r="C572" s="44" t="s">
        <v>17</v>
      </c>
      <c r="D572" s="48" t="s">
        <v>195</v>
      </c>
    </row>
    <row r="573" spans="1:4" x14ac:dyDescent="0.25">
      <c r="A573" s="47">
        <v>45140.633842592593</v>
      </c>
      <c r="B573" s="44" t="s">
        <v>196</v>
      </c>
      <c r="C573" s="44" t="s">
        <v>17</v>
      </c>
      <c r="D573" s="48" t="s">
        <v>197</v>
      </c>
    </row>
    <row r="574" spans="1:4" ht="38.25" x14ac:dyDescent="0.25">
      <c r="A574" s="47">
        <v>45140.612881944442</v>
      </c>
      <c r="B574" s="44" t="s">
        <v>198</v>
      </c>
      <c r="C574" s="44" t="s">
        <v>17</v>
      </c>
      <c r="D574" s="48" t="s">
        <v>199</v>
      </c>
    </row>
    <row r="575" spans="1:4" ht="51" x14ac:dyDescent="0.25">
      <c r="A575" s="47">
        <v>45140.611504629633</v>
      </c>
      <c r="B575" s="44" t="s">
        <v>200</v>
      </c>
      <c r="C575" s="44" t="s">
        <v>4</v>
      </c>
      <c r="D575" s="48" t="s">
        <v>201</v>
      </c>
    </row>
    <row r="576" spans="1:4" x14ac:dyDescent="0.25">
      <c r="A576" s="47">
        <v>45140.610185185185</v>
      </c>
      <c r="B576" s="44" t="s">
        <v>202</v>
      </c>
      <c r="C576" s="44" t="s">
        <v>17</v>
      </c>
      <c r="D576" s="48" t="s">
        <v>203</v>
      </c>
    </row>
    <row r="577" spans="1:4" ht="25.5" x14ac:dyDescent="0.25">
      <c r="A577" s="47">
        <v>45140.600729166668</v>
      </c>
      <c r="B577" s="44" t="s">
        <v>204</v>
      </c>
      <c r="C577" s="44" t="s">
        <v>17</v>
      </c>
      <c r="D577" s="48" t="s">
        <v>205</v>
      </c>
    </row>
    <row r="578" spans="1:4" ht="38.25" x14ac:dyDescent="0.25">
      <c r="A578" s="47">
        <v>45140.597905092596</v>
      </c>
      <c r="B578" s="44" t="s">
        <v>206</v>
      </c>
      <c r="C578" s="44" t="s">
        <v>17</v>
      </c>
      <c r="D578" s="48" t="s">
        <v>207</v>
      </c>
    </row>
    <row r="579" spans="1:4" ht="38.25" x14ac:dyDescent="0.25">
      <c r="A579" s="47">
        <v>45140.594444444447</v>
      </c>
      <c r="B579" s="44" t="s">
        <v>208</v>
      </c>
      <c r="C579" s="44" t="s">
        <v>17</v>
      </c>
      <c r="D579" s="48" t="s">
        <v>209</v>
      </c>
    </row>
    <row r="580" spans="1:4" ht="38.25" x14ac:dyDescent="0.25">
      <c r="A580" s="47">
        <v>45140.555798611109</v>
      </c>
      <c r="B580" s="44" t="s">
        <v>210</v>
      </c>
      <c r="C580" s="44" t="s">
        <v>7</v>
      </c>
      <c r="D580" s="48" t="s">
        <v>211</v>
      </c>
    </row>
    <row r="581" spans="1:4" ht="38.25" x14ac:dyDescent="0.25">
      <c r="A581" s="47">
        <v>45140.554525462961</v>
      </c>
      <c r="B581" s="44" t="s">
        <v>212</v>
      </c>
      <c r="C581" s="44" t="s">
        <v>7</v>
      </c>
      <c r="D581" s="48" t="s">
        <v>213</v>
      </c>
    </row>
    <row r="582" spans="1:4" ht="38.25" x14ac:dyDescent="0.25">
      <c r="A582" s="47">
        <v>45140.551585648151</v>
      </c>
      <c r="B582" s="44" t="s">
        <v>214</v>
      </c>
      <c r="C582" s="44" t="s">
        <v>17</v>
      </c>
      <c r="D582" s="48" t="s">
        <v>215</v>
      </c>
    </row>
    <row r="583" spans="1:4" ht="25.5" x14ac:dyDescent="0.25">
      <c r="A583" s="47">
        <v>45140.547974537039</v>
      </c>
      <c r="B583" s="44" t="s">
        <v>216</v>
      </c>
      <c r="C583" s="44" t="s">
        <v>17</v>
      </c>
      <c r="D583" s="48" t="s">
        <v>217</v>
      </c>
    </row>
    <row r="584" spans="1:4" ht="38.25" x14ac:dyDescent="0.25">
      <c r="A584" s="47">
        <v>45140.544999999998</v>
      </c>
      <c r="B584" s="44" t="s">
        <v>218</v>
      </c>
      <c r="C584" s="44" t="s">
        <v>17</v>
      </c>
      <c r="D584" s="48" t="s">
        <v>219</v>
      </c>
    </row>
    <row r="585" spans="1:4" ht="38.25" x14ac:dyDescent="0.25">
      <c r="A585" s="47">
        <v>45140.542094907411</v>
      </c>
      <c r="B585" s="44" t="s">
        <v>220</v>
      </c>
      <c r="C585" s="44" t="s">
        <v>17</v>
      </c>
      <c r="D585" s="48" t="s">
        <v>221</v>
      </c>
    </row>
    <row r="586" spans="1:4" x14ac:dyDescent="0.25">
      <c r="A586" s="47">
        <v>45140.540798611109</v>
      </c>
      <c r="B586" s="44" t="s">
        <v>222</v>
      </c>
      <c r="C586" s="44" t="s">
        <v>17</v>
      </c>
      <c r="D586" s="48" t="s">
        <v>223</v>
      </c>
    </row>
    <row r="587" spans="1:4" ht="63.75" x14ac:dyDescent="0.25">
      <c r="A587" s="47">
        <v>45140.523032407407</v>
      </c>
      <c r="B587" s="44" t="s">
        <v>224</v>
      </c>
      <c r="C587" s="44" t="s">
        <v>4</v>
      </c>
      <c r="D587" s="48" t="s">
        <v>225</v>
      </c>
    </row>
    <row r="588" spans="1:4" ht="38.25" x14ac:dyDescent="0.25">
      <c r="A588" s="47">
        <v>45140.520069444443</v>
      </c>
      <c r="B588" s="44" t="s">
        <v>226</v>
      </c>
      <c r="C588" s="44" t="s">
        <v>17</v>
      </c>
      <c r="D588" s="48" t="s">
        <v>227</v>
      </c>
    </row>
    <row r="589" spans="1:4" ht="38.25" x14ac:dyDescent="0.25">
      <c r="A589" s="47">
        <v>45140.517071759263</v>
      </c>
      <c r="B589" s="44" t="s">
        <v>228</v>
      </c>
      <c r="C589" s="44" t="s">
        <v>17</v>
      </c>
      <c r="D589" s="48" t="s">
        <v>229</v>
      </c>
    </row>
    <row r="590" spans="1:4" ht="38.25" x14ac:dyDescent="0.25">
      <c r="A590" s="47">
        <v>45140.456412037034</v>
      </c>
      <c r="B590" s="44" t="s">
        <v>230</v>
      </c>
      <c r="C590" s="44" t="s">
        <v>4</v>
      </c>
      <c r="D590" s="48" t="s">
        <v>231</v>
      </c>
    </row>
    <row r="591" spans="1:4" x14ac:dyDescent="0.25">
      <c r="A591" s="47">
        <v>45140.373252314814</v>
      </c>
      <c r="B591" s="44" t="s">
        <v>232</v>
      </c>
      <c r="C591" s="44" t="s">
        <v>17</v>
      </c>
      <c r="D591" s="48" t="s">
        <v>233</v>
      </c>
    </row>
    <row r="592" spans="1:4" x14ac:dyDescent="0.25">
      <c r="A592" s="47">
        <v>45140.372013888889</v>
      </c>
      <c r="B592" s="44" t="s">
        <v>234</v>
      </c>
      <c r="C592" s="44" t="s">
        <v>17</v>
      </c>
      <c r="D592" s="48" t="s">
        <v>235</v>
      </c>
    </row>
    <row r="593" spans="1:4" x14ac:dyDescent="0.25">
      <c r="A593" s="47">
        <v>45140.370706018519</v>
      </c>
      <c r="B593" s="44" t="s">
        <v>236</v>
      </c>
      <c r="C593" s="44" t="s">
        <v>17</v>
      </c>
      <c r="D593" s="48" t="s">
        <v>237</v>
      </c>
    </row>
    <row r="594" spans="1:4" x14ac:dyDescent="0.25">
      <c r="A594" s="47">
        <v>45140.308171296296</v>
      </c>
      <c r="B594" s="44" t="s">
        <v>238</v>
      </c>
      <c r="C594" s="44" t="s">
        <v>17</v>
      </c>
      <c r="D594" s="48" t="s">
        <v>239</v>
      </c>
    </row>
    <row r="595" spans="1:4" x14ac:dyDescent="0.25">
      <c r="A595" s="47">
        <v>45139.749224537038</v>
      </c>
      <c r="B595" s="44" t="s">
        <v>240</v>
      </c>
      <c r="C595" s="44" t="s">
        <v>17</v>
      </c>
      <c r="D595" s="48" t="s">
        <v>241</v>
      </c>
    </row>
    <row r="596" spans="1:4" x14ac:dyDescent="0.25">
      <c r="A596" s="47">
        <v>45139.747974537036</v>
      </c>
      <c r="B596" s="44" t="s">
        <v>242</v>
      </c>
      <c r="C596" s="44" t="s">
        <v>17</v>
      </c>
      <c r="D596" s="48" t="s">
        <v>243</v>
      </c>
    </row>
    <row r="597" spans="1:4" ht="38.25" x14ac:dyDescent="0.25">
      <c r="A597" s="47">
        <v>45139.745081018518</v>
      </c>
      <c r="B597" s="44" t="s">
        <v>244</v>
      </c>
      <c r="C597" s="44" t="s">
        <v>17</v>
      </c>
      <c r="D597" s="48" t="s">
        <v>245</v>
      </c>
    </row>
    <row r="598" spans="1:4" x14ac:dyDescent="0.25">
      <c r="A598" s="47">
        <v>45139.650682870371</v>
      </c>
      <c r="B598" s="44" t="s">
        <v>246</v>
      </c>
      <c r="C598" s="44" t="s">
        <v>17</v>
      </c>
      <c r="D598" s="48" t="s">
        <v>247</v>
      </c>
    </row>
    <row r="599" spans="1:4" x14ac:dyDescent="0.25">
      <c r="A599" s="47">
        <v>45139.649409722224</v>
      </c>
      <c r="B599" s="44" t="s">
        <v>248</v>
      </c>
      <c r="C599" s="44" t="s">
        <v>17</v>
      </c>
      <c r="D599" s="48" t="s">
        <v>249</v>
      </c>
    </row>
    <row r="600" spans="1:4" ht="38.25" x14ac:dyDescent="0.25">
      <c r="A600" s="47">
        <v>45139.646435185183</v>
      </c>
      <c r="B600" s="44" t="s">
        <v>250</v>
      </c>
      <c r="C600" s="44" t="s">
        <v>17</v>
      </c>
      <c r="D600" s="48" t="s">
        <v>251</v>
      </c>
    </row>
    <row r="601" spans="1:4" ht="38.25" x14ac:dyDescent="0.25">
      <c r="A601" s="47">
        <v>45139.608124999999</v>
      </c>
      <c r="B601" s="44" t="s">
        <v>252</v>
      </c>
      <c r="C601" s="44" t="s">
        <v>4</v>
      </c>
      <c r="D601" s="48" t="s">
        <v>253</v>
      </c>
    </row>
    <row r="602" spans="1:4" ht="25.5" x14ac:dyDescent="0.25">
      <c r="A602" s="47">
        <v>45139.605729166666</v>
      </c>
      <c r="B602" s="44" t="s">
        <v>254</v>
      </c>
      <c r="C602" s="44" t="s">
        <v>17</v>
      </c>
      <c r="D602" s="48" t="s">
        <v>255</v>
      </c>
    </row>
    <row r="603" spans="1:4" ht="51" x14ac:dyDescent="0.25">
      <c r="A603" s="47">
        <v>45139.605069444442</v>
      </c>
      <c r="B603" s="44" t="s">
        <v>256</v>
      </c>
      <c r="C603" s="44" t="s">
        <v>4</v>
      </c>
      <c r="D603" s="48" t="s">
        <v>257</v>
      </c>
    </row>
    <row r="604" spans="1:4" ht="38.25" x14ac:dyDescent="0.25">
      <c r="A604" s="47">
        <v>45139.602210648147</v>
      </c>
      <c r="B604" s="44" t="s">
        <v>258</v>
      </c>
      <c r="C604" s="44" t="s">
        <v>17</v>
      </c>
      <c r="D604" s="48" t="s">
        <v>259</v>
      </c>
    </row>
    <row r="605" spans="1:4" ht="63.75" x14ac:dyDescent="0.25">
      <c r="A605" s="47">
        <v>45139.598587962966</v>
      </c>
      <c r="B605" s="44" t="s">
        <v>252</v>
      </c>
      <c r="C605" s="44" t="s">
        <v>4</v>
      </c>
      <c r="D605" s="48" t="s">
        <v>260</v>
      </c>
    </row>
    <row r="606" spans="1:4" ht="63.75" x14ac:dyDescent="0.25">
      <c r="A606" s="47">
        <v>45139.59716435185</v>
      </c>
      <c r="B606" s="44" t="s">
        <v>261</v>
      </c>
      <c r="C606" s="44" t="s">
        <v>4</v>
      </c>
      <c r="D606" s="48" t="s">
        <v>262</v>
      </c>
    </row>
    <row r="607" spans="1:4" ht="25.5" x14ac:dyDescent="0.25">
      <c r="A607" s="47">
        <v>45139.594733796293</v>
      </c>
      <c r="B607" s="44" t="s">
        <v>263</v>
      </c>
      <c r="C607" s="44" t="s">
        <v>17</v>
      </c>
      <c r="D607" s="48" t="s">
        <v>264</v>
      </c>
    </row>
    <row r="608" spans="1:4" ht="38.25" x14ac:dyDescent="0.25">
      <c r="A608" s="47">
        <v>45139.461145833331</v>
      </c>
      <c r="B608" s="44" t="s">
        <v>265</v>
      </c>
      <c r="C608" s="44" t="s">
        <v>17</v>
      </c>
      <c r="D608" s="48" t="s">
        <v>266</v>
      </c>
    </row>
    <row r="609" spans="1:4" x14ac:dyDescent="0.25">
      <c r="A609" s="47">
        <v>45139.45988425926</v>
      </c>
      <c r="B609" s="44" t="s">
        <v>267</v>
      </c>
      <c r="C609" s="44" t="s">
        <v>17</v>
      </c>
      <c r="D609" s="48" t="s">
        <v>268</v>
      </c>
    </row>
    <row r="610" spans="1:4" ht="63.75" x14ac:dyDescent="0.25">
      <c r="A610" s="47">
        <v>45139.458460648151</v>
      </c>
      <c r="B610" s="44" t="s">
        <v>269</v>
      </c>
      <c r="C610" s="44" t="s">
        <v>4</v>
      </c>
      <c r="D610" s="48" t="s">
        <v>270</v>
      </c>
    </row>
    <row r="611" spans="1:4" x14ac:dyDescent="0.25">
      <c r="A611" s="47">
        <v>45139.45716435185</v>
      </c>
      <c r="B611" s="44" t="s">
        <v>271</v>
      </c>
      <c r="C611" s="44" t="s">
        <v>17</v>
      </c>
      <c r="D611" s="48" t="s">
        <v>272</v>
      </c>
    </row>
    <row r="612" spans="1:4" ht="38.25" x14ac:dyDescent="0.25">
      <c r="A612" s="47">
        <v>45138.825937499998</v>
      </c>
      <c r="B612" s="44" t="s">
        <v>273</v>
      </c>
      <c r="C612" s="44" t="s">
        <v>17</v>
      </c>
      <c r="D612" s="48" t="s">
        <v>274</v>
      </c>
    </row>
    <row r="613" spans="1:4" ht="63.75" x14ac:dyDescent="0.25">
      <c r="A613" s="47">
        <v>45138.812476851854</v>
      </c>
      <c r="B613" s="44" t="s">
        <v>275</v>
      </c>
      <c r="C613" s="44" t="s">
        <v>4</v>
      </c>
      <c r="D613" s="48" t="s">
        <v>276</v>
      </c>
    </row>
    <row r="614" spans="1:4" ht="38.25" x14ac:dyDescent="0.25">
      <c r="A614" s="47">
        <v>45138.717175925929</v>
      </c>
      <c r="B614" s="44" t="s">
        <v>277</v>
      </c>
      <c r="C614" s="44" t="s">
        <v>17</v>
      </c>
      <c r="D614" s="48" t="s">
        <v>278</v>
      </c>
    </row>
    <row r="615" spans="1:4" ht="63.75" x14ac:dyDescent="0.25">
      <c r="A615" s="47">
        <v>45138.694791666669</v>
      </c>
      <c r="B615" s="44" t="s">
        <v>279</v>
      </c>
      <c r="C615" s="44" t="s">
        <v>4</v>
      </c>
      <c r="D615" s="48" t="s">
        <v>280</v>
      </c>
    </row>
    <row r="616" spans="1:4" x14ac:dyDescent="0.25">
      <c r="A616" s="47">
        <v>45138.693472222221</v>
      </c>
      <c r="B616" s="44" t="s">
        <v>281</v>
      </c>
      <c r="C616" s="44" t="s">
        <v>17</v>
      </c>
      <c r="D616" s="48" t="s">
        <v>282</v>
      </c>
    </row>
    <row r="617" spans="1:4" ht="38.25" x14ac:dyDescent="0.25">
      <c r="A617" s="47">
        <v>45138.674155092594</v>
      </c>
      <c r="B617" s="44" t="s">
        <v>283</v>
      </c>
      <c r="C617" s="44" t="s">
        <v>17</v>
      </c>
      <c r="D617" s="48" t="s">
        <v>284</v>
      </c>
    </row>
    <row r="618" spans="1:4" ht="38.25" x14ac:dyDescent="0.25">
      <c r="A618" s="47">
        <v>45138.652094907404</v>
      </c>
      <c r="B618" s="44" t="s">
        <v>285</v>
      </c>
      <c r="C618" s="44" t="s">
        <v>17</v>
      </c>
      <c r="D618" s="48" t="s">
        <v>286</v>
      </c>
    </row>
    <row r="619" spans="1:4" ht="25.5" x14ac:dyDescent="0.25">
      <c r="A619" s="47">
        <v>45138.59648148148</v>
      </c>
      <c r="B619" s="44" t="s">
        <v>287</v>
      </c>
      <c r="C619" s="44" t="s">
        <v>17</v>
      </c>
      <c r="D619" s="48" t="s">
        <v>288</v>
      </c>
    </row>
    <row r="620" spans="1:4" ht="63.75" x14ac:dyDescent="0.25">
      <c r="A620" s="47">
        <v>45138.596388888887</v>
      </c>
      <c r="B620" s="44" t="s">
        <v>289</v>
      </c>
      <c r="C620" s="44" t="s">
        <v>4</v>
      </c>
      <c r="D620" s="48" t="s">
        <v>290</v>
      </c>
    </row>
    <row r="621" spans="1:4" ht="38.25" x14ac:dyDescent="0.25">
      <c r="A621" s="47">
        <v>45138.592881944445</v>
      </c>
      <c r="B621" s="44" t="s">
        <v>289</v>
      </c>
      <c r="C621" s="44" t="s">
        <v>17</v>
      </c>
      <c r="D621" s="48" t="s">
        <v>291</v>
      </c>
    </row>
    <row r="622" spans="1:4" ht="204" x14ac:dyDescent="0.25">
      <c r="A622" s="47">
        <v>45138.549756944441</v>
      </c>
      <c r="B622" s="44" t="s">
        <v>292</v>
      </c>
      <c r="C622" s="44" t="s">
        <v>7</v>
      </c>
      <c r="D622" s="48" t="s">
        <v>293</v>
      </c>
    </row>
    <row r="623" spans="1:4" ht="38.25" x14ac:dyDescent="0.25">
      <c r="A623" s="47">
        <v>45138.547210648147</v>
      </c>
      <c r="B623" s="44" t="s">
        <v>294</v>
      </c>
      <c r="C623" s="44" t="s">
        <v>4</v>
      </c>
      <c r="D623" s="48" t="s">
        <v>295</v>
      </c>
    </row>
    <row r="624" spans="1:4" ht="38.25" x14ac:dyDescent="0.25">
      <c r="A624" s="47">
        <v>45138.546041666668</v>
      </c>
      <c r="B624" s="44" t="s">
        <v>296</v>
      </c>
      <c r="C624" s="44" t="s">
        <v>4</v>
      </c>
      <c r="D624" s="48" t="s">
        <v>297</v>
      </c>
    </row>
    <row r="625" spans="1:4" x14ac:dyDescent="0.25">
      <c r="A625" s="47">
        <v>45138.544733796298</v>
      </c>
      <c r="B625" s="44" t="s">
        <v>298</v>
      </c>
      <c r="C625" s="44" t="s">
        <v>17</v>
      </c>
      <c r="D625" s="48" t="s">
        <v>299</v>
      </c>
    </row>
    <row r="626" spans="1:4" ht="38.25" x14ac:dyDescent="0.25">
      <c r="A626" s="47">
        <v>45138.543391203704</v>
      </c>
      <c r="B626" s="44" t="s">
        <v>300</v>
      </c>
      <c r="C626" s="44" t="s">
        <v>4</v>
      </c>
      <c r="D626" s="48" t="s">
        <v>301</v>
      </c>
    </row>
    <row r="627" spans="1:4" ht="38.25" x14ac:dyDescent="0.25">
      <c r="A627" s="47">
        <v>45138.496724537035</v>
      </c>
      <c r="B627" s="44" t="s">
        <v>302</v>
      </c>
      <c r="C627" s="44" t="s">
        <v>4</v>
      </c>
      <c r="D627" s="48" t="s">
        <v>303</v>
      </c>
    </row>
    <row r="628" spans="1:4" x14ac:dyDescent="0.25">
      <c r="A628" s="47">
        <v>45138.495474537034</v>
      </c>
      <c r="B628" s="44" t="s">
        <v>304</v>
      </c>
      <c r="C628" s="44" t="s">
        <v>17</v>
      </c>
      <c r="D628" s="48" t="s">
        <v>305</v>
      </c>
    </row>
    <row r="629" spans="1:4" ht="25.5" x14ac:dyDescent="0.25">
      <c r="A629" s="47">
        <v>45138.493275462963</v>
      </c>
      <c r="B629" s="44" t="s">
        <v>306</v>
      </c>
      <c r="C629" s="44" t="s">
        <v>17</v>
      </c>
      <c r="D629" s="48" t="s">
        <v>307</v>
      </c>
    </row>
    <row r="630" spans="1:4" ht="38.25" x14ac:dyDescent="0.25">
      <c r="A630" s="47">
        <v>45138.490763888891</v>
      </c>
      <c r="B630" s="44" t="s">
        <v>308</v>
      </c>
      <c r="C630" s="44" t="s">
        <v>4</v>
      </c>
      <c r="D630" s="48" t="s">
        <v>309</v>
      </c>
    </row>
    <row r="631" spans="1:4" ht="38.25" x14ac:dyDescent="0.25">
      <c r="A631" s="47">
        <v>45138.487812500003</v>
      </c>
      <c r="B631" s="44" t="s">
        <v>310</v>
      </c>
      <c r="C631" s="44" t="s">
        <v>17</v>
      </c>
      <c r="D631" s="48" t="s">
        <v>311</v>
      </c>
    </row>
    <row r="632" spans="1:4" ht="38.25" x14ac:dyDescent="0.25">
      <c r="A632" s="47">
        <v>45138.412627314814</v>
      </c>
      <c r="B632" s="44" t="s">
        <v>312</v>
      </c>
      <c r="C632" s="44" t="s">
        <v>17</v>
      </c>
      <c r="D632" s="48" t="s">
        <v>313</v>
      </c>
    </row>
    <row r="633" spans="1:4" ht="38.25" x14ac:dyDescent="0.25">
      <c r="A633" s="47">
        <v>45138.372858796298</v>
      </c>
      <c r="B633" s="44" t="s">
        <v>314</v>
      </c>
      <c r="C633" s="44" t="s">
        <v>4</v>
      </c>
      <c r="D633" s="48" t="s">
        <v>315</v>
      </c>
    </row>
    <row r="634" spans="1:4" ht="38.25" x14ac:dyDescent="0.25">
      <c r="A634" s="47">
        <v>45138.302928240744</v>
      </c>
      <c r="B634" s="44" t="s">
        <v>316</v>
      </c>
      <c r="C634" s="44" t="s">
        <v>4</v>
      </c>
      <c r="D634" s="48" t="s">
        <v>317</v>
      </c>
    </row>
    <row r="635" spans="1:4" x14ac:dyDescent="0.25">
      <c r="A635" s="47">
        <v>45135.853229166663</v>
      </c>
      <c r="B635" s="44" t="s">
        <v>318</v>
      </c>
      <c r="C635" s="44" t="s">
        <v>17</v>
      </c>
      <c r="D635" s="48" t="s">
        <v>319</v>
      </c>
    </row>
    <row r="636" spans="1:4" x14ac:dyDescent="0.25">
      <c r="A636" s="47">
        <v>45135.733298611114</v>
      </c>
      <c r="B636" s="44" t="s">
        <v>320</v>
      </c>
      <c r="C636" s="44" t="s">
        <v>17</v>
      </c>
      <c r="D636" s="48" t="s">
        <v>321</v>
      </c>
    </row>
    <row r="637" spans="1:4" ht="25.5" x14ac:dyDescent="0.25">
      <c r="A637" s="47">
        <v>45135.720173611109</v>
      </c>
      <c r="B637" s="44" t="s">
        <v>322</v>
      </c>
      <c r="C637" s="44" t="s">
        <v>17</v>
      </c>
      <c r="D637" s="48" t="s">
        <v>323</v>
      </c>
    </row>
    <row r="638" spans="1:4" ht="38.25" x14ac:dyDescent="0.25">
      <c r="A638" s="47">
        <v>45135.717141203706</v>
      </c>
      <c r="B638" s="44" t="s">
        <v>324</v>
      </c>
      <c r="C638" s="44" t="s">
        <v>17</v>
      </c>
      <c r="D638" s="48" t="s">
        <v>325</v>
      </c>
    </row>
    <row r="639" spans="1:4" ht="38.25" x14ac:dyDescent="0.25">
      <c r="A639" s="47">
        <v>45135.679525462961</v>
      </c>
      <c r="B639" s="44" t="s">
        <v>326</v>
      </c>
      <c r="C639" s="44" t="s">
        <v>17</v>
      </c>
      <c r="D639" s="48" t="s">
        <v>327</v>
      </c>
    </row>
    <row r="640" spans="1:4" ht="38.25" x14ac:dyDescent="0.25">
      <c r="A640" s="47">
        <v>45135.662951388891</v>
      </c>
      <c r="B640" s="44" t="s">
        <v>238</v>
      </c>
      <c r="C640" s="44" t="s">
        <v>4</v>
      </c>
      <c r="D640" s="48" t="s">
        <v>328</v>
      </c>
    </row>
    <row r="641" spans="1:4" ht="38.25" x14ac:dyDescent="0.25">
      <c r="A641" s="47">
        <v>45135.659583333334</v>
      </c>
      <c r="B641" s="44" t="s">
        <v>329</v>
      </c>
      <c r="C641" s="44" t="s">
        <v>17</v>
      </c>
      <c r="D641" s="48" t="s">
        <v>330</v>
      </c>
    </row>
    <row r="642" spans="1:4" ht="38.25" x14ac:dyDescent="0.25">
      <c r="A642" s="47">
        <v>45135.656423611108</v>
      </c>
      <c r="B642" s="44" t="s">
        <v>331</v>
      </c>
      <c r="C642" s="44" t="s">
        <v>17</v>
      </c>
      <c r="D642" s="48" t="s">
        <v>332</v>
      </c>
    </row>
    <row r="643" spans="1:4" ht="25.5" x14ac:dyDescent="0.25">
      <c r="A643" s="47">
        <v>45135.576770833337</v>
      </c>
      <c r="B643" s="44" t="s">
        <v>333</v>
      </c>
      <c r="C643" s="44" t="s">
        <v>17</v>
      </c>
      <c r="D643" s="48" t="s">
        <v>334</v>
      </c>
    </row>
    <row r="644" spans="1:4" x14ac:dyDescent="0.25">
      <c r="A644" s="47">
        <v>45135.575462962966</v>
      </c>
      <c r="B644" s="44" t="s">
        <v>335</v>
      </c>
      <c r="C644" s="44" t="s">
        <v>17</v>
      </c>
      <c r="D644" s="48" t="s">
        <v>336</v>
      </c>
    </row>
    <row r="645" spans="1:4" x14ac:dyDescent="0.25">
      <c r="A645" s="47">
        <v>45135.448240740741</v>
      </c>
      <c r="B645" s="44" t="s">
        <v>337</v>
      </c>
      <c r="C645" s="44" t="s">
        <v>17</v>
      </c>
      <c r="D645" s="48" t="s">
        <v>338</v>
      </c>
    </row>
    <row r="646" spans="1:4" ht="63.75" x14ac:dyDescent="0.25">
      <c r="A646" s="47">
        <v>45135.425023148149</v>
      </c>
      <c r="B646" s="44" t="s">
        <v>339</v>
      </c>
      <c r="C646" s="44" t="s">
        <v>4</v>
      </c>
      <c r="D646" s="48" t="s">
        <v>340</v>
      </c>
    </row>
    <row r="647" spans="1:4" ht="38.25" x14ac:dyDescent="0.25">
      <c r="A647" s="47">
        <v>45135.344537037039</v>
      </c>
      <c r="B647" s="44" t="s">
        <v>341</v>
      </c>
      <c r="C647" s="44" t="s">
        <v>4</v>
      </c>
      <c r="D647" s="48" t="s">
        <v>342</v>
      </c>
    </row>
    <row r="648" spans="1:4" ht="63.75" x14ac:dyDescent="0.25">
      <c r="A648" s="47">
        <v>45134.746678240743</v>
      </c>
      <c r="B648" s="44" t="s">
        <v>343</v>
      </c>
      <c r="C648" s="44" t="s">
        <v>4</v>
      </c>
      <c r="D648" s="48" t="s">
        <v>344</v>
      </c>
    </row>
    <row r="649" spans="1:4" ht="63.75" x14ac:dyDescent="0.25">
      <c r="A649" s="47">
        <v>45134.745289351849</v>
      </c>
      <c r="B649" s="44" t="s">
        <v>345</v>
      </c>
      <c r="C649" s="44" t="s">
        <v>4</v>
      </c>
      <c r="D649" s="48" t="s">
        <v>346</v>
      </c>
    </row>
    <row r="650" spans="1:4" ht="38.25" x14ac:dyDescent="0.25">
      <c r="A650" s="47">
        <v>45134.744108796294</v>
      </c>
      <c r="B650" s="44" t="s">
        <v>347</v>
      </c>
      <c r="C650" s="44" t="s">
        <v>4</v>
      </c>
      <c r="D650" s="48" t="s">
        <v>348</v>
      </c>
    </row>
    <row r="651" spans="1:4" ht="63.75" x14ac:dyDescent="0.25">
      <c r="A651" s="47">
        <v>45134.742650462962</v>
      </c>
      <c r="B651" s="44" t="s">
        <v>349</v>
      </c>
      <c r="C651" s="44" t="s">
        <v>4</v>
      </c>
      <c r="D651" s="48" t="s">
        <v>350</v>
      </c>
    </row>
    <row r="652" spans="1:4" ht="38.25" x14ac:dyDescent="0.25">
      <c r="A652" s="47">
        <v>45134.684328703705</v>
      </c>
      <c r="B652" s="44" t="s">
        <v>351</v>
      </c>
      <c r="C652" s="44" t="s">
        <v>17</v>
      </c>
      <c r="D652" s="48" t="s">
        <v>352</v>
      </c>
    </row>
    <row r="653" spans="1:4" ht="38.25" x14ac:dyDescent="0.25">
      <c r="A653" s="47">
        <v>45134.583194444444</v>
      </c>
      <c r="B653" s="44" t="s">
        <v>353</v>
      </c>
      <c r="C653" s="44" t="s">
        <v>17</v>
      </c>
      <c r="D653" s="48" t="s">
        <v>354</v>
      </c>
    </row>
    <row r="654" spans="1:4" ht="38.25" x14ac:dyDescent="0.25">
      <c r="A654" s="47">
        <v>45134.580069444448</v>
      </c>
      <c r="B654" s="44" t="s">
        <v>355</v>
      </c>
      <c r="C654" s="44" t="s">
        <v>17</v>
      </c>
      <c r="D654" s="48" t="s">
        <v>356</v>
      </c>
    </row>
    <row r="655" spans="1:4" ht="38.25" x14ac:dyDescent="0.25">
      <c r="A655" s="47">
        <v>45134.535011574073</v>
      </c>
      <c r="B655" s="44" t="s">
        <v>357</v>
      </c>
      <c r="C655" s="44" t="s">
        <v>17</v>
      </c>
      <c r="D655" s="48" t="s">
        <v>358</v>
      </c>
    </row>
    <row r="656" spans="1:4" ht="38.25" x14ac:dyDescent="0.25">
      <c r="A656" s="47">
        <v>45134.532037037039</v>
      </c>
      <c r="B656" s="44" t="s">
        <v>359</v>
      </c>
      <c r="C656" s="44" t="s">
        <v>17</v>
      </c>
      <c r="D656" s="48" t="s">
        <v>360</v>
      </c>
    </row>
    <row r="657" spans="1:4" ht="51" x14ac:dyDescent="0.25">
      <c r="A657" s="47">
        <v>45134.531388888892</v>
      </c>
      <c r="B657" s="44" t="s">
        <v>361</v>
      </c>
      <c r="C657" s="44" t="s">
        <v>4</v>
      </c>
      <c r="D657" s="48" t="s">
        <v>362</v>
      </c>
    </row>
    <row r="658" spans="1:4" ht="38.25" x14ac:dyDescent="0.25">
      <c r="A658" s="47">
        <v>45134.528449074074</v>
      </c>
      <c r="B658" s="44" t="s">
        <v>363</v>
      </c>
      <c r="C658" s="44" t="s">
        <v>17</v>
      </c>
      <c r="D658" s="48" t="s">
        <v>364</v>
      </c>
    </row>
    <row r="659" spans="1:4" ht="38.25" x14ac:dyDescent="0.25">
      <c r="A659" s="47">
        <v>45134.527187500003</v>
      </c>
      <c r="B659" s="44" t="s">
        <v>365</v>
      </c>
      <c r="C659" s="44" t="s">
        <v>4</v>
      </c>
      <c r="D659" s="48" t="s">
        <v>366</v>
      </c>
    </row>
    <row r="660" spans="1:4" ht="63.75" x14ac:dyDescent="0.25">
      <c r="A660" s="47">
        <v>45134.473622685182</v>
      </c>
      <c r="B660" s="44" t="s">
        <v>367</v>
      </c>
      <c r="C660" s="44" t="s">
        <v>4</v>
      </c>
      <c r="D660" s="48" t="s">
        <v>368</v>
      </c>
    </row>
    <row r="661" spans="1:4" x14ac:dyDescent="0.25">
      <c r="A661" s="47">
        <v>45134.472314814811</v>
      </c>
      <c r="B661" s="44" t="s">
        <v>369</v>
      </c>
      <c r="C661" s="44" t="s">
        <v>17</v>
      </c>
      <c r="D661" s="48" t="s">
        <v>370</v>
      </c>
    </row>
    <row r="662" spans="1:4" ht="38.25" x14ac:dyDescent="0.25">
      <c r="A662" s="47">
        <v>45134.469270833331</v>
      </c>
      <c r="B662" s="44" t="s">
        <v>371</v>
      </c>
      <c r="C662" s="44" t="s">
        <v>17</v>
      </c>
      <c r="D662" s="48" t="s">
        <v>372</v>
      </c>
    </row>
    <row r="663" spans="1:4" ht="25.5" x14ac:dyDescent="0.25">
      <c r="A663" s="47">
        <v>45134.466874999998</v>
      </c>
      <c r="B663" s="44" t="s">
        <v>373</v>
      </c>
      <c r="C663" s="44" t="s">
        <v>17</v>
      </c>
      <c r="D663" s="48" t="s">
        <v>374</v>
      </c>
    </row>
    <row r="664" spans="1:4" ht="38.25" x14ac:dyDescent="0.25">
      <c r="A664" s="47">
        <v>45134.46371527778</v>
      </c>
      <c r="B664" s="44" t="s">
        <v>367</v>
      </c>
      <c r="C664" s="44" t="s">
        <v>17</v>
      </c>
      <c r="D664" s="48" t="s">
        <v>375</v>
      </c>
    </row>
    <row r="665" spans="1:4" x14ac:dyDescent="0.25">
      <c r="A665" s="47">
        <v>45134.462430555555</v>
      </c>
      <c r="B665" s="44" t="s">
        <v>376</v>
      </c>
      <c r="C665" s="44" t="s">
        <v>17</v>
      </c>
      <c r="D665" s="48" t="s">
        <v>377</v>
      </c>
    </row>
    <row r="666" spans="1:4" x14ac:dyDescent="0.25">
      <c r="A666" s="47">
        <v>45134.461157407408</v>
      </c>
      <c r="B666" s="44" t="s">
        <v>378</v>
      </c>
      <c r="C666" s="44" t="s">
        <v>17</v>
      </c>
      <c r="D666" s="48" t="s">
        <v>379</v>
      </c>
    </row>
    <row r="667" spans="1:4" x14ac:dyDescent="0.25">
      <c r="A667" s="47">
        <v>45134.45988425926</v>
      </c>
      <c r="B667" s="44" t="s">
        <v>380</v>
      </c>
      <c r="C667" s="44" t="s">
        <v>17</v>
      </c>
      <c r="D667" s="48" t="s">
        <v>381</v>
      </c>
    </row>
    <row r="668" spans="1:4" x14ac:dyDescent="0.25">
      <c r="A668" s="47">
        <v>45134.458622685182</v>
      </c>
      <c r="B668" s="44" t="s">
        <v>382</v>
      </c>
      <c r="C668" s="44" t="s">
        <v>17</v>
      </c>
      <c r="D668" s="48" t="s">
        <v>383</v>
      </c>
    </row>
    <row r="669" spans="1:4" x14ac:dyDescent="0.25">
      <c r="A669" s="47">
        <v>45134.457337962966</v>
      </c>
      <c r="B669" s="44" t="s">
        <v>384</v>
      </c>
      <c r="C669" s="44" t="s">
        <v>17</v>
      </c>
      <c r="D669" s="48" t="s">
        <v>385</v>
      </c>
    </row>
    <row r="670" spans="1:4" ht="38.25" x14ac:dyDescent="0.25">
      <c r="A670" s="47">
        <v>45134.45417824074</v>
      </c>
      <c r="B670" s="44" t="s">
        <v>386</v>
      </c>
      <c r="C670" s="44" t="s">
        <v>17</v>
      </c>
      <c r="D670" s="48" t="s">
        <v>387</v>
      </c>
    </row>
    <row r="671" spans="1:4" ht="63.75" x14ac:dyDescent="0.25">
      <c r="A671" s="47">
        <v>45134.391817129632</v>
      </c>
      <c r="B671" s="44" t="s">
        <v>388</v>
      </c>
      <c r="C671" s="44" t="s">
        <v>4</v>
      </c>
      <c r="D671" s="48" t="s">
        <v>389</v>
      </c>
    </row>
    <row r="672" spans="1:4" x14ac:dyDescent="0.25">
      <c r="A672" s="47">
        <v>45134.390532407408</v>
      </c>
      <c r="B672" s="44" t="s">
        <v>390</v>
      </c>
      <c r="C672" s="44" t="s">
        <v>17</v>
      </c>
      <c r="D672" s="48" t="s">
        <v>391</v>
      </c>
    </row>
    <row r="673" spans="1:4" ht="63.75" x14ac:dyDescent="0.25">
      <c r="A673" s="47">
        <v>45134.389120370368</v>
      </c>
      <c r="B673" s="44" t="s">
        <v>392</v>
      </c>
      <c r="C673" s="44" t="s">
        <v>4</v>
      </c>
      <c r="D673" s="48" t="s">
        <v>393</v>
      </c>
    </row>
    <row r="674" spans="1:4" x14ac:dyDescent="0.25">
      <c r="A674" s="47">
        <v>45134.38784722222</v>
      </c>
      <c r="B674" s="44" t="s">
        <v>394</v>
      </c>
      <c r="C674" s="44" t="s">
        <v>17</v>
      </c>
      <c r="D674" s="48" t="s">
        <v>395</v>
      </c>
    </row>
    <row r="675" spans="1:4" x14ac:dyDescent="0.25">
      <c r="A675" s="47">
        <v>45134.386562500003</v>
      </c>
      <c r="B675" s="44" t="s">
        <v>396</v>
      </c>
      <c r="C675" s="44" t="s">
        <v>17</v>
      </c>
      <c r="D675" s="48" t="s">
        <v>397</v>
      </c>
    </row>
    <row r="676" spans="1:4" ht="38.25" x14ac:dyDescent="0.25">
      <c r="A676" s="47">
        <v>45134.38354166667</v>
      </c>
      <c r="B676" s="44" t="s">
        <v>398</v>
      </c>
      <c r="C676" s="44" t="s">
        <v>17</v>
      </c>
      <c r="D676" s="48" t="s">
        <v>399</v>
      </c>
    </row>
    <row r="677" spans="1:4" ht="38.25" x14ac:dyDescent="0.25">
      <c r="A677" s="47">
        <v>45134.380509259259</v>
      </c>
      <c r="B677" s="44" t="s">
        <v>400</v>
      </c>
      <c r="C677" s="44" t="s">
        <v>17</v>
      </c>
      <c r="D677" s="48" t="s">
        <v>401</v>
      </c>
    </row>
    <row r="678" spans="1:4" x14ac:dyDescent="0.25">
      <c r="A678" s="47">
        <v>45134.379236111112</v>
      </c>
      <c r="B678" s="44" t="s">
        <v>388</v>
      </c>
      <c r="C678" s="44" t="s">
        <v>17</v>
      </c>
      <c r="D678" s="48" t="s">
        <v>402</v>
      </c>
    </row>
    <row r="679" spans="1:4" ht="38.25" x14ac:dyDescent="0.25">
      <c r="A679" s="47">
        <v>45134.378425925926</v>
      </c>
      <c r="B679" s="44" t="s">
        <v>403</v>
      </c>
      <c r="C679" s="44" t="s">
        <v>4</v>
      </c>
      <c r="D679" s="48" t="s">
        <v>404</v>
      </c>
    </row>
    <row r="680" spans="1:4" ht="38.25" x14ac:dyDescent="0.25">
      <c r="A680" s="47">
        <v>45134.375324074077</v>
      </c>
      <c r="B680" s="44" t="s">
        <v>405</v>
      </c>
      <c r="C680" s="44" t="s">
        <v>17</v>
      </c>
      <c r="D680" s="48" t="s">
        <v>406</v>
      </c>
    </row>
    <row r="681" spans="1:4" ht="38.25" x14ac:dyDescent="0.25">
      <c r="A681" s="47">
        <v>45134.372291666667</v>
      </c>
      <c r="B681" s="44" t="s">
        <v>407</v>
      </c>
      <c r="C681" s="44" t="s">
        <v>17</v>
      </c>
      <c r="D681" s="48" t="s">
        <v>408</v>
      </c>
    </row>
    <row r="682" spans="1:4" ht="63.75" x14ac:dyDescent="0.25">
      <c r="A682" s="47">
        <v>45134.370821759258</v>
      </c>
      <c r="B682" s="44" t="s">
        <v>409</v>
      </c>
      <c r="C682" s="44" t="s">
        <v>4</v>
      </c>
      <c r="D682" s="48" t="s">
        <v>410</v>
      </c>
    </row>
    <row r="683" spans="1:4" x14ac:dyDescent="0.25">
      <c r="A683" s="47">
        <v>45133.757650462961</v>
      </c>
      <c r="B683" s="44" t="s">
        <v>411</v>
      </c>
      <c r="C683" s="44" t="s">
        <v>17</v>
      </c>
      <c r="D683" s="48" t="s">
        <v>395</v>
      </c>
    </row>
    <row r="684" spans="1:4" ht="38.25" x14ac:dyDescent="0.25">
      <c r="A684" s="47">
        <v>45133.754386574074</v>
      </c>
      <c r="B684" s="44" t="s">
        <v>412</v>
      </c>
      <c r="C684" s="44" t="s">
        <v>17</v>
      </c>
      <c r="D684" s="48" t="s">
        <v>413</v>
      </c>
    </row>
    <row r="685" spans="1:4" ht="38.25" x14ac:dyDescent="0.25">
      <c r="A685" s="47">
        <v>45133.733391203707</v>
      </c>
      <c r="B685" s="44" t="s">
        <v>414</v>
      </c>
      <c r="C685" s="44" t="s">
        <v>17</v>
      </c>
      <c r="D685" s="48" t="s">
        <v>415</v>
      </c>
    </row>
    <row r="686" spans="1:4" x14ac:dyDescent="0.25">
      <c r="A686" s="47">
        <v>45133.672025462962</v>
      </c>
      <c r="B686" s="44" t="s">
        <v>416</v>
      </c>
      <c r="C686" s="44" t="s">
        <v>17</v>
      </c>
      <c r="D686" s="48" t="s">
        <v>417</v>
      </c>
    </row>
    <row r="687" spans="1:4" ht="63.75" x14ac:dyDescent="0.25">
      <c r="A687" s="47">
        <v>45133.671273148146</v>
      </c>
      <c r="B687" s="44" t="s">
        <v>418</v>
      </c>
      <c r="C687" s="44" t="s">
        <v>4</v>
      </c>
      <c r="D687" s="48" t="s">
        <v>419</v>
      </c>
    </row>
    <row r="688" spans="1:4" ht="38.25" x14ac:dyDescent="0.25">
      <c r="A688" s="47">
        <v>45133.590752314813</v>
      </c>
      <c r="B688" s="44" t="s">
        <v>420</v>
      </c>
      <c r="C688" s="44" t="s">
        <v>17</v>
      </c>
      <c r="D688" s="48" t="s">
        <v>421</v>
      </c>
    </row>
    <row r="689" spans="1:4" x14ac:dyDescent="0.25">
      <c r="A689" s="47">
        <v>45133.589409722219</v>
      </c>
      <c r="B689" s="44" t="s">
        <v>422</v>
      </c>
      <c r="C689" s="44" t="s">
        <v>17</v>
      </c>
      <c r="D689" s="48" t="s">
        <v>423</v>
      </c>
    </row>
    <row r="690" spans="1:4" ht="38.25" x14ac:dyDescent="0.25">
      <c r="A690" s="47">
        <v>45133.555474537039</v>
      </c>
      <c r="B690" s="44" t="s">
        <v>424</v>
      </c>
      <c r="C690" s="44" t="s">
        <v>4</v>
      </c>
      <c r="D690" s="48" t="s">
        <v>425</v>
      </c>
    </row>
    <row r="691" spans="1:4" x14ac:dyDescent="0.25">
      <c r="A691" s="47">
        <v>45133.536238425928</v>
      </c>
      <c r="B691" s="44" t="s">
        <v>426</v>
      </c>
      <c r="C691" s="44" t="s">
        <v>17</v>
      </c>
      <c r="D691" s="48" t="s">
        <v>427</v>
      </c>
    </row>
    <row r="692" spans="1:4" x14ac:dyDescent="0.25">
      <c r="A692" s="47">
        <v>45133.481793981482</v>
      </c>
      <c r="B692" s="44" t="s">
        <v>428</v>
      </c>
      <c r="C692" s="44" t="s">
        <v>17</v>
      </c>
      <c r="D692" s="48" t="s">
        <v>429</v>
      </c>
    </row>
    <row r="693" spans="1:4" x14ac:dyDescent="0.25">
      <c r="A693" s="47">
        <v>45133.480532407404</v>
      </c>
      <c r="B693" s="44" t="s">
        <v>430</v>
      </c>
      <c r="C693" s="44" t="s">
        <v>17</v>
      </c>
      <c r="D693" s="48" t="s">
        <v>431</v>
      </c>
    </row>
    <row r="694" spans="1:4" ht="38.25" x14ac:dyDescent="0.25">
      <c r="A694" s="47">
        <v>45133.478622685187</v>
      </c>
      <c r="B694" s="44" t="s">
        <v>432</v>
      </c>
      <c r="C694" s="44" t="s">
        <v>4</v>
      </c>
      <c r="D694" s="48" t="s">
        <v>433</v>
      </c>
    </row>
    <row r="695" spans="1:4" x14ac:dyDescent="0.25">
      <c r="A695" s="47">
        <v>45133.477303240739</v>
      </c>
      <c r="B695" s="44" t="s">
        <v>434</v>
      </c>
      <c r="C695" s="44" t="s">
        <v>17</v>
      </c>
      <c r="D695" s="48" t="s">
        <v>435</v>
      </c>
    </row>
    <row r="696" spans="1:4" ht="25.5" x14ac:dyDescent="0.25">
      <c r="A696" s="47">
        <v>45133.442453703705</v>
      </c>
      <c r="B696" s="44" t="s">
        <v>436</v>
      </c>
      <c r="C696" s="44" t="s">
        <v>17</v>
      </c>
      <c r="D696" s="48" t="s">
        <v>437</v>
      </c>
    </row>
    <row r="697" spans="1:4" ht="38.25" x14ac:dyDescent="0.25">
      <c r="A697" s="47">
        <v>45133.439444444448</v>
      </c>
      <c r="B697" s="44" t="s">
        <v>438</v>
      </c>
      <c r="C697" s="44" t="s">
        <v>17</v>
      </c>
      <c r="D697" s="48" t="s">
        <v>439</v>
      </c>
    </row>
    <row r="698" spans="1:4" ht="25.5" x14ac:dyDescent="0.25">
      <c r="A698" s="47">
        <v>45133.436944444446</v>
      </c>
      <c r="B698" s="44" t="s">
        <v>440</v>
      </c>
      <c r="C698" s="44" t="s">
        <v>17</v>
      </c>
      <c r="D698" s="48" t="s">
        <v>437</v>
      </c>
    </row>
    <row r="699" spans="1:4" ht="38.25" x14ac:dyDescent="0.25">
      <c r="A699" s="47">
        <v>45133.387395833335</v>
      </c>
      <c r="B699" s="44" t="s">
        <v>441</v>
      </c>
      <c r="C699" s="44" t="s">
        <v>17</v>
      </c>
      <c r="D699" s="48" t="s">
        <v>442</v>
      </c>
    </row>
    <row r="700" spans="1:4" ht="38.25" x14ac:dyDescent="0.25">
      <c r="A700" s="47">
        <v>45133.384317129632</v>
      </c>
      <c r="B700" s="44" t="s">
        <v>443</v>
      </c>
      <c r="C700" s="44" t="s">
        <v>17</v>
      </c>
      <c r="D700" s="48" t="s">
        <v>444</v>
      </c>
    </row>
    <row r="701" spans="1:4" ht="51" x14ac:dyDescent="0.25">
      <c r="A701" s="47">
        <v>45133.349027777775</v>
      </c>
      <c r="B701" s="44" t="s">
        <v>445</v>
      </c>
      <c r="C701" s="44" t="s">
        <v>4</v>
      </c>
      <c r="D701" s="48" t="s">
        <v>446</v>
      </c>
    </row>
    <row r="702" spans="1:4" x14ac:dyDescent="0.25">
      <c r="A702" s="47">
        <v>45133.332349537035</v>
      </c>
      <c r="B702" s="44" t="s">
        <v>447</v>
      </c>
      <c r="C702" s="44" t="s">
        <v>17</v>
      </c>
      <c r="D702" s="48" t="s">
        <v>448</v>
      </c>
    </row>
    <row r="703" spans="1:4" ht="63.75" x14ac:dyDescent="0.25">
      <c r="A703" s="47">
        <v>45132.786840277775</v>
      </c>
      <c r="B703" s="44" t="s">
        <v>449</v>
      </c>
      <c r="C703" s="44" t="s">
        <v>4</v>
      </c>
      <c r="D703" s="48" t="s">
        <v>450</v>
      </c>
    </row>
    <row r="704" spans="1:4" ht="38.25" x14ac:dyDescent="0.25">
      <c r="A704" s="47">
        <v>45132.783680555556</v>
      </c>
      <c r="B704" s="44" t="s">
        <v>451</v>
      </c>
      <c r="C704" s="44" t="s">
        <v>17</v>
      </c>
      <c r="D704" s="48" t="s">
        <v>452</v>
      </c>
    </row>
    <row r="705" spans="1:4" ht="38.25" x14ac:dyDescent="0.25">
      <c r="A705" s="47">
        <v>45132.780659722222</v>
      </c>
      <c r="B705" s="44" t="s">
        <v>453</v>
      </c>
      <c r="C705" s="44" t="s">
        <v>17</v>
      </c>
      <c r="D705" s="48" t="s">
        <v>454</v>
      </c>
    </row>
    <row r="706" spans="1:4" ht="38.25" x14ac:dyDescent="0.25">
      <c r="A706" s="47">
        <v>45132.777453703704</v>
      </c>
      <c r="B706" s="44" t="s">
        <v>455</v>
      </c>
      <c r="C706" s="44" t="s">
        <v>17</v>
      </c>
      <c r="D706" s="48" t="s">
        <v>456</v>
      </c>
    </row>
    <row r="707" spans="1:4" ht="38.25" x14ac:dyDescent="0.25">
      <c r="A707" s="47">
        <v>45132.773969907408</v>
      </c>
      <c r="B707" s="44" t="s">
        <v>457</v>
      </c>
      <c r="C707" s="44" t="s">
        <v>17</v>
      </c>
      <c r="D707" s="48" t="s">
        <v>458</v>
      </c>
    </row>
    <row r="708" spans="1:4" ht="38.25" x14ac:dyDescent="0.25">
      <c r="A708" s="47">
        <v>45132.716261574074</v>
      </c>
      <c r="B708" s="44" t="s">
        <v>459</v>
      </c>
      <c r="C708" s="44" t="s">
        <v>4</v>
      </c>
      <c r="D708" s="48" t="s">
        <v>460</v>
      </c>
    </row>
    <row r="709" spans="1:4" x14ac:dyDescent="0.25">
      <c r="A709" s="47">
        <v>45132.714965277781</v>
      </c>
      <c r="B709" s="44" t="s">
        <v>461</v>
      </c>
      <c r="C709" s="44" t="s">
        <v>17</v>
      </c>
      <c r="D709" s="48" t="s">
        <v>462</v>
      </c>
    </row>
    <row r="710" spans="1:4" ht="38.25" x14ac:dyDescent="0.25">
      <c r="A710" s="47">
        <v>45132.711944444447</v>
      </c>
      <c r="B710" s="44" t="s">
        <v>463</v>
      </c>
      <c r="C710" s="44" t="s">
        <v>17</v>
      </c>
      <c r="D710" s="48" t="s">
        <v>464</v>
      </c>
    </row>
    <row r="711" spans="1:4" ht="38.25" x14ac:dyDescent="0.25">
      <c r="A711" s="47">
        <v>45132.693483796298</v>
      </c>
      <c r="B711" s="44" t="s">
        <v>465</v>
      </c>
      <c r="C711" s="44" t="s">
        <v>17</v>
      </c>
      <c r="D711" s="48" t="s">
        <v>466</v>
      </c>
    </row>
    <row r="712" spans="1:4" ht="38.25" x14ac:dyDescent="0.25">
      <c r="A712" s="47">
        <v>45132.690347222226</v>
      </c>
      <c r="B712" s="44" t="s">
        <v>467</v>
      </c>
      <c r="C712" s="44" t="s">
        <v>17</v>
      </c>
      <c r="D712" s="48" t="s">
        <v>468</v>
      </c>
    </row>
    <row r="713" spans="1:4" x14ac:dyDescent="0.25">
      <c r="A713" s="47">
        <v>45132.669571759259</v>
      </c>
      <c r="B713" s="44" t="s">
        <v>469</v>
      </c>
      <c r="C713" s="44" t="s">
        <v>17</v>
      </c>
      <c r="D713" s="48" t="s">
        <v>377</v>
      </c>
    </row>
    <row r="714" spans="1:4" ht="38.25" x14ac:dyDescent="0.25">
      <c r="A714" s="47">
        <v>45132.629618055558</v>
      </c>
      <c r="B714" s="44" t="s">
        <v>470</v>
      </c>
      <c r="C714" s="44" t="s">
        <v>4</v>
      </c>
      <c r="D714" s="48" t="s">
        <v>471</v>
      </c>
    </row>
    <row r="715" spans="1:4" ht="38.25" x14ac:dyDescent="0.25">
      <c r="A715" s="47">
        <v>45132.607083333336</v>
      </c>
      <c r="B715" s="44" t="s">
        <v>472</v>
      </c>
      <c r="C715" s="44" t="s">
        <v>17</v>
      </c>
      <c r="D715" s="48" t="s">
        <v>473</v>
      </c>
    </row>
    <row r="716" spans="1:4" ht="38.25" x14ac:dyDescent="0.25">
      <c r="A716" s="47">
        <v>45132.528854166667</v>
      </c>
      <c r="B716" s="44" t="s">
        <v>474</v>
      </c>
      <c r="C716" s="44" t="s">
        <v>17</v>
      </c>
      <c r="D716" s="48" t="s">
        <v>475</v>
      </c>
    </row>
    <row r="717" spans="1:4" ht="38.25" x14ac:dyDescent="0.25">
      <c r="A717" s="47">
        <v>45132.487754629627</v>
      </c>
      <c r="B717" s="44" t="s">
        <v>476</v>
      </c>
      <c r="C717" s="44" t="s">
        <v>17</v>
      </c>
      <c r="D717" s="48" t="s">
        <v>477</v>
      </c>
    </row>
    <row r="718" spans="1:4" ht="38.25" x14ac:dyDescent="0.25">
      <c r="A718" s="47">
        <v>45132.48474537037</v>
      </c>
      <c r="B718" s="44" t="s">
        <v>478</v>
      </c>
      <c r="C718" s="44" t="s">
        <v>17</v>
      </c>
      <c r="D718" s="48" t="s">
        <v>479</v>
      </c>
    </row>
    <row r="719" spans="1:4" ht="38.25" x14ac:dyDescent="0.25">
      <c r="A719" s="47">
        <v>45132.481712962966</v>
      </c>
      <c r="B719" s="44" t="s">
        <v>480</v>
      </c>
      <c r="C719" s="44" t="s">
        <v>17</v>
      </c>
      <c r="D719" s="48" t="s">
        <v>481</v>
      </c>
    </row>
    <row r="720" spans="1:4" x14ac:dyDescent="0.25">
      <c r="A720" s="47">
        <v>45131.817939814813</v>
      </c>
      <c r="B720" s="44" t="s">
        <v>482</v>
      </c>
      <c r="C720" s="44" t="s">
        <v>17</v>
      </c>
      <c r="D720" s="48" t="s">
        <v>483</v>
      </c>
    </row>
    <row r="721" spans="1:4" ht="38.25" x14ac:dyDescent="0.25">
      <c r="A721" s="47">
        <v>45131.816793981481</v>
      </c>
      <c r="B721" s="44" t="s">
        <v>484</v>
      </c>
      <c r="C721" s="44" t="s">
        <v>4</v>
      </c>
      <c r="D721" s="48" t="s">
        <v>485</v>
      </c>
    </row>
    <row r="722" spans="1:4" ht="38.25" x14ac:dyDescent="0.25">
      <c r="A722" s="47">
        <v>45131.757071759261</v>
      </c>
      <c r="B722" s="44" t="s">
        <v>486</v>
      </c>
      <c r="C722" s="44" t="s">
        <v>17</v>
      </c>
      <c r="D722" s="48" t="s">
        <v>487</v>
      </c>
    </row>
    <row r="723" spans="1:4" ht="25.5" x14ac:dyDescent="0.25">
      <c r="A723" s="47">
        <v>45131.754641203705</v>
      </c>
      <c r="B723" s="44" t="s">
        <v>488</v>
      </c>
      <c r="C723" s="44" t="s">
        <v>17</v>
      </c>
      <c r="D723" s="48" t="s">
        <v>489</v>
      </c>
    </row>
    <row r="724" spans="1:4" ht="38.25" x14ac:dyDescent="0.25">
      <c r="A724" s="47">
        <v>45131.713946759257</v>
      </c>
      <c r="B724" s="44" t="s">
        <v>490</v>
      </c>
      <c r="C724" s="44" t="s">
        <v>17</v>
      </c>
      <c r="D724" s="48" t="s">
        <v>491</v>
      </c>
    </row>
    <row r="725" spans="1:4" ht="38.25" x14ac:dyDescent="0.25">
      <c r="A725" s="47">
        <v>45131.690266203703</v>
      </c>
      <c r="B725" s="44" t="s">
        <v>492</v>
      </c>
      <c r="C725" s="44" t="s">
        <v>17</v>
      </c>
      <c r="D725" s="48" t="s">
        <v>493</v>
      </c>
    </row>
    <row r="726" spans="1:4" ht="38.25" x14ac:dyDescent="0.25">
      <c r="A726" s="47">
        <v>45131.65215277778</v>
      </c>
      <c r="B726" s="44" t="s">
        <v>494</v>
      </c>
      <c r="C726" s="44" t="s">
        <v>17</v>
      </c>
      <c r="D726" s="48" t="s">
        <v>495</v>
      </c>
    </row>
    <row r="727" spans="1:4" ht="38.25" x14ac:dyDescent="0.25">
      <c r="A727" s="47">
        <v>45131.649097222224</v>
      </c>
      <c r="B727" s="44" t="s">
        <v>496</v>
      </c>
      <c r="C727" s="44" t="s">
        <v>17</v>
      </c>
      <c r="D727" s="48" t="s">
        <v>497</v>
      </c>
    </row>
    <row r="728" spans="1:4" ht="63.75" x14ac:dyDescent="0.25">
      <c r="A728" s="47">
        <v>45131.611134259256</v>
      </c>
      <c r="B728" s="44" t="s">
        <v>498</v>
      </c>
      <c r="C728" s="44" t="s">
        <v>4</v>
      </c>
      <c r="D728" s="48" t="s">
        <v>499</v>
      </c>
    </row>
    <row r="729" spans="1:4" ht="38.25" x14ac:dyDescent="0.25">
      <c r="A729" s="47">
        <v>45131.610034722224</v>
      </c>
      <c r="B729" s="44" t="s">
        <v>500</v>
      </c>
      <c r="C729" s="44" t="s">
        <v>4</v>
      </c>
      <c r="D729" s="48" t="s">
        <v>501</v>
      </c>
    </row>
    <row r="730" spans="1:4" ht="38.25" x14ac:dyDescent="0.25">
      <c r="A730" s="47">
        <v>45131.607187499998</v>
      </c>
      <c r="B730" s="44" t="s">
        <v>502</v>
      </c>
      <c r="C730" s="44" t="s">
        <v>17</v>
      </c>
      <c r="D730" s="48" t="s">
        <v>503</v>
      </c>
    </row>
    <row r="731" spans="1:4" ht="25.5" x14ac:dyDescent="0.25">
      <c r="A731" s="47">
        <v>45131.604791666665</v>
      </c>
      <c r="B731" s="44" t="s">
        <v>498</v>
      </c>
      <c r="C731" s="44" t="s">
        <v>17</v>
      </c>
      <c r="D731" s="48" t="s">
        <v>504</v>
      </c>
    </row>
    <row r="732" spans="1:4" ht="63.75" x14ac:dyDescent="0.25">
      <c r="A732" s="47">
        <v>45131.565208333333</v>
      </c>
      <c r="B732" s="44" t="s">
        <v>505</v>
      </c>
      <c r="C732" s="44" t="s">
        <v>4</v>
      </c>
      <c r="D732" s="48" t="s">
        <v>506</v>
      </c>
    </row>
    <row r="733" spans="1:4" ht="63.75" x14ac:dyDescent="0.25">
      <c r="A733" s="47">
        <v>45131.473321759258</v>
      </c>
      <c r="B733" s="44" t="s">
        <v>507</v>
      </c>
      <c r="C733" s="44" t="s">
        <v>4</v>
      </c>
      <c r="D733" s="48" t="s">
        <v>508</v>
      </c>
    </row>
    <row r="734" spans="1:4" ht="25.5" x14ac:dyDescent="0.25">
      <c r="A734" s="47">
        <v>45131.47111111111</v>
      </c>
      <c r="B734" s="44" t="s">
        <v>509</v>
      </c>
      <c r="C734" s="44" t="s">
        <v>17</v>
      </c>
      <c r="D734" s="48" t="s">
        <v>510</v>
      </c>
    </row>
    <row r="735" spans="1:4" ht="38.25" x14ac:dyDescent="0.25">
      <c r="A735" s="47">
        <v>45131.470069444447</v>
      </c>
      <c r="B735" s="44" t="s">
        <v>511</v>
      </c>
      <c r="C735" s="44" t="s">
        <v>4</v>
      </c>
      <c r="D735" s="48" t="s">
        <v>512</v>
      </c>
    </row>
    <row r="736" spans="1:4" ht="38.25" x14ac:dyDescent="0.25">
      <c r="A736" s="47">
        <v>45131.467083333337</v>
      </c>
      <c r="B736" s="44" t="s">
        <v>513</v>
      </c>
      <c r="C736" s="44" t="s">
        <v>17</v>
      </c>
      <c r="D736" s="48" t="s">
        <v>514</v>
      </c>
    </row>
    <row r="737" spans="1:4" ht="25.5" x14ac:dyDescent="0.25">
      <c r="A737" s="47">
        <v>45131.446574074071</v>
      </c>
      <c r="B737" s="44" t="s">
        <v>515</v>
      </c>
      <c r="C737" s="44" t="s">
        <v>17</v>
      </c>
      <c r="D737" s="48" t="s">
        <v>516</v>
      </c>
    </row>
    <row r="738" spans="1:4" ht="38.25" x14ac:dyDescent="0.25">
      <c r="A738" s="47">
        <v>45128.817337962966</v>
      </c>
      <c r="B738" s="44" t="s">
        <v>517</v>
      </c>
      <c r="C738" s="44" t="s">
        <v>17</v>
      </c>
      <c r="D738" s="48" t="s">
        <v>518</v>
      </c>
    </row>
    <row r="739" spans="1:4" ht="63.75" x14ac:dyDescent="0.25">
      <c r="A739" s="47">
        <v>45128.773414351854</v>
      </c>
      <c r="B739" s="44" t="s">
        <v>519</v>
      </c>
      <c r="C739" s="44" t="s">
        <v>4</v>
      </c>
      <c r="D739" s="48" t="s">
        <v>520</v>
      </c>
    </row>
    <row r="740" spans="1:4" ht="51" x14ac:dyDescent="0.25">
      <c r="A740" s="47">
        <v>45128.752650462964</v>
      </c>
      <c r="B740" s="44" t="s">
        <v>521</v>
      </c>
      <c r="C740" s="44" t="s">
        <v>4</v>
      </c>
      <c r="D740" s="48" t="s">
        <v>522</v>
      </c>
    </row>
    <row r="741" spans="1:4" ht="38.25" x14ac:dyDescent="0.25">
      <c r="A741" s="47">
        <v>45128.734965277778</v>
      </c>
      <c r="B741" s="44" t="s">
        <v>523</v>
      </c>
      <c r="C741" s="44" t="s">
        <v>17</v>
      </c>
      <c r="D741" s="48" t="s">
        <v>524</v>
      </c>
    </row>
    <row r="742" spans="1:4" ht="38.25" x14ac:dyDescent="0.25">
      <c r="A742" s="47">
        <v>45128.733749999999</v>
      </c>
      <c r="B742" s="44" t="s">
        <v>525</v>
      </c>
      <c r="C742" s="44" t="s">
        <v>4</v>
      </c>
      <c r="D742" s="48" t="s">
        <v>526</v>
      </c>
    </row>
    <row r="743" spans="1:4" ht="38.25" x14ac:dyDescent="0.25">
      <c r="A743" s="47">
        <v>45128.676921296297</v>
      </c>
      <c r="B743" s="44" t="s">
        <v>527</v>
      </c>
      <c r="C743" s="44" t="s">
        <v>17</v>
      </c>
      <c r="D743" s="48" t="s">
        <v>528</v>
      </c>
    </row>
    <row r="744" spans="1:4" ht="38.25" x14ac:dyDescent="0.25">
      <c r="A744" s="47">
        <v>45128.663043981483</v>
      </c>
      <c r="B744" s="44" t="s">
        <v>529</v>
      </c>
      <c r="C744" s="44" t="s">
        <v>17</v>
      </c>
      <c r="D744" s="48" t="s">
        <v>530</v>
      </c>
    </row>
    <row r="745" spans="1:4" ht="38.25" x14ac:dyDescent="0.25">
      <c r="A745" s="47">
        <v>45128.662199074075</v>
      </c>
      <c r="B745" s="44" t="s">
        <v>531</v>
      </c>
      <c r="C745" s="44" t="s">
        <v>4</v>
      </c>
      <c r="D745" s="48" t="s">
        <v>532</v>
      </c>
    </row>
    <row r="746" spans="1:4" ht="38.25" x14ac:dyDescent="0.25">
      <c r="A746" s="47">
        <v>45128.632291666669</v>
      </c>
      <c r="B746" s="44" t="s">
        <v>533</v>
      </c>
      <c r="C746" s="44" t="s">
        <v>17</v>
      </c>
      <c r="D746" s="48" t="s">
        <v>534</v>
      </c>
    </row>
    <row r="747" spans="1:4" ht="38.25" x14ac:dyDescent="0.25">
      <c r="A747" s="47">
        <v>45128.593495370369</v>
      </c>
      <c r="B747" s="44" t="s">
        <v>535</v>
      </c>
      <c r="C747" s="44" t="s">
        <v>17</v>
      </c>
      <c r="D747" s="48" t="s">
        <v>536</v>
      </c>
    </row>
    <row r="748" spans="1:4" ht="51" x14ac:dyDescent="0.25">
      <c r="A748" s="47">
        <v>45128.591504629629</v>
      </c>
      <c r="B748" s="44" t="s">
        <v>537</v>
      </c>
      <c r="C748" s="44" t="s">
        <v>4</v>
      </c>
      <c r="D748" s="48" t="s">
        <v>538</v>
      </c>
    </row>
    <row r="749" spans="1:4" ht="25.5" x14ac:dyDescent="0.25">
      <c r="A749" s="47">
        <v>45128.589085648149</v>
      </c>
      <c r="B749" s="44" t="s">
        <v>539</v>
      </c>
      <c r="C749" s="44" t="s">
        <v>17</v>
      </c>
      <c r="D749" s="48" t="s">
        <v>540</v>
      </c>
    </row>
    <row r="750" spans="1:4" ht="51" x14ac:dyDescent="0.25">
      <c r="A750" s="47">
        <v>45128.586423611108</v>
      </c>
      <c r="B750" s="44" t="s">
        <v>541</v>
      </c>
      <c r="C750" s="44" t="s">
        <v>4</v>
      </c>
      <c r="D750" s="48" t="s">
        <v>542</v>
      </c>
    </row>
    <row r="751" spans="1:4" x14ac:dyDescent="0.25">
      <c r="A751" s="47">
        <v>45128.56517361111</v>
      </c>
      <c r="B751" s="44" t="s">
        <v>543</v>
      </c>
      <c r="C751" s="44" t="s">
        <v>17</v>
      </c>
      <c r="D751" s="48" t="s">
        <v>544</v>
      </c>
    </row>
    <row r="752" spans="1:4" ht="255" x14ac:dyDescent="0.25">
      <c r="A752" s="47">
        <v>45128.51866898148</v>
      </c>
      <c r="B752" s="44" t="s">
        <v>545</v>
      </c>
      <c r="C752" s="44" t="s">
        <v>7</v>
      </c>
      <c r="D752" s="48" t="s">
        <v>546</v>
      </c>
    </row>
    <row r="753" spans="1:4" ht="280.5" x14ac:dyDescent="0.25">
      <c r="A753" s="47">
        <v>45128.517442129632</v>
      </c>
      <c r="B753" s="44" t="s">
        <v>547</v>
      </c>
      <c r="C753" s="44" t="s">
        <v>7</v>
      </c>
      <c r="D753" s="48" t="s">
        <v>548</v>
      </c>
    </row>
    <row r="754" spans="1:4" ht="38.25" x14ac:dyDescent="0.25">
      <c r="A754" s="47">
        <v>45128.514606481483</v>
      </c>
      <c r="B754" s="44" t="s">
        <v>549</v>
      </c>
      <c r="C754" s="44" t="s">
        <v>17</v>
      </c>
      <c r="D754" s="48" t="s">
        <v>550</v>
      </c>
    </row>
    <row r="755" spans="1:4" ht="38.25" x14ac:dyDescent="0.25">
      <c r="A755" s="47">
        <v>45128.510763888888</v>
      </c>
      <c r="B755" s="44" t="s">
        <v>551</v>
      </c>
      <c r="C755" s="44" t="s">
        <v>17</v>
      </c>
      <c r="D755" s="48" t="s">
        <v>552</v>
      </c>
    </row>
    <row r="756" spans="1:4" ht="38.25" x14ac:dyDescent="0.25">
      <c r="A756" s="47">
        <v>45128.506631944445</v>
      </c>
      <c r="B756" s="44" t="s">
        <v>553</v>
      </c>
      <c r="C756" s="44" t="s">
        <v>17</v>
      </c>
      <c r="D756" s="48" t="s">
        <v>554</v>
      </c>
    </row>
    <row r="757" spans="1:4" ht="38.25" x14ac:dyDescent="0.25">
      <c r="A757" s="47">
        <v>45128.491168981483</v>
      </c>
      <c r="B757" s="44" t="s">
        <v>555</v>
      </c>
      <c r="C757" s="44" t="s">
        <v>17</v>
      </c>
      <c r="D757" s="48" t="s">
        <v>556</v>
      </c>
    </row>
    <row r="758" spans="1:4" ht="38.25" x14ac:dyDescent="0.25">
      <c r="A758" s="47">
        <v>45128.488159722219</v>
      </c>
      <c r="B758" s="44" t="s">
        <v>557</v>
      </c>
      <c r="C758" s="44" t="s">
        <v>17</v>
      </c>
      <c r="D758" s="48" t="s">
        <v>558</v>
      </c>
    </row>
    <row r="759" spans="1:4" ht="38.25" x14ac:dyDescent="0.25">
      <c r="A759" s="47">
        <v>45128.487025462964</v>
      </c>
      <c r="B759" s="44" t="s">
        <v>559</v>
      </c>
      <c r="C759" s="44" t="s">
        <v>4</v>
      </c>
      <c r="D759" s="48" t="s">
        <v>560</v>
      </c>
    </row>
    <row r="760" spans="1:4" ht="38.25" x14ac:dyDescent="0.25">
      <c r="A760" s="47">
        <v>45128.479004629633</v>
      </c>
      <c r="B760" s="44" t="s">
        <v>561</v>
      </c>
      <c r="C760" s="44" t="s">
        <v>17</v>
      </c>
      <c r="D760" s="48" t="s">
        <v>562</v>
      </c>
    </row>
    <row r="761" spans="1:4" ht="38.25" x14ac:dyDescent="0.25">
      <c r="A761" s="47">
        <v>45128.455000000002</v>
      </c>
      <c r="B761" s="44" t="s">
        <v>563</v>
      </c>
      <c r="C761" s="44" t="s">
        <v>17</v>
      </c>
      <c r="D761" s="48" t="s">
        <v>564</v>
      </c>
    </row>
    <row r="762" spans="1:4" x14ac:dyDescent="0.25">
      <c r="A762" s="47">
        <v>45128.452245370368</v>
      </c>
      <c r="B762" s="44" t="s">
        <v>565</v>
      </c>
      <c r="C762" s="44" t="s">
        <v>17</v>
      </c>
      <c r="D762" s="48" t="s">
        <v>566</v>
      </c>
    </row>
    <row r="763" spans="1:4" ht="25.5" x14ac:dyDescent="0.25">
      <c r="A763" s="47">
        <v>45128.434560185182</v>
      </c>
      <c r="B763" s="44" t="s">
        <v>567</v>
      </c>
      <c r="C763" s="44" t="s">
        <v>17</v>
      </c>
      <c r="D763" s="48" t="s">
        <v>568</v>
      </c>
    </row>
    <row r="764" spans="1:4" ht="63.75" x14ac:dyDescent="0.25">
      <c r="A764" s="47">
        <v>45128.330266203702</v>
      </c>
      <c r="B764" s="44" t="s">
        <v>569</v>
      </c>
      <c r="C764" s="44" t="s">
        <v>4</v>
      </c>
      <c r="D764" s="48" t="s">
        <v>570</v>
      </c>
    </row>
    <row r="765" spans="1:4" ht="204" x14ac:dyDescent="0.25">
      <c r="A765" s="47">
        <v>45128.32775462963</v>
      </c>
      <c r="B765" s="44" t="s">
        <v>571</v>
      </c>
      <c r="C765" s="44" t="s">
        <v>7</v>
      </c>
      <c r="D765" s="48" t="s">
        <v>572</v>
      </c>
    </row>
    <row r="766" spans="1:4" ht="38.25" x14ac:dyDescent="0.25">
      <c r="A766" s="47">
        <v>45128.324791666666</v>
      </c>
      <c r="B766" s="44" t="s">
        <v>573</v>
      </c>
      <c r="C766" s="44" t="s">
        <v>17</v>
      </c>
      <c r="D766" s="48" t="s">
        <v>574</v>
      </c>
    </row>
    <row r="767" spans="1:4" ht="38.25" x14ac:dyDescent="0.25">
      <c r="A767" s="47">
        <v>45128.321273148147</v>
      </c>
      <c r="B767" s="44" t="s">
        <v>575</v>
      </c>
      <c r="C767" s="44" t="s">
        <v>17</v>
      </c>
      <c r="D767" s="48" t="s">
        <v>576</v>
      </c>
    </row>
    <row r="768" spans="1:4" ht="38.25" x14ac:dyDescent="0.25">
      <c r="A768" s="47">
        <v>45128.31826388889</v>
      </c>
      <c r="B768" s="44" t="s">
        <v>569</v>
      </c>
      <c r="C768" s="44" t="s">
        <v>17</v>
      </c>
      <c r="D768" s="48" t="s">
        <v>577</v>
      </c>
    </row>
    <row r="769" spans="1:4" ht="38.25" x14ac:dyDescent="0.25">
      <c r="A769" s="47">
        <v>45128.315393518518</v>
      </c>
      <c r="B769" s="44" t="s">
        <v>578</v>
      </c>
      <c r="C769" s="44" t="s">
        <v>17</v>
      </c>
      <c r="D769" s="48" t="s">
        <v>579</v>
      </c>
    </row>
    <row r="770" spans="1:4" ht="38.25" x14ac:dyDescent="0.25">
      <c r="A770" s="47">
        <v>45128.312222222223</v>
      </c>
      <c r="B770" s="44" t="s">
        <v>580</v>
      </c>
      <c r="C770" s="44" t="s">
        <v>17</v>
      </c>
      <c r="D770" s="48" t="s">
        <v>581</v>
      </c>
    </row>
    <row r="771" spans="1:4" ht="63.75" x14ac:dyDescent="0.25">
      <c r="A771" s="47">
        <v>45128.308877314812</v>
      </c>
      <c r="B771" s="44" t="s">
        <v>582</v>
      </c>
      <c r="C771" s="44" t="s">
        <v>4</v>
      </c>
      <c r="D771" s="48" t="s">
        <v>583</v>
      </c>
    </row>
    <row r="772" spans="1:4" ht="63.75" x14ac:dyDescent="0.25">
      <c r="A772" s="47">
        <v>45127.776921296296</v>
      </c>
      <c r="B772" s="44" t="s">
        <v>584</v>
      </c>
      <c r="C772" s="44" t="s">
        <v>4</v>
      </c>
      <c r="D772" s="48" t="s">
        <v>585</v>
      </c>
    </row>
    <row r="773" spans="1:4" ht="25.5" x14ac:dyDescent="0.25">
      <c r="A773" s="47">
        <v>45127.77447916667</v>
      </c>
      <c r="B773" s="44" t="s">
        <v>586</v>
      </c>
      <c r="C773" s="44" t="s">
        <v>17</v>
      </c>
      <c r="D773" s="48" t="s">
        <v>587</v>
      </c>
    </row>
    <row r="774" spans="1:4" x14ac:dyDescent="0.25">
      <c r="A774" s="47">
        <v>45127.756516203706</v>
      </c>
      <c r="B774" s="44" t="s">
        <v>588</v>
      </c>
      <c r="C774" s="44" t="s">
        <v>17</v>
      </c>
      <c r="D774" s="48" t="s">
        <v>589</v>
      </c>
    </row>
    <row r="775" spans="1:4" x14ac:dyDescent="0.25">
      <c r="A775" s="47">
        <v>45127.755208333336</v>
      </c>
      <c r="B775" s="44" t="s">
        <v>590</v>
      </c>
      <c r="C775" s="44" t="s">
        <v>17</v>
      </c>
      <c r="D775" s="48" t="s">
        <v>591</v>
      </c>
    </row>
    <row r="776" spans="1:4" ht="63.75" x14ac:dyDescent="0.25">
      <c r="A776" s="47">
        <v>45127.73505787037</v>
      </c>
      <c r="B776" s="44" t="s">
        <v>592</v>
      </c>
      <c r="C776" s="44" t="s">
        <v>4</v>
      </c>
      <c r="D776" s="48" t="s">
        <v>593</v>
      </c>
    </row>
    <row r="777" spans="1:4" ht="63.75" x14ac:dyDescent="0.25">
      <c r="A777" s="47">
        <v>45127.714375000003</v>
      </c>
      <c r="B777" s="44" t="s">
        <v>594</v>
      </c>
      <c r="C777" s="44" t="s">
        <v>4</v>
      </c>
      <c r="D777" s="48" t="s">
        <v>595</v>
      </c>
    </row>
    <row r="778" spans="1:4" ht="38.25" x14ac:dyDescent="0.25">
      <c r="A778" s="47">
        <v>45127.691122685188</v>
      </c>
      <c r="B778" s="44" t="s">
        <v>596</v>
      </c>
      <c r="C778" s="44" t="s">
        <v>17</v>
      </c>
      <c r="D778" s="48" t="s">
        <v>597</v>
      </c>
    </row>
    <row r="779" spans="1:4" ht="38.25" x14ac:dyDescent="0.25">
      <c r="A779" s="47">
        <v>45127.671064814815</v>
      </c>
      <c r="B779" s="44" t="s">
        <v>598</v>
      </c>
      <c r="C779" s="44" t="s">
        <v>17</v>
      </c>
      <c r="D779" s="48" t="s">
        <v>599</v>
      </c>
    </row>
    <row r="780" spans="1:4" ht="38.25" x14ac:dyDescent="0.25">
      <c r="A780" s="47">
        <v>45127.636192129627</v>
      </c>
      <c r="B780" s="44" t="s">
        <v>600</v>
      </c>
      <c r="C780" s="44" t="s">
        <v>17</v>
      </c>
      <c r="D780" s="48" t="s">
        <v>601</v>
      </c>
    </row>
    <row r="781" spans="1:4" ht="38.25" x14ac:dyDescent="0.25">
      <c r="A781" s="47">
        <v>45127.633148148147</v>
      </c>
      <c r="B781" s="44" t="s">
        <v>602</v>
      </c>
      <c r="C781" s="44" t="s">
        <v>17</v>
      </c>
      <c r="D781" s="48" t="s">
        <v>603</v>
      </c>
    </row>
    <row r="782" spans="1:4" x14ac:dyDescent="0.25">
      <c r="A782" s="47">
        <v>45127.63140046296</v>
      </c>
      <c r="B782" s="44" t="s">
        <v>604</v>
      </c>
      <c r="C782" s="44" t="s">
        <v>17</v>
      </c>
      <c r="D782" s="48" t="s">
        <v>605</v>
      </c>
    </row>
    <row r="783" spans="1:4" x14ac:dyDescent="0.25">
      <c r="A783" s="47">
        <v>45127.574664351851</v>
      </c>
      <c r="B783" s="44" t="s">
        <v>606</v>
      </c>
      <c r="C783" s="44" t="s">
        <v>17</v>
      </c>
      <c r="D783" s="48" t="s">
        <v>607</v>
      </c>
    </row>
    <row r="784" spans="1:4" ht="38.25" x14ac:dyDescent="0.25">
      <c r="A784" s="47">
        <v>45127.571631944447</v>
      </c>
      <c r="B784" s="44" t="s">
        <v>608</v>
      </c>
      <c r="C784" s="44" t="s">
        <v>17</v>
      </c>
      <c r="D784" s="48" t="s">
        <v>609</v>
      </c>
    </row>
    <row r="785" spans="1:4" ht="255" x14ac:dyDescent="0.25">
      <c r="A785" s="47">
        <v>45127.52134259259</v>
      </c>
      <c r="B785" s="44" t="s">
        <v>610</v>
      </c>
      <c r="C785" s="44" t="s">
        <v>7</v>
      </c>
      <c r="D785" s="48" t="s">
        <v>611</v>
      </c>
    </row>
    <row r="786" spans="1:4" ht="63.75" x14ac:dyDescent="0.25">
      <c r="A786" s="47">
        <v>45127.519965277781</v>
      </c>
      <c r="B786" s="44" t="s">
        <v>612</v>
      </c>
      <c r="C786" s="44" t="s">
        <v>4</v>
      </c>
      <c r="D786" s="48" t="s">
        <v>613</v>
      </c>
    </row>
    <row r="787" spans="1:4" ht="63.75" x14ac:dyDescent="0.25">
      <c r="A787" s="47">
        <v>45127.517696759256</v>
      </c>
      <c r="B787" s="44" t="s">
        <v>614</v>
      </c>
      <c r="C787" s="44" t="s">
        <v>4</v>
      </c>
      <c r="D787" s="48" t="s">
        <v>615</v>
      </c>
    </row>
    <row r="788" spans="1:4" ht="38.25" x14ac:dyDescent="0.25">
      <c r="A788" s="47">
        <v>45127.485972222225</v>
      </c>
      <c r="B788" s="44" t="s">
        <v>616</v>
      </c>
      <c r="C788" s="44" t="s">
        <v>17</v>
      </c>
      <c r="D788" s="48" t="s">
        <v>617</v>
      </c>
    </row>
    <row r="789" spans="1:4" ht="51" x14ac:dyDescent="0.25">
      <c r="A789" s="47">
        <v>45127.484120370369</v>
      </c>
      <c r="B789" s="44" t="s">
        <v>618</v>
      </c>
      <c r="C789" s="44" t="s">
        <v>4</v>
      </c>
      <c r="D789" s="48" t="s">
        <v>619</v>
      </c>
    </row>
    <row r="790" spans="1:4" ht="38.25" x14ac:dyDescent="0.25">
      <c r="A790" s="47">
        <v>45127.432881944442</v>
      </c>
      <c r="B790" s="44" t="s">
        <v>620</v>
      </c>
      <c r="C790" s="44" t="s">
        <v>17</v>
      </c>
      <c r="D790" s="48" t="s">
        <v>621</v>
      </c>
    </row>
    <row r="791" spans="1:4" ht="204" x14ac:dyDescent="0.25">
      <c r="A791" s="47">
        <v>45127.337557870371</v>
      </c>
      <c r="B791" s="44" t="s">
        <v>622</v>
      </c>
      <c r="C791" s="44" t="s">
        <v>7</v>
      </c>
      <c r="D791" s="48" t="s">
        <v>623</v>
      </c>
    </row>
    <row r="792" spans="1:4" ht="25.5" x14ac:dyDescent="0.25">
      <c r="A792" s="47">
        <v>45127.33520833333</v>
      </c>
      <c r="B792" s="44" t="s">
        <v>624</v>
      </c>
      <c r="C792" s="44" t="s">
        <v>17</v>
      </c>
      <c r="D792" s="48" t="s">
        <v>625</v>
      </c>
    </row>
    <row r="793" spans="1:4" ht="38.25" x14ac:dyDescent="0.25">
      <c r="A793" s="47">
        <v>45127.331759259258</v>
      </c>
      <c r="B793" s="44" t="s">
        <v>626</v>
      </c>
      <c r="C793" s="44" t="s">
        <v>17</v>
      </c>
      <c r="D793" s="48" t="s">
        <v>627</v>
      </c>
    </row>
    <row r="794" spans="1:4" ht="38.25" x14ac:dyDescent="0.25">
      <c r="A794" s="47">
        <v>45126.818067129629</v>
      </c>
      <c r="B794" s="44" t="s">
        <v>628</v>
      </c>
      <c r="C794" s="44" t="s">
        <v>17</v>
      </c>
      <c r="D794" s="48" t="s">
        <v>629</v>
      </c>
    </row>
    <row r="795" spans="1:4" ht="25.5" x14ac:dyDescent="0.25">
      <c r="A795" s="47">
        <v>45126.796435185184</v>
      </c>
      <c r="B795" s="44" t="s">
        <v>630</v>
      </c>
      <c r="C795" s="44" t="s">
        <v>17</v>
      </c>
      <c r="D795" s="48" t="s">
        <v>631</v>
      </c>
    </row>
    <row r="796" spans="1:4" ht="38.25" x14ac:dyDescent="0.25">
      <c r="A796" s="47">
        <v>45126.738182870373</v>
      </c>
      <c r="B796" s="44" t="s">
        <v>632</v>
      </c>
      <c r="C796" s="44" t="s">
        <v>17</v>
      </c>
      <c r="D796" s="48" t="s">
        <v>633</v>
      </c>
    </row>
    <row r="797" spans="1:4" ht="38.25" x14ac:dyDescent="0.25">
      <c r="A797" s="47">
        <v>45126.735289351855</v>
      </c>
      <c r="B797" s="44" t="s">
        <v>634</v>
      </c>
      <c r="C797" s="44" t="s">
        <v>17</v>
      </c>
      <c r="D797" s="48" t="s">
        <v>635</v>
      </c>
    </row>
    <row r="798" spans="1:4" ht="38.25" x14ac:dyDescent="0.25">
      <c r="A798" s="47">
        <v>45126.732604166667</v>
      </c>
      <c r="B798" s="44" t="s">
        <v>636</v>
      </c>
      <c r="C798" s="44" t="s">
        <v>4</v>
      </c>
      <c r="D798" s="48" t="s">
        <v>637</v>
      </c>
    </row>
    <row r="799" spans="1:4" ht="38.25" x14ac:dyDescent="0.25">
      <c r="A799" s="47">
        <v>45126.715150462966</v>
      </c>
      <c r="B799" s="44" t="s">
        <v>638</v>
      </c>
      <c r="C799" s="44" t="s">
        <v>17</v>
      </c>
      <c r="D799" s="48" t="s">
        <v>639</v>
      </c>
    </row>
    <row r="800" spans="1:4" ht="38.25" x14ac:dyDescent="0.25">
      <c r="A800" s="47">
        <v>45126.690891203703</v>
      </c>
      <c r="B800" s="44" t="s">
        <v>640</v>
      </c>
      <c r="C800" s="44" t="s">
        <v>17</v>
      </c>
      <c r="D800" s="48" t="s">
        <v>641</v>
      </c>
    </row>
    <row r="801" spans="1:4" ht="38.25" x14ac:dyDescent="0.25">
      <c r="A801" s="47">
        <v>45126.681747685187</v>
      </c>
      <c r="B801" s="44" t="s">
        <v>642</v>
      </c>
      <c r="C801" s="44" t="s">
        <v>17</v>
      </c>
      <c r="D801" s="48" t="s">
        <v>643</v>
      </c>
    </row>
    <row r="802" spans="1:4" ht="25.5" x14ac:dyDescent="0.25">
      <c r="A802" s="47">
        <v>45126.67931712963</v>
      </c>
      <c r="B802" s="44" t="s">
        <v>644</v>
      </c>
      <c r="C802" s="44" t="s">
        <v>17</v>
      </c>
      <c r="D802" s="48" t="s">
        <v>645</v>
      </c>
    </row>
    <row r="803" spans="1:4" ht="38.25" x14ac:dyDescent="0.25">
      <c r="A803" s="47">
        <v>45126.67628472222</v>
      </c>
      <c r="B803" s="44" t="s">
        <v>646</v>
      </c>
      <c r="C803" s="44" t="s">
        <v>17</v>
      </c>
      <c r="D803" s="48" t="s">
        <v>647</v>
      </c>
    </row>
    <row r="804" spans="1:4" ht="38.25" x14ac:dyDescent="0.25">
      <c r="A804" s="47">
        <v>45126.671481481484</v>
      </c>
      <c r="B804" s="44" t="s">
        <v>648</v>
      </c>
      <c r="C804" s="44" t="s">
        <v>17</v>
      </c>
      <c r="D804" s="48" t="s">
        <v>649</v>
      </c>
    </row>
    <row r="805" spans="1:4" x14ac:dyDescent="0.25">
      <c r="A805" s="47">
        <v>45126.613506944443</v>
      </c>
      <c r="B805" s="44" t="s">
        <v>650</v>
      </c>
      <c r="C805" s="44" t="s">
        <v>17</v>
      </c>
      <c r="D805" s="48" t="s">
        <v>651</v>
      </c>
    </row>
    <row r="806" spans="1:4" ht="38.25" x14ac:dyDescent="0.25">
      <c r="A806" s="47">
        <v>45126.607048611113</v>
      </c>
      <c r="B806" s="44" t="s">
        <v>652</v>
      </c>
      <c r="C806" s="44" t="s">
        <v>17</v>
      </c>
      <c r="D806" s="48" t="s">
        <v>653</v>
      </c>
    </row>
    <row r="807" spans="1:4" ht="38.25" x14ac:dyDescent="0.25">
      <c r="A807" s="47">
        <v>45126.603888888887</v>
      </c>
      <c r="B807" s="44" t="s">
        <v>654</v>
      </c>
      <c r="C807" s="44" t="s">
        <v>17</v>
      </c>
      <c r="D807" s="48" t="s">
        <v>655</v>
      </c>
    </row>
    <row r="808" spans="1:4" ht="25.5" x14ac:dyDescent="0.25">
      <c r="A808" s="47">
        <v>45126.601493055554</v>
      </c>
      <c r="B808" s="44" t="s">
        <v>656</v>
      </c>
      <c r="C808" s="44" t="s">
        <v>17</v>
      </c>
      <c r="D808" s="48" t="s">
        <v>657</v>
      </c>
    </row>
    <row r="809" spans="1:4" ht="38.25" x14ac:dyDescent="0.25">
      <c r="A809" s="47">
        <v>45126.598333333335</v>
      </c>
      <c r="B809" s="44" t="s">
        <v>658</v>
      </c>
      <c r="C809" s="44" t="s">
        <v>17</v>
      </c>
      <c r="D809" s="48" t="s">
        <v>659</v>
      </c>
    </row>
    <row r="810" spans="1:4" ht="38.25" x14ac:dyDescent="0.25">
      <c r="A810" s="47">
        <v>45126.588726851849</v>
      </c>
      <c r="B810" s="44" t="s">
        <v>660</v>
      </c>
      <c r="C810" s="44" t="s">
        <v>4</v>
      </c>
      <c r="D810" s="48" t="s">
        <v>661</v>
      </c>
    </row>
    <row r="811" spans="1:4" x14ac:dyDescent="0.25">
      <c r="A811" s="47">
        <v>45126.559918981482</v>
      </c>
      <c r="B811" s="44" t="s">
        <v>662</v>
      </c>
      <c r="C811" s="44" t="s">
        <v>17</v>
      </c>
      <c r="D811" s="48" t="s">
        <v>663</v>
      </c>
    </row>
    <row r="812" spans="1:4" x14ac:dyDescent="0.25">
      <c r="A812" s="47">
        <v>45126.558668981481</v>
      </c>
      <c r="B812" s="44" t="s">
        <v>664</v>
      </c>
      <c r="C812" s="44" t="s">
        <v>17</v>
      </c>
      <c r="D812" s="48" t="s">
        <v>665</v>
      </c>
    </row>
    <row r="813" spans="1:4" ht="38.25" x14ac:dyDescent="0.25">
      <c r="A813" s="47">
        <v>45126.555567129632</v>
      </c>
      <c r="B813" s="44" t="s">
        <v>666</v>
      </c>
      <c r="C813" s="44" t="s">
        <v>17</v>
      </c>
      <c r="D813" s="48" t="s">
        <v>667</v>
      </c>
    </row>
    <row r="814" spans="1:4" ht="51" x14ac:dyDescent="0.25">
      <c r="A814" s="47">
        <v>45126.554212962961</v>
      </c>
      <c r="B814" s="44" t="s">
        <v>668</v>
      </c>
      <c r="C814" s="44" t="s">
        <v>4</v>
      </c>
      <c r="D814" s="48" t="s">
        <v>669</v>
      </c>
    </row>
    <row r="815" spans="1:4" ht="38.25" x14ac:dyDescent="0.25">
      <c r="A815" s="47">
        <v>45126.551516203705</v>
      </c>
      <c r="B815" s="44" t="s">
        <v>670</v>
      </c>
      <c r="C815" s="44" t="s">
        <v>4</v>
      </c>
      <c r="D815" s="48" t="s">
        <v>671</v>
      </c>
    </row>
    <row r="816" spans="1:4" ht="38.25" x14ac:dyDescent="0.25">
      <c r="A816" s="47">
        <v>45126.548645833333</v>
      </c>
      <c r="B816" s="44" t="s">
        <v>672</v>
      </c>
      <c r="C816" s="44" t="s">
        <v>17</v>
      </c>
      <c r="D816" s="48" t="s">
        <v>673</v>
      </c>
    </row>
    <row r="817" spans="1:4" ht="51" x14ac:dyDescent="0.25">
      <c r="A817" s="47">
        <v>45126.502569444441</v>
      </c>
      <c r="B817" s="44" t="s">
        <v>674</v>
      </c>
      <c r="C817" s="44" t="s">
        <v>4</v>
      </c>
      <c r="D817" s="48" t="s">
        <v>675</v>
      </c>
    </row>
    <row r="818" spans="1:4" ht="38.25" x14ac:dyDescent="0.25">
      <c r="A818" s="47">
        <v>45126.390462962961</v>
      </c>
      <c r="B818" s="44" t="s">
        <v>676</v>
      </c>
      <c r="C818" s="44" t="s">
        <v>17</v>
      </c>
      <c r="D818" s="48" t="s">
        <v>677</v>
      </c>
    </row>
    <row r="819" spans="1:4" ht="38.25" x14ac:dyDescent="0.25">
      <c r="A819" s="47">
        <v>45126.387754629628</v>
      </c>
      <c r="B819" s="44" t="s">
        <v>678</v>
      </c>
      <c r="C819" s="44" t="s">
        <v>4</v>
      </c>
      <c r="D819" s="48" t="s">
        <v>679</v>
      </c>
    </row>
    <row r="820" spans="1:4" ht="38.25" x14ac:dyDescent="0.25">
      <c r="A820" s="47">
        <v>45126.356608796297</v>
      </c>
      <c r="B820" s="44" t="s">
        <v>680</v>
      </c>
      <c r="C820" s="44" t="s">
        <v>17</v>
      </c>
      <c r="D820" s="48" t="s">
        <v>681</v>
      </c>
    </row>
    <row r="821" spans="1:4" ht="63.75" x14ac:dyDescent="0.25">
      <c r="A821" s="47">
        <v>45125.807453703703</v>
      </c>
      <c r="B821" s="44" t="s">
        <v>682</v>
      </c>
      <c r="C821" s="44" t="s">
        <v>4</v>
      </c>
      <c r="D821" s="48" t="s">
        <v>683</v>
      </c>
    </row>
    <row r="822" spans="1:4" ht="51" x14ac:dyDescent="0.25">
      <c r="A822" s="47">
        <v>45125.806944444441</v>
      </c>
      <c r="B822" s="44" t="s">
        <v>684</v>
      </c>
      <c r="C822" s="44" t="s">
        <v>4</v>
      </c>
      <c r="D822" s="48" t="s">
        <v>685</v>
      </c>
    </row>
    <row r="823" spans="1:4" ht="38.25" x14ac:dyDescent="0.25">
      <c r="A823" s="47">
        <v>45125.804027777776</v>
      </c>
      <c r="B823" s="44" t="s">
        <v>686</v>
      </c>
      <c r="C823" s="44" t="s">
        <v>17</v>
      </c>
      <c r="D823" s="48" t="s">
        <v>687</v>
      </c>
    </row>
    <row r="824" spans="1:4" x14ac:dyDescent="0.25">
      <c r="A824" s="47">
        <v>45125.802777777775</v>
      </c>
      <c r="B824" s="44" t="s">
        <v>688</v>
      </c>
      <c r="C824" s="44" t="s">
        <v>17</v>
      </c>
      <c r="D824" s="48" t="s">
        <v>689</v>
      </c>
    </row>
    <row r="825" spans="1:4" ht="25.5" x14ac:dyDescent="0.25">
      <c r="A825" s="47">
        <v>45125.800347222219</v>
      </c>
      <c r="B825" s="44" t="s">
        <v>690</v>
      </c>
      <c r="C825" s="44" t="s">
        <v>17</v>
      </c>
      <c r="D825" s="48" t="s">
        <v>691</v>
      </c>
    </row>
    <row r="826" spans="1:4" ht="38.25" x14ac:dyDescent="0.25">
      <c r="A826" s="47">
        <v>45125.797453703701</v>
      </c>
      <c r="B826" s="44" t="s">
        <v>692</v>
      </c>
      <c r="C826" s="44" t="s">
        <v>17</v>
      </c>
      <c r="D826" s="48" t="s">
        <v>693</v>
      </c>
    </row>
    <row r="827" spans="1:4" ht="38.25" x14ac:dyDescent="0.25">
      <c r="A827" s="47">
        <v>45125.720706018517</v>
      </c>
      <c r="B827" s="44" t="s">
        <v>694</v>
      </c>
      <c r="C827" s="44" t="s">
        <v>17</v>
      </c>
      <c r="D827" s="48" t="s">
        <v>695</v>
      </c>
    </row>
    <row r="828" spans="1:4" ht="38.25" x14ac:dyDescent="0.25">
      <c r="A828" s="47">
        <v>45125.715949074074</v>
      </c>
      <c r="B828" s="44" t="s">
        <v>696</v>
      </c>
      <c r="C828" s="44" t="s">
        <v>17</v>
      </c>
      <c r="D828" s="48" t="s">
        <v>697</v>
      </c>
    </row>
    <row r="829" spans="1:4" ht="25.5" x14ac:dyDescent="0.25">
      <c r="A829" s="47">
        <v>45125.713553240741</v>
      </c>
      <c r="B829" s="44" t="s">
        <v>698</v>
      </c>
      <c r="C829" s="44" t="s">
        <v>17</v>
      </c>
      <c r="D829" s="48" t="s">
        <v>699</v>
      </c>
    </row>
    <row r="830" spans="1:4" ht="38.25" x14ac:dyDescent="0.25">
      <c r="A830" s="47">
        <v>45125.673761574071</v>
      </c>
      <c r="B830" s="44" t="s">
        <v>700</v>
      </c>
      <c r="C830" s="44" t="s">
        <v>17</v>
      </c>
      <c r="D830" s="48" t="s">
        <v>701</v>
      </c>
    </row>
    <row r="831" spans="1:4" ht="38.25" x14ac:dyDescent="0.25">
      <c r="A831" s="47">
        <v>45125.670763888891</v>
      </c>
      <c r="B831" s="44" t="s">
        <v>702</v>
      </c>
      <c r="C831" s="44" t="s">
        <v>17</v>
      </c>
      <c r="D831" s="48" t="s">
        <v>703</v>
      </c>
    </row>
    <row r="832" spans="1:4" ht="25.5" x14ac:dyDescent="0.25">
      <c r="A832" s="47">
        <v>45125.65047453704</v>
      </c>
      <c r="B832" s="44" t="s">
        <v>704</v>
      </c>
      <c r="C832" s="44" t="s">
        <v>17</v>
      </c>
      <c r="D832" s="48" t="s">
        <v>705</v>
      </c>
    </row>
    <row r="833" spans="1:4" ht="38.25" x14ac:dyDescent="0.25">
      <c r="A833" s="47">
        <v>45125.60974537037</v>
      </c>
      <c r="B833" s="44" t="s">
        <v>706</v>
      </c>
      <c r="C833" s="44" t="s">
        <v>17</v>
      </c>
      <c r="D833" s="48" t="s">
        <v>707</v>
      </c>
    </row>
    <row r="834" spans="1:4" x14ac:dyDescent="0.25">
      <c r="A834" s="47">
        <v>45125.608437499999</v>
      </c>
      <c r="B834" s="44" t="s">
        <v>708</v>
      </c>
      <c r="C834" s="44" t="s">
        <v>17</v>
      </c>
      <c r="D834" s="48" t="s">
        <v>709</v>
      </c>
    </row>
    <row r="835" spans="1:4" ht="38.25" x14ac:dyDescent="0.25">
      <c r="A835" s="47">
        <v>45125.550115740742</v>
      </c>
      <c r="B835" s="44" t="s">
        <v>710</v>
      </c>
      <c r="C835" s="44" t="s">
        <v>4</v>
      </c>
      <c r="D835" s="48" t="s">
        <v>711</v>
      </c>
    </row>
    <row r="836" spans="1:4" ht="38.25" x14ac:dyDescent="0.25">
      <c r="A836" s="47">
        <v>45125.521550925929</v>
      </c>
      <c r="B836" s="44" t="s">
        <v>712</v>
      </c>
      <c r="C836" s="44" t="s">
        <v>4</v>
      </c>
      <c r="D836" s="48" t="s">
        <v>713</v>
      </c>
    </row>
    <row r="837" spans="1:4" x14ac:dyDescent="0.25">
      <c r="A837" s="47">
        <v>45125.520208333335</v>
      </c>
      <c r="B837" s="44" t="s">
        <v>714</v>
      </c>
      <c r="C837" s="44" t="s">
        <v>17</v>
      </c>
      <c r="D837" s="48" t="s">
        <v>715</v>
      </c>
    </row>
    <row r="838" spans="1:4" ht="38.25" x14ac:dyDescent="0.25">
      <c r="A838" s="47">
        <v>45125.489641203705</v>
      </c>
      <c r="B838" s="44" t="s">
        <v>716</v>
      </c>
      <c r="C838" s="44" t="s">
        <v>17</v>
      </c>
      <c r="D838" s="48" t="s">
        <v>717</v>
      </c>
    </row>
    <row r="839" spans="1:4" ht="63.75" x14ac:dyDescent="0.25">
      <c r="A839" s="47">
        <v>45125.486018518517</v>
      </c>
      <c r="B839" s="44" t="s">
        <v>718</v>
      </c>
      <c r="C839" s="44" t="s">
        <v>4</v>
      </c>
      <c r="D839" s="48" t="s">
        <v>719</v>
      </c>
    </row>
    <row r="840" spans="1:4" ht="25.5" x14ac:dyDescent="0.25">
      <c r="A840" s="47">
        <v>45125.482071759259</v>
      </c>
      <c r="B840" s="44" t="s">
        <v>720</v>
      </c>
      <c r="C840" s="44" t="s">
        <v>17</v>
      </c>
      <c r="D840" s="48" t="s">
        <v>721</v>
      </c>
    </row>
    <row r="841" spans="1:4" x14ac:dyDescent="0.25">
      <c r="A841" s="47">
        <v>45125.480787037035</v>
      </c>
      <c r="B841" s="44" t="s">
        <v>722</v>
      </c>
      <c r="C841" s="44" t="s">
        <v>17</v>
      </c>
      <c r="D841" s="48" t="s">
        <v>723</v>
      </c>
    </row>
    <row r="842" spans="1:4" x14ac:dyDescent="0.25">
      <c r="A842" s="47">
        <v>45125.479479166665</v>
      </c>
      <c r="B842" s="44" t="s">
        <v>724</v>
      </c>
      <c r="C842" s="44" t="s">
        <v>17</v>
      </c>
      <c r="D842" s="48" t="s">
        <v>725</v>
      </c>
    </row>
    <row r="843" spans="1:4" ht="38.25" x14ac:dyDescent="0.25">
      <c r="A843" s="47">
        <v>45125.478298611109</v>
      </c>
      <c r="B843" s="44" t="s">
        <v>726</v>
      </c>
      <c r="C843" s="44" t="s">
        <v>4</v>
      </c>
      <c r="D843" s="48" t="s">
        <v>727</v>
      </c>
    </row>
    <row r="844" spans="1:4" ht="63.75" x14ac:dyDescent="0.25">
      <c r="A844" s="47">
        <v>45125.439756944441</v>
      </c>
      <c r="B844" s="44" t="s">
        <v>728</v>
      </c>
      <c r="C844" s="44" t="s">
        <v>4</v>
      </c>
      <c r="D844" s="48" t="s">
        <v>729</v>
      </c>
    </row>
    <row r="845" spans="1:4" ht="51" x14ac:dyDescent="0.25">
      <c r="A845" s="47">
        <v>45125.437083333331</v>
      </c>
      <c r="B845" s="44" t="s">
        <v>730</v>
      </c>
      <c r="C845" s="44" t="s">
        <v>4</v>
      </c>
      <c r="D845" s="48" t="s">
        <v>731</v>
      </c>
    </row>
    <row r="846" spans="1:4" x14ac:dyDescent="0.25">
      <c r="A846" s="47">
        <v>45125.409189814818</v>
      </c>
      <c r="B846" s="44" t="s">
        <v>732</v>
      </c>
      <c r="C846" s="44" t="s">
        <v>17</v>
      </c>
      <c r="D846" s="48" t="s">
        <v>733</v>
      </c>
    </row>
    <row r="847" spans="1:4" x14ac:dyDescent="0.25">
      <c r="A847" s="47">
        <v>45125.366898148146</v>
      </c>
      <c r="B847" s="44" t="s">
        <v>734</v>
      </c>
      <c r="C847" s="44" t="s">
        <v>17</v>
      </c>
      <c r="D847" s="48" t="s">
        <v>735</v>
      </c>
    </row>
    <row r="848" spans="1:4" x14ac:dyDescent="0.25">
      <c r="A848" s="47">
        <v>45125.365624999999</v>
      </c>
      <c r="B848" s="44" t="s">
        <v>736</v>
      </c>
      <c r="C848" s="44" t="s">
        <v>17</v>
      </c>
      <c r="D848" s="48" t="s">
        <v>737</v>
      </c>
    </row>
    <row r="849" spans="1:4" x14ac:dyDescent="0.25">
      <c r="A849" s="47">
        <v>45125.364351851851</v>
      </c>
      <c r="B849" s="44" t="s">
        <v>738</v>
      </c>
      <c r="C849" s="44" t="s">
        <v>17</v>
      </c>
      <c r="D849" s="48" t="s">
        <v>739</v>
      </c>
    </row>
    <row r="850" spans="1:4" ht="38.25" x14ac:dyDescent="0.25">
      <c r="A850" s="47">
        <v>45125.361284722225</v>
      </c>
      <c r="B850" s="44" t="s">
        <v>740</v>
      </c>
      <c r="C850" s="44" t="s">
        <v>17</v>
      </c>
      <c r="D850" s="48" t="s">
        <v>741</v>
      </c>
    </row>
    <row r="851" spans="1:4" ht="38.25" x14ac:dyDescent="0.25">
      <c r="A851" s="47">
        <v>45124.774224537039</v>
      </c>
      <c r="B851" s="44" t="s">
        <v>742</v>
      </c>
      <c r="C851" s="44" t="s">
        <v>17</v>
      </c>
      <c r="D851" s="48" t="s">
        <v>743</v>
      </c>
    </row>
    <row r="852" spans="1:4" x14ac:dyDescent="0.25">
      <c r="A852" s="47">
        <v>45124.735011574077</v>
      </c>
      <c r="B852" s="44" t="s">
        <v>744</v>
      </c>
      <c r="C852" s="44" t="s">
        <v>17</v>
      </c>
      <c r="D852" s="48" t="s">
        <v>745</v>
      </c>
    </row>
    <row r="853" spans="1:4" ht="51" x14ac:dyDescent="0.25">
      <c r="A853" s="47">
        <v>45124.732094907406</v>
      </c>
      <c r="B853" s="44" t="s">
        <v>746</v>
      </c>
      <c r="C853" s="44" t="s">
        <v>4</v>
      </c>
      <c r="D853" s="48" t="s">
        <v>747</v>
      </c>
    </row>
    <row r="854" spans="1:4" x14ac:dyDescent="0.25">
      <c r="A854" s="47">
        <v>45124.671134259261</v>
      </c>
      <c r="B854" s="44" t="s">
        <v>748</v>
      </c>
      <c r="C854" s="44" t="s">
        <v>17</v>
      </c>
      <c r="D854" s="48" t="s">
        <v>749</v>
      </c>
    </row>
    <row r="855" spans="1:4" ht="38.25" x14ac:dyDescent="0.25">
      <c r="A855" s="47">
        <v>45124.65320601852</v>
      </c>
      <c r="B855" s="44" t="s">
        <v>750</v>
      </c>
      <c r="C855" s="44" t="s">
        <v>17</v>
      </c>
      <c r="D855" s="48" t="s">
        <v>751</v>
      </c>
    </row>
    <row r="856" spans="1:4" ht="25.5" x14ac:dyDescent="0.25">
      <c r="A856" s="47">
        <v>45124.650914351849</v>
      </c>
      <c r="B856" s="44" t="s">
        <v>752</v>
      </c>
      <c r="C856" s="44" t="s">
        <v>17</v>
      </c>
      <c r="D856" s="48" t="s">
        <v>753</v>
      </c>
    </row>
    <row r="857" spans="1:4" ht="25.5" x14ac:dyDescent="0.25">
      <c r="A857" s="47">
        <v>45124.648587962962</v>
      </c>
      <c r="B857" s="44" t="s">
        <v>754</v>
      </c>
      <c r="C857" s="44" t="s">
        <v>17</v>
      </c>
      <c r="D857" s="48" t="s">
        <v>755</v>
      </c>
    </row>
    <row r="858" spans="1:4" ht="63.75" x14ac:dyDescent="0.25">
      <c r="A858" s="47">
        <v>45124.628599537034</v>
      </c>
      <c r="B858" s="44" t="s">
        <v>756</v>
      </c>
      <c r="C858" s="44" t="s">
        <v>4</v>
      </c>
      <c r="D858" s="48" t="s">
        <v>757</v>
      </c>
    </row>
    <row r="859" spans="1:4" ht="38.25" x14ac:dyDescent="0.25">
      <c r="A859" s="47">
        <v>45124.609699074077</v>
      </c>
      <c r="B859" s="44" t="s">
        <v>758</v>
      </c>
      <c r="C859" s="44" t="s">
        <v>17</v>
      </c>
      <c r="D859" s="48" t="s">
        <v>759</v>
      </c>
    </row>
    <row r="860" spans="1:4" ht="38.25" x14ac:dyDescent="0.25">
      <c r="A860" s="47">
        <v>45124.606319444443</v>
      </c>
      <c r="B860" s="44" t="s">
        <v>760</v>
      </c>
      <c r="C860" s="44" t="s">
        <v>17</v>
      </c>
      <c r="D860" s="48" t="s">
        <v>761</v>
      </c>
    </row>
    <row r="861" spans="1:4" ht="25.5" x14ac:dyDescent="0.25">
      <c r="A861" s="47">
        <v>45124.586944444447</v>
      </c>
      <c r="B861" s="44" t="s">
        <v>762</v>
      </c>
      <c r="C861" s="44" t="s">
        <v>17</v>
      </c>
      <c r="D861" s="48" t="s">
        <v>763</v>
      </c>
    </row>
    <row r="862" spans="1:4" ht="38.25" x14ac:dyDescent="0.25">
      <c r="A862" s="47">
        <v>45124.572662037041</v>
      </c>
      <c r="B862" s="44" t="s">
        <v>764</v>
      </c>
      <c r="C862" s="44" t="s">
        <v>17</v>
      </c>
      <c r="D862" s="48" t="s">
        <v>765</v>
      </c>
    </row>
    <row r="863" spans="1:4" ht="25.5" x14ac:dyDescent="0.25">
      <c r="A863" s="47">
        <v>45124.570347222223</v>
      </c>
      <c r="B863" s="44" t="s">
        <v>766</v>
      </c>
      <c r="C863" s="44" t="s">
        <v>17</v>
      </c>
      <c r="D863" s="48" t="s">
        <v>767</v>
      </c>
    </row>
    <row r="864" spans="1:4" ht="25.5" x14ac:dyDescent="0.25">
      <c r="A864" s="47">
        <v>45124.568020833336</v>
      </c>
      <c r="B864" s="44" t="s">
        <v>768</v>
      </c>
      <c r="C864" s="44" t="s">
        <v>17</v>
      </c>
      <c r="D864" s="48" t="s">
        <v>769</v>
      </c>
    </row>
    <row r="865" spans="1:4" ht="63.75" x14ac:dyDescent="0.25">
      <c r="A865" s="47">
        <v>45124.567916666667</v>
      </c>
      <c r="B865" s="44" t="s">
        <v>770</v>
      </c>
      <c r="C865" s="44" t="s">
        <v>4</v>
      </c>
      <c r="D865" s="48" t="s">
        <v>771</v>
      </c>
    </row>
    <row r="866" spans="1:4" ht="38.25" x14ac:dyDescent="0.25">
      <c r="A866" s="47">
        <v>45124.564872685187</v>
      </c>
      <c r="B866" s="44" t="s">
        <v>770</v>
      </c>
      <c r="C866" s="44" t="s">
        <v>17</v>
      </c>
      <c r="D866" s="48" t="s">
        <v>772</v>
      </c>
    </row>
    <row r="867" spans="1:4" ht="38.25" x14ac:dyDescent="0.25">
      <c r="A867" s="47">
        <v>45124.523888888885</v>
      </c>
      <c r="B867" s="44" t="s">
        <v>773</v>
      </c>
      <c r="C867" s="44" t="s">
        <v>4</v>
      </c>
      <c r="D867" s="48" t="s">
        <v>774</v>
      </c>
    </row>
    <row r="868" spans="1:4" ht="38.25" x14ac:dyDescent="0.25">
      <c r="A868" s="47">
        <v>45124.506226851852</v>
      </c>
      <c r="B868" s="44" t="s">
        <v>775</v>
      </c>
      <c r="C868" s="44" t="s">
        <v>17</v>
      </c>
      <c r="D868" s="48" t="s">
        <v>776</v>
      </c>
    </row>
    <row r="869" spans="1:4" ht="38.25" x14ac:dyDescent="0.25">
      <c r="A869" s="47">
        <v>45124.50509259259</v>
      </c>
      <c r="B869" s="44" t="s">
        <v>777</v>
      </c>
      <c r="C869" s="44" t="s">
        <v>4</v>
      </c>
      <c r="D869" s="48" t="s">
        <v>778</v>
      </c>
    </row>
    <row r="870" spans="1:4" ht="25.5" x14ac:dyDescent="0.25">
      <c r="A870" s="47">
        <v>45124.485972222225</v>
      </c>
      <c r="B870" s="44" t="s">
        <v>779</v>
      </c>
      <c r="C870" s="44" t="s">
        <v>17</v>
      </c>
      <c r="D870" s="48" t="s">
        <v>780</v>
      </c>
    </row>
    <row r="871" spans="1:4" ht="63.75" x14ac:dyDescent="0.25">
      <c r="A871" s="47">
        <v>45124.443831018521</v>
      </c>
      <c r="B871" s="44" t="s">
        <v>781</v>
      </c>
      <c r="C871" s="44" t="s">
        <v>4</v>
      </c>
      <c r="D871" s="48" t="s">
        <v>782</v>
      </c>
    </row>
    <row r="872" spans="1:4" ht="38.25" x14ac:dyDescent="0.25">
      <c r="A872" s="47">
        <v>45124.441041666665</v>
      </c>
      <c r="B872" s="44" t="s">
        <v>783</v>
      </c>
      <c r="C872" s="44" t="s">
        <v>4</v>
      </c>
      <c r="D872" s="48" t="s">
        <v>784</v>
      </c>
    </row>
    <row r="873" spans="1:4" ht="38.25" x14ac:dyDescent="0.25">
      <c r="A873" s="47">
        <v>45124.44017361111</v>
      </c>
      <c r="B873" s="44" t="s">
        <v>785</v>
      </c>
      <c r="C873" s="44" t="s">
        <v>4</v>
      </c>
      <c r="D873" s="48" t="s">
        <v>786</v>
      </c>
    </row>
    <row r="874" spans="1:4" ht="63.75" x14ac:dyDescent="0.25">
      <c r="A874" s="47">
        <v>45124.401296296295</v>
      </c>
      <c r="B874" s="44" t="s">
        <v>787</v>
      </c>
      <c r="C874" s="44" t="s">
        <v>4</v>
      </c>
      <c r="D874" s="48" t="s">
        <v>788</v>
      </c>
    </row>
    <row r="875" spans="1:4" x14ac:dyDescent="0.25">
      <c r="A875" s="47">
        <v>45124.383726851855</v>
      </c>
      <c r="B875" s="44" t="s">
        <v>789</v>
      </c>
      <c r="C875" s="44" t="s">
        <v>17</v>
      </c>
      <c r="D875" s="48" t="s">
        <v>790</v>
      </c>
    </row>
    <row r="876" spans="1:4" ht="25.5" x14ac:dyDescent="0.25">
      <c r="A876" s="47">
        <v>45124.381388888891</v>
      </c>
      <c r="B876" s="44" t="s">
        <v>791</v>
      </c>
      <c r="C876" s="44" t="s">
        <v>17</v>
      </c>
      <c r="D876" s="48" t="s">
        <v>792</v>
      </c>
    </row>
    <row r="877" spans="1:4" x14ac:dyDescent="0.25">
      <c r="A877" s="47">
        <v>45124.379201388889</v>
      </c>
      <c r="B877" s="44" t="s">
        <v>793</v>
      </c>
      <c r="C877" s="44" t="s">
        <v>17</v>
      </c>
      <c r="D877" s="48" t="s">
        <v>794</v>
      </c>
    </row>
    <row r="878" spans="1:4" x14ac:dyDescent="0.25">
      <c r="A878" s="47">
        <v>45124.299259259256</v>
      </c>
      <c r="B878" s="44" t="s">
        <v>795</v>
      </c>
      <c r="C878" s="44" t="s">
        <v>17</v>
      </c>
      <c r="D878" s="48" t="s">
        <v>796</v>
      </c>
    </row>
    <row r="879" spans="1:4" ht="38.25" x14ac:dyDescent="0.25">
      <c r="A879" s="47">
        <v>45124.296041666668</v>
      </c>
      <c r="B879" s="44" t="s">
        <v>797</v>
      </c>
      <c r="C879" s="44" t="s">
        <v>17</v>
      </c>
      <c r="D879" s="48" t="s">
        <v>798</v>
      </c>
    </row>
    <row r="880" spans="1:4" ht="38.25" x14ac:dyDescent="0.25">
      <c r="A880" s="47">
        <v>45121.755891203706</v>
      </c>
      <c r="B880" s="44" t="s">
        <v>799</v>
      </c>
      <c r="C880" s="44" t="s">
        <v>17</v>
      </c>
      <c r="D880" s="48" t="s">
        <v>800</v>
      </c>
    </row>
    <row r="881" spans="1:4" ht="38.25" x14ac:dyDescent="0.25">
      <c r="A881" s="47">
        <v>45121.731932870367</v>
      </c>
      <c r="B881" s="44" t="s">
        <v>801</v>
      </c>
      <c r="C881" s="44" t="s">
        <v>17</v>
      </c>
      <c r="D881" s="48" t="s">
        <v>802</v>
      </c>
    </row>
    <row r="882" spans="1:4" ht="51" x14ac:dyDescent="0.25">
      <c r="A882" s="47">
        <v>45121.714768518519</v>
      </c>
      <c r="B882" s="44" t="s">
        <v>803</v>
      </c>
      <c r="C882" s="44" t="s">
        <v>4</v>
      </c>
      <c r="D882" s="48" t="s">
        <v>804</v>
      </c>
    </row>
    <row r="883" spans="1:4" ht="51" x14ac:dyDescent="0.25">
      <c r="A883" s="47">
        <v>45121.690995370373</v>
      </c>
      <c r="B883" s="44" t="s">
        <v>805</v>
      </c>
      <c r="C883" s="44" t="s">
        <v>4</v>
      </c>
      <c r="D883" s="48" t="s">
        <v>806</v>
      </c>
    </row>
    <row r="884" spans="1:4" ht="63.75" x14ac:dyDescent="0.25">
      <c r="A884" s="47">
        <v>45121.650023148148</v>
      </c>
      <c r="B884" s="44" t="s">
        <v>807</v>
      </c>
      <c r="C884" s="44" t="s">
        <v>4</v>
      </c>
      <c r="D884" s="48" t="s">
        <v>808</v>
      </c>
    </row>
    <row r="885" spans="1:4" ht="63.75" x14ac:dyDescent="0.25">
      <c r="A885" s="47">
        <v>45121.648576388892</v>
      </c>
      <c r="B885" s="44" t="s">
        <v>809</v>
      </c>
      <c r="C885" s="44" t="s">
        <v>4</v>
      </c>
      <c r="D885" s="48" t="s">
        <v>810</v>
      </c>
    </row>
    <row r="886" spans="1:4" ht="38.25" x14ac:dyDescent="0.25">
      <c r="A886" s="47">
        <v>45121.611759259256</v>
      </c>
      <c r="B886" s="44" t="s">
        <v>811</v>
      </c>
      <c r="C886" s="44" t="s">
        <v>17</v>
      </c>
      <c r="D886" s="48" t="s">
        <v>812</v>
      </c>
    </row>
    <row r="887" spans="1:4" ht="38.25" x14ac:dyDescent="0.25">
      <c r="A887" s="47">
        <v>45121.608622685184</v>
      </c>
      <c r="B887" s="44" t="s">
        <v>813</v>
      </c>
      <c r="C887" s="44" t="s">
        <v>17</v>
      </c>
      <c r="D887" s="48" t="s">
        <v>814</v>
      </c>
    </row>
    <row r="888" spans="1:4" ht="38.25" x14ac:dyDescent="0.25">
      <c r="A888" s="47">
        <v>45121.588159722225</v>
      </c>
      <c r="B888" s="44" t="s">
        <v>815</v>
      </c>
      <c r="C888" s="44" t="s">
        <v>17</v>
      </c>
      <c r="D888" s="48" t="s">
        <v>816</v>
      </c>
    </row>
    <row r="889" spans="1:4" ht="63.75" x14ac:dyDescent="0.25">
      <c r="A889" s="47">
        <v>45121.508391203701</v>
      </c>
      <c r="B889" s="44" t="s">
        <v>817</v>
      </c>
      <c r="C889" s="44" t="s">
        <v>4</v>
      </c>
      <c r="D889" s="48" t="s">
        <v>818</v>
      </c>
    </row>
    <row r="890" spans="1:4" x14ac:dyDescent="0.25">
      <c r="A890" s="47">
        <v>45121.507152777776</v>
      </c>
      <c r="B890" s="44" t="s">
        <v>817</v>
      </c>
      <c r="C890" s="44" t="s">
        <v>17</v>
      </c>
      <c r="D890" s="48" t="s">
        <v>819</v>
      </c>
    </row>
    <row r="891" spans="1:4" ht="38.25" x14ac:dyDescent="0.25">
      <c r="A891" s="47">
        <v>45121.504236111112</v>
      </c>
      <c r="B891" s="44" t="s">
        <v>820</v>
      </c>
      <c r="C891" s="44" t="s">
        <v>17</v>
      </c>
      <c r="D891" s="48" t="s">
        <v>821</v>
      </c>
    </row>
    <row r="892" spans="1:4" ht="38.25" x14ac:dyDescent="0.25">
      <c r="A892" s="47">
        <v>45121.501747685186</v>
      </c>
      <c r="B892" s="44" t="s">
        <v>822</v>
      </c>
      <c r="C892" s="44" t="s">
        <v>4</v>
      </c>
      <c r="D892" s="48" t="s">
        <v>823</v>
      </c>
    </row>
    <row r="893" spans="1:4" ht="38.25" x14ac:dyDescent="0.25">
      <c r="A893" s="47">
        <v>45121.498738425929</v>
      </c>
      <c r="B893" s="44" t="s">
        <v>824</v>
      </c>
      <c r="C893" s="44" t="s">
        <v>17</v>
      </c>
      <c r="D893" s="48" t="s">
        <v>825</v>
      </c>
    </row>
    <row r="894" spans="1:4" ht="38.25" x14ac:dyDescent="0.25">
      <c r="A894" s="47">
        <v>45121.490624999999</v>
      </c>
      <c r="B894" s="44" t="s">
        <v>826</v>
      </c>
      <c r="C894" s="44" t="s">
        <v>17</v>
      </c>
      <c r="D894" s="48" t="s">
        <v>827</v>
      </c>
    </row>
    <row r="895" spans="1:4" ht="38.25" x14ac:dyDescent="0.25">
      <c r="A895" s="47">
        <v>45121.48777777778</v>
      </c>
      <c r="B895" s="44" t="s">
        <v>828</v>
      </c>
      <c r="C895" s="44" t="s">
        <v>17</v>
      </c>
      <c r="D895" s="48" t="s">
        <v>829</v>
      </c>
    </row>
    <row r="896" spans="1:4" ht="38.25" x14ac:dyDescent="0.25">
      <c r="A896" s="47">
        <v>45121.484918981485</v>
      </c>
      <c r="B896" s="44" t="s">
        <v>830</v>
      </c>
      <c r="C896" s="44" t="s">
        <v>17</v>
      </c>
      <c r="D896" s="48" t="s">
        <v>831</v>
      </c>
    </row>
    <row r="897" spans="1:4" ht="38.25" x14ac:dyDescent="0.25">
      <c r="A897" s="47">
        <v>45121.482002314813</v>
      </c>
      <c r="B897" s="44" t="s">
        <v>832</v>
      </c>
      <c r="C897" s="44" t="s">
        <v>17</v>
      </c>
      <c r="D897" s="48" t="s">
        <v>833</v>
      </c>
    </row>
    <row r="898" spans="1:4" x14ac:dyDescent="0.25">
      <c r="A898" s="47">
        <v>45121.465011574073</v>
      </c>
      <c r="B898" s="44" t="s">
        <v>834</v>
      </c>
      <c r="C898" s="44" t="s">
        <v>17</v>
      </c>
      <c r="D898" s="48" t="s">
        <v>835</v>
      </c>
    </row>
    <row r="899" spans="1:4" x14ac:dyDescent="0.25">
      <c r="A899" s="47">
        <v>45121.46371527778</v>
      </c>
      <c r="B899" s="44" t="s">
        <v>836</v>
      </c>
      <c r="C899" s="44" t="s">
        <v>17</v>
      </c>
      <c r="D899" s="48" t="s">
        <v>837</v>
      </c>
    </row>
    <row r="900" spans="1:4" ht="38.25" x14ac:dyDescent="0.25">
      <c r="A900" s="47">
        <v>45121.341400462959</v>
      </c>
      <c r="B900" s="44" t="s">
        <v>838</v>
      </c>
      <c r="C900" s="44" t="s">
        <v>4</v>
      </c>
      <c r="D900" s="48" t="s">
        <v>839</v>
      </c>
    </row>
    <row r="901" spans="1:4" ht="38.25" x14ac:dyDescent="0.25">
      <c r="A901" s="47">
        <v>45121.29891203704</v>
      </c>
      <c r="B901" s="44" t="s">
        <v>840</v>
      </c>
      <c r="C901" s="44" t="s">
        <v>17</v>
      </c>
      <c r="D901" s="48" t="s">
        <v>841</v>
      </c>
    </row>
    <row r="902" spans="1:4" ht="51" x14ac:dyDescent="0.25">
      <c r="A902" s="47">
        <v>45120.823981481481</v>
      </c>
      <c r="B902" s="44" t="s">
        <v>842</v>
      </c>
      <c r="C902" s="44" t="s">
        <v>4</v>
      </c>
      <c r="D902" s="48" t="s">
        <v>843</v>
      </c>
    </row>
    <row r="903" spans="1:4" ht="38.25" x14ac:dyDescent="0.25">
      <c r="A903" s="47">
        <v>45120.820960648147</v>
      </c>
      <c r="B903" s="44" t="s">
        <v>844</v>
      </c>
      <c r="C903" s="44" t="s">
        <v>17</v>
      </c>
      <c r="D903" s="48" t="s">
        <v>845</v>
      </c>
    </row>
    <row r="904" spans="1:4" ht="38.25" x14ac:dyDescent="0.25">
      <c r="A904" s="47">
        <v>45120.817986111113</v>
      </c>
      <c r="B904" s="44" t="s">
        <v>846</v>
      </c>
      <c r="C904" s="44" t="s">
        <v>17</v>
      </c>
      <c r="D904" s="48" t="s">
        <v>847</v>
      </c>
    </row>
    <row r="905" spans="1:4" ht="25.5" x14ac:dyDescent="0.25">
      <c r="A905" s="47">
        <v>45120.815520833334</v>
      </c>
      <c r="B905" s="44" t="s">
        <v>848</v>
      </c>
      <c r="C905" s="44" t="s">
        <v>17</v>
      </c>
      <c r="D905" s="48" t="s">
        <v>849</v>
      </c>
    </row>
    <row r="906" spans="1:4" ht="38.25" x14ac:dyDescent="0.25">
      <c r="A906" s="47">
        <v>45120.796516203707</v>
      </c>
      <c r="B906" s="44" t="s">
        <v>850</v>
      </c>
      <c r="C906" s="44" t="s">
        <v>4</v>
      </c>
      <c r="D906" s="48" t="s">
        <v>851</v>
      </c>
    </row>
    <row r="907" spans="1:4" ht="38.25" x14ac:dyDescent="0.25">
      <c r="A907" s="47">
        <v>45120.736828703702</v>
      </c>
      <c r="B907" s="44" t="s">
        <v>852</v>
      </c>
      <c r="C907" s="44" t="s">
        <v>4</v>
      </c>
      <c r="D907" s="48" t="s">
        <v>853</v>
      </c>
    </row>
    <row r="908" spans="1:4" ht="38.25" x14ac:dyDescent="0.25">
      <c r="A908" s="47">
        <v>45120.735694444447</v>
      </c>
      <c r="B908" s="44" t="s">
        <v>854</v>
      </c>
      <c r="C908" s="44" t="s">
        <v>4</v>
      </c>
      <c r="D908" s="48" t="s">
        <v>855</v>
      </c>
    </row>
    <row r="909" spans="1:4" ht="38.25" x14ac:dyDescent="0.25">
      <c r="A909" s="47">
        <v>45120.732743055552</v>
      </c>
      <c r="B909" s="44" t="s">
        <v>856</v>
      </c>
      <c r="C909" s="44" t="s">
        <v>17</v>
      </c>
      <c r="D909" s="48" t="s">
        <v>857</v>
      </c>
    </row>
    <row r="910" spans="1:4" ht="25.5" x14ac:dyDescent="0.25">
      <c r="A910" s="47">
        <v>45120.716620370367</v>
      </c>
      <c r="B910" s="44" t="s">
        <v>858</v>
      </c>
      <c r="C910" s="44" t="s">
        <v>17</v>
      </c>
      <c r="D910" s="48" t="s">
        <v>859</v>
      </c>
    </row>
    <row r="911" spans="1:4" ht="38.25" x14ac:dyDescent="0.25">
      <c r="A911" s="47">
        <v>45120.693368055552</v>
      </c>
      <c r="B911" s="44" t="s">
        <v>860</v>
      </c>
      <c r="C911" s="44" t="s">
        <v>17</v>
      </c>
      <c r="D911" s="48" t="s">
        <v>861</v>
      </c>
    </row>
    <row r="912" spans="1:4" x14ac:dyDescent="0.25">
      <c r="A912" s="47">
        <v>45120.692094907405</v>
      </c>
      <c r="B912" s="44" t="s">
        <v>862</v>
      </c>
      <c r="C912" s="44" t="s">
        <v>17</v>
      </c>
      <c r="D912" s="48" t="s">
        <v>235</v>
      </c>
    </row>
    <row r="913" spans="1:4" ht="38.25" x14ac:dyDescent="0.25">
      <c r="A913" s="47">
        <v>45120.673634259256</v>
      </c>
      <c r="B913" s="44" t="s">
        <v>863</v>
      </c>
      <c r="C913" s="44" t="s">
        <v>17</v>
      </c>
      <c r="D913" s="48" t="s">
        <v>864</v>
      </c>
    </row>
    <row r="914" spans="1:4" ht="38.25" x14ac:dyDescent="0.25">
      <c r="A914" s="47">
        <v>45120.651064814818</v>
      </c>
      <c r="B914" s="44" t="s">
        <v>865</v>
      </c>
      <c r="C914" s="44" t="s">
        <v>17</v>
      </c>
      <c r="D914" s="48" t="s">
        <v>866</v>
      </c>
    </row>
    <row r="915" spans="1:4" x14ac:dyDescent="0.25">
      <c r="A915" s="47">
        <v>45120.649768518517</v>
      </c>
      <c r="B915" s="44" t="s">
        <v>867</v>
      </c>
      <c r="C915" s="44" t="s">
        <v>17</v>
      </c>
      <c r="D915" s="48" t="s">
        <v>868</v>
      </c>
    </row>
    <row r="916" spans="1:4" x14ac:dyDescent="0.25">
      <c r="A916" s="47">
        <v>45120.598287037035</v>
      </c>
      <c r="B916" s="44" t="s">
        <v>869</v>
      </c>
      <c r="C916" s="44" t="s">
        <v>17</v>
      </c>
      <c r="D916" s="48" t="s">
        <v>870</v>
      </c>
    </row>
    <row r="917" spans="1:4" ht="38.25" x14ac:dyDescent="0.25">
      <c r="A917" s="47">
        <v>45120.595243055555</v>
      </c>
      <c r="B917" s="44" t="s">
        <v>871</v>
      </c>
      <c r="C917" s="44" t="s">
        <v>17</v>
      </c>
      <c r="D917" s="48" t="s">
        <v>872</v>
      </c>
    </row>
    <row r="918" spans="1:4" x14ac:dyDescent="0.25">
      <c r="A918" s="47">
        <v>45120.58353009259</v>
      </c>
      <c r="B918" s="44" t="s">
        <v>873</v>
      </c>
      <c r="C918" s="44" t="s">
        <v>17</v>
      </c>
      <c r="D918" s="48" t="s">
        <v>874</v>
      </c>
    </row>
    <row r="919" spans="1:4" ht="38.25" x14ac:dyDescent="0.25">
      <c r="A919" s="47">
        <v>45120.568298611113</v>
      </c>
      <c r="B919" s="44" t="s">
        <v>875</v>
      </c>
      <c r="C919" s="44" t="s">
        <v>17</v>
      </c>
      <c r="D919" s="48" t="s">
        <v>876</v>
      </c>
    </row>
    <row r="920" spans="1:4" ht="38.25" x14ac:dyDescent="0.25">
      <c r="A920" s="47">
        <v>45120.566284722219</v>
      </c>
      <c r="B920" s="44" t="s">
        <v>877</v>
      </c>
      <c r="C920" s="44" t="s">
        <v>4</v>
      </c>
      <c r="D920" s="48" t="s">
        <v>878</v>
      </c>
    </row>
    <row r="921" spans="1:4" ht="38.25" x14ac:dyDescent="0.25">
      <c r="A921" s="47">
        <v>45120.563275462962</v>
      </c>
      <c r="B921" s="44" t="s">
        <v>879</v>
      </c>
      <c r="C921" s="44" t="s">
        <v>17</v>
      </c>
      <c r="D921" s="48" t="s">
        <v>880</v>
      </c>
    </row>
    <row r="922" spans="1:4" ht="38.25" x14ac:dyDescent="0.25">
      <c r="A922" s="47">
        <v>45120.560150462959</v>
      </c>
      <c r="B922" s="44" t="s">
        <v>881</v>
      </c>
      <c r="C922" s="44" t="s">
        <v>17</v>
      </c>
      <c r="D922" s="48" t="s">
        <v>882</v>
      </c>
    </row>
    <row r="923" spans="1:4" ht="51" x14ac:dyDescent="0.25">
      <c r="A923" s="47">
        <v>45120.467511574076</v>
      </c>
      <c r="B923" s="44" t="s">
        <v>883</v>
      </c>
      <c r="C923" s="44" t="s">
        <v>4</v>
      </c>
      <c r="D923" s="48" t="s">
        <v>884</v>
      </c>
    </row>
    <row r="924" spans="1:4" ht="25.5" x14ac:dyDescent="0.25">
      <c r="A924" s="47">
        <v>45120.398715277777</v>
      </c>
      <c r="B924" s="44" t="s">
        <v>885</v>
      </c>
      <c r="C924" s="44" t="s">
        <v>17</v>
      </c>
      <c r="D924" s="48" t="s">
        <v>886</v>
      </c>
    </row>
    <row r="925" spans="1:4" x14ac:dyDescent="0.25">
      <c r="A925" s="47">
        <v>45120.36445601852</v>
      </c>
      <c r="B925" s="44" t="s">
        <v>887</v>
      </c>
      <c r="C925" s="44" t="s">
        <v>17</v>
      </c>
      <c r="D925" s="48" t="s">
        <v>888</v>
      </c>
    </row>
    <row r="926" spans="1:4" ht="38.25" x14ac:dyDescent="0.25">
      <c r="A926" s="47">
        <v>45119.796458333331</v>
      </c>
      <c r="B926" s="44" t="s">
        <v>889</v>
      </c>
      <c r="C926" s="44" t="s">
        <v>17</v>
      </c>
      <c r="D926" s="48" t="s">
        <v>890</v>
      </c>
    </row>
    <row r="927" spans="1:4" x14ac:dyDescent="0.25">
      <c r="A927" s="47">
        <v>45119.795162037037</v>
      </c>
      <c r="B927" s="44" t="s">
        <v>891</v>
      </c>
      <c r="C927" s="44" t="s">
        <v>17</v>
      </c>
      <c r="D927" s="48" t="s">
        <v>892</v>
      </c>
    </row>
    <row r="928" spans="1:4" x14ac:dyDescent="0.25">
      <c r="A928" s="47">
        <v>45119.773912037039</v>
      </c>
      <c r="B928" s="44" t="s">
        <v>893</v>
      </c>
      <c r="C928" s="44" t="s">
        <v>17</v>
      </c>
      <c r="D928" s="48" t="s">
        <v>894</v>
      </c>
    </row>
    <row r="929" spans="1:4" ht="38.25" x14ac:dyDescent="0.25">
      <c r="A929" s="47">
        <v>45119.715960648151</v>
      </c>
      <c r="B929" s="44" t="s">
        <v>895</v>
      </c>
      <c r="C929" s="44" t="s">
        <v>17</v>
      </c>
      <c r="D929" s="48" t="s">
        <v>896</v>
      </c>
    </row>
    <row r="930" spans="1:4" ht="38.25" x14ac:dyDescent="0.25">
      <c r="A930" s="47">
        <v>45119.694606481484</v>
      </c>
      <c r="B930" s="44" t="s">
        <v>897</v>
      </c>
      <c r="C930" s="44" t="s">
        <v>4</v>
      </c>
      <c r="D930" s="48" t="s">
        <v>898</v>
      </c>
    </row>
    <row r="931" spans="1:4" ht="63.75" x14ac:dyDescent="0.25">
      <c r="A931" s="47">
        <v>45119.651041666664</v>
      </c>
      <c r="B931" s="44" t="s">
        <v>899</v>
      </c>
      <c r="C931" s="44" t="s">
        <v>4</v>
      </c>
      <c r="D931" s="48" t="s">
        <v>900</v>
      </c>
    </row>
    <row r="932" spans="1:4" ht="38.25" x14ac:dyDescent="0.25">
      <c r="A932" s="47">
        <v>45119.632824074077</v>
      </c>
      <c r="B932" s="44" t="s">
        <v>901</v>
      </c>
      <c r="C932" s="44" t="s">
        <v>17</v>
      </c>
      <c r="D932" s="48" t="s">
        <v>902</v>
      </c>
    </row>
    <row r="933" spans="1:4" ht="38.25" x14ac:dyDescent="0.25">
      <c r="A933" s="47">
        <v>45119.630277777775</v>
      </c>
      <c r="B933" s="44" t="s">
        <v>903</v>
      </c>
      <c r="C933" s="44" t="s">
        <v>4</v>
      </c>
      <c r="D933" s="48" t="s">
        <v>904</v>
      </c>
    </row>
    <row r="934" spans="1:4" ht="38.25" x14ac:dyDescent="0.25">
      <c r="A934" s="47">
        <v>45119.5471412037</v>
      </c>
      <c r="B934" s="44" t="s">
        <v>905</v>
      </c>
      <c r="C934" s="44" t="s">
        <v>4</v>
      </c>
      <c r="D934" s="48" t="s">
        <v>906</v>
      </c>
    </row>
    <row r="935" spans="1:4" ht="38.25" x14ac:dyDescent="0.25">
      <c r="A935" s="47">
        <v>45119.447326388887</v>
      </c>
      <c r="B935" s="44" t="s">
        <v>907</v>
      </c>
      <c r="C935" s="44" t="s">
        <v>17</v>
      </c>
      <c r="D935" s="48" t="s">
        <v>908</v>
      </c>
    </row>
    <row r="936" spans="1:4" ht="51" x14ac:dyDescent="0.25">
      <c r="A936" s="47">
        <v>45119.445937500001</v>
      </c>
      <c r="B936" s="44" t="s">
        <v>909</v>
      </c>
      <c r="C936" s="44" t="s">
        <v>4</v>
      </c>
      <c r="D936" s="48" t="s">
        <v>910</v>
      </c>
    </row>
    <row r="937" spans="1:4" ht="63.75" x14ac:dyDescent="0.25">
      <c r="A937" s="47">
        <v>45119.429756944446</v>
      </c>
      <c r="B937" s="44" t="s">
        <v>911</v>
      </c>
      <c r="C937" s="44" t="s">
        <v>4</v>
      </c>
      <c r="D937" s="48" t="s">
        <v>912</v>
      </c>
    </row>
    <row r="938" spans="1:4" ht="38.25" x14ac:dyDescent="0.25">
      <c r="A938" s="47">
        <v>45119.426851851851</v>
      </c>
      <c r="B938" s="44" t="s">
        <v>911</v>
      </c>
      <c r="C938" s="44" t="s">
        <v>17</v>
      </c>
      <c r="D938" s="48" t="s">
        <v>913</v>
      </c>
    </row>
    <row r="939" spans="1:4" ht="38.25" x14ac:dyDescent="0.25">
      <c r="A939" s="47">
        <v>45119.391875000001</v>
      </c>
      <c r="B939" s="44" t="s">
        <v>914</v>
      </c>
      <c r="C939" s="44" t="s">
        <v>17</v>
      </c>
      <c r="D939" s="48" t="s">
        <v>915</v>
      </c>
    </row>
    <row r="940" spans="1:4" x14ac:dyDescent="0.25">
      <c r="A940" s="47">
        <v>45119.390613425923</v>
      </c>
      <c r="B940" s="44" t="s">
        <v>916</v>
      </c>
      <c r="C940" s="44" t="s">
        <v>17</v>
      </c>
      <c r="D940" s="48" t="s">
        <v>917</v>
      </c>
    </row>
    <row r="941" spans="1:4" ht="38.25" x14ac:dyDescent="0.25">
      <c r="A941" s="47">
        <v>45119.387673611112</v>
      </c>
      <c r="B941" s="44" t="s">
        <v>918</v>
      </c>
      <c r="C941" s="44" t="s">
        <v>17</v>
      </c>
      <c r="D941" s="48" t="s">
        <v>919</v>
      </c>
    </row>
    <row r="942" spans="1:4" ht="38.25" x14ac:dyDescent="0.25">
      <c r="A942" s="47">
        <v>45119.353842592594</v>
      </c>
      <c r="B942" s="44" t="s">
        <v>920</v>
      </c>
      <c r="C942" s="44" t="s">
        <v>17</v>
      </c>
      <c r="D942" s="48" t="s">
        <v>921</v>
      </c>
    </row>
    <row r="943" spans="1:4" x14ac:dyDescent="0.25">
      <c r="A943" s="47">
        <v>45119.331516203703</v>
      </c>
      <c r="B943" s="44" t="s">
        <v>922</v>
      </c>
      <c r="C943" s="44" t="s">
        <v>17</v>
      </c>
      <c r="D943" s="48" t="s">
        <v>923</v>
      </c>
    </row>
    <row r="944" spans="1:4" ht="38.25" x14ac:dyDescent="0.25">
      <c r="A944" s="47">
        <v>45119.328472222223</v>
      </c>
      <c r="B944" s="44" t="s">
        <v>924</v>
      </c>
      <c r="C944" s="44" t="s">
        <v>17</v>
      </c>
      <c r="D944" s="48" t="s">
        <v>925</v>
      </c>
    </row>
    <row r="945" spans="1:4" ht="38.25" x14ac:dyDescent="0.25">
      <c r="A945" s="47">
        <v>45118.815393518518</v>
      </c>
      <c r="B945" s="44" t="s">
        <v>926</v>
      </c>
      <c r="C945" s="44" t="s">
        <v>4</v>
      </c>
      <c r="D945" s="48" t="s">
        <v>927</v>
      </c>
    </row>
    <row r="946" spans="1:4" ht="38.25" x14ac:dyDescent="0.25">
      <c r="A946" s="47">
        <v>45118.812534722223</v>
      </c>
      <c r="B946" s="44" t="s">
        <v>928</v>
      </c>
      <c r="C946" s="44" t="s">
        <v>17</v>
      </c>
      <c r="D946" s="48" t="s">
        <v>929</v>
      </c>
    </row>
    <row r="947" spans="1:4" x14ac:dyDescent="0.25">
      <c r="A947" s="47">
        <v>45118.754004629627</v>
      </c>
      <c r="B947" s="44" t="s">
        <v>930</v>
      </c>
      <c r="C947" s="44" t="s">
        <v>17</v>
      </c>
      <c r="D947" s="48" t="s">
        <v>931</v>
      </c>
    </row>
    <row r="948" spans="1:4" x14ac:dyDescent="0.25">
      <c r="A948" s="47">
        <v>45118.75277777778</v>
      </c>
      <c r="B948" s="44" t="s">
        <v>932</v>
      </c>
      <c r="C948" s="44" t="s">
        <v>17</v>
      </c>
      <c r="D948" s="48" t="s">
        <v>933</v>
      </c>
    </row>
    <row r="949" spans="1:4" x14ac:dyDescent="0.25">
      <c r="A949" s="47">
        <v>45118.751493055555</v>
      </c>
      <c r="B949" s="44" t="s">
        <v>934</v>
      </c>
      <c r="C949" s="44" t="s">
        <v>17</v>
      </c>
      <c r="D949" s="48" t="s">
        <v>935</v>
      </c>
    </row>
    <row r="950" spans="1:4" ht="38.25" x14ac:dyDescent="0.25">
      <c r="A950" s="47">
        <v>45118.744618055556</v>
      </c>
      <c r="B950" s="44" t="s">
        <v>936</v>
      </c>
      <c r="C950" s="44" t="s">
        <v>17</v>
      </c>
      <c r="D950" s="48" t="s">
        <v>937</v>
      </c>
    </row>
    <row r="951" spans="1:4" x14ac:dyDescent="0.25">
      <c r="A951" s="47">
        <v>45118.742986111109</v>
      </c>
      <c r="B951" s="44" t="s">
        <v>938</v>
      </c>
      <c r="C951" s="44" t="s">
        <v>17</v>
      </c>
      <c r="D951" s="48" t="s">
        <v>939</v>
      </c>
    </row>
    <row r="952" spans="1:4" ht="38.25" x14ac:dyDescent="0.25">
      <c r="A952" s="47">
        <v>45118.739976851852</v>
      </c>
      <c r="B952" s="44" t="s">
        <v>940</v>
      </c>
      <c r="C952" s="44" t="s">
        <v>17</v>
      </c>
      <c r="D952" s="48" t="s">
        <v>941</v>
      </c>
    </row>
    <row r="953" spans="1:4" ht="63.75" x14ac:dyDescent="0.25">
      <c r="A953" s="47">
        <v>45118.738599537035</v>
      </c>
      <c r="B953" s="44" t="s">
        <v>942</v>
      </c>
      <c r="C953" s="44" t="s">
        <v>4</v>
      </c>
      <c r="D953" s="48" t="s">
        <v>943</v>
      </c>
    </row>
    <row r="954" spans="1:4" ht="38.25" x14ac:dyDescent="0.25">
      <c r="A954" s="47">
        <v>45118.735613425924</v>
      </c>
      <c r="B954" s="44" t="s">
        <v>944</v>
      </c>
      <c r="C954" s="44" t="s">
        <v>4</v>
      </c>
      <c r="D954" s="48" t="s">
        <v>945</v>
      </c>
    </row>
    <row r="955" spans="1:4" ht="38.25" x14ac:dyDescent="0.25">
      <c r="A955" s="47">
        <v>45118.732662037037</v>
      </c>
      <c r="B955" s="44" t="s">
        <v>946</v>
      </c>
      <c r="C955" s="44" t="s">
        <v>17</v>
      </c>
      <c r="D955" s="48" t="s">
        <v>947</v>
      </c>
    </row>
    <row r="956" spans="1:4" ht="38.25" x14ac:dyDescent="0.25">
      <c r="A956" s="47">
        <v>45118.696585648147</v>
      </c>
      <c r="B956" s="44" t="s">
        <v>948</v>
      </c>
      <c r="C956" s="44" t="s">
        <v>17</v>
      </c>
      <c r="D956" s="48" t="s">
        <v>949</v>
      </c>
    </row>
    <row r="957" spans="1:4" ht="38.25" x14ac:dyDescent="0.25">
      <c r="A957" s="47">
        <v>45118.69363425926</v>
      </c>
      <c r="B957" s="44" t="s">
        <v>950</v>
      </c>
      <c r="C957" s="44" t="s">
        <v>17</v>
      </c>
      <c r="D957" s="48" t="s">
        <v>951</v>
      </c>
    </row>
    <row r="958" spans="1:4" ht="38.25" x14ac:dyDescent="0.25">
      <c r="A958" s="47">
        <v>45118.651365740741</v>
      </c>
      <c r="B958" s="44" t="s">
        <v>952</v>
      </c>
      <c r="C958" s="44" t="s">
        <v>17</v>
      </c>
      <c r="D958" s="48" t="s">
        <v>953</v>
      </c>
    </row>
    <row r="959" spans="1:4" ht="38.25" x14ac:dyDescent="0.25">
      <c r="A959" s="47">
        <v>45118.636076388888</v>
      </c>
      <c r="B959" s="44" t="s">
        <v>954</v>
      </c>
      <c r="C959" s="44" t="s">
        <v>17</v>
      </c>
      <c r="D959" s="48" t="s">
        <v>955</v>
      </c>
    </row>
    <row r="960" spans="1:4" ht="63.75" x14ac:dyDescent="0.25">
      <c r="A960" s="47">
        <v>45118.634675925925</v>
      </c>
      <c r="B960" s="44" t="s">
        <v>956</v>
      </c>
      <c r="C960" s="44" t="s">
        <v>4</v>
      </c>
      <c r="D960" s="48" t="s">
        <v>957</v>
      </c>
    </row>
    <row r="961" spans="1:4" ht="38.25" x14ac:dyDescent="0.25">
      <c r="A961" s="47">
        <v>45118.63144675926</v>
      </c>
      <c r="B961" s="44" t="s">
        <v>958</v>
      </c>
      <c r="C961" s="44" t="s">
        <v>17</v>
      </c>
      <c r="D961" s="48" t="s">
        <v>959</v>
      </c>
    </row>
    <row r="962" spans="1:4" ht="63.75" x14ac:dyDescent="0.25">
      <c r="A962" s="47">
        <v>45118.61178240741</v>
      </c>
      <c r="B962" s="44" t="s">
        <v>960</v>
      </c>
      <c r="C962" s="44" t="s">
        <v>4</v>
      </c>
      <c r="D962" s="48" t="s">
        <v>961</v>
      </c>
    </row>
    <row r="963" spans="1:4" x14ac:dyDescent="0.25">
      <c r="A963" s="47">
        <v>45118.601712962962</v>
      </c>
      <c r="B963" s="44" t="s">
        <v>962</v>
      </c>
      <c r="C963" s="44" t="s">
        <v>17</v>
      </c>
      <c r="D963" s="48" t="s">
        <v>963</v>
      </c>
    </row>
    <row r="964" spans="1:4" ht="38.25" x14ac:dyDescent="0.25">
      <c r="A964" s="47">
        <v>45118.60052083333</v>
      </c>
      <c r="B964" s="44" t="s">
        <v>964</v>
      </c>
      <c r="C964" s="44" t="s">
        <v>4</v>
      </c>
      <c r="D964" s="48" t="s">
        <v>965</v>
      </c>
    </row>
    <row r="965" spans="1:4" x14ac:dyDescent="0.25">
      <c r="A965" s="47">
        <v>45118.599224537036</v>
      </c>
      <c r="B965" s="44" t="s">
        <v>966</v>
      </c>
      <c r="C965" s="44" t="s">
        <v>17</v>
      </c>
      <c r="D965" s="48" t="s">
        <v>967</v>
      </c>
    </row>
    <row r="966" spans="1:4" ht="63.75" x14ac:dyDescent="0.25">
      <c r="A966" s="47">
        <v>45118.574421296296</v>
      </c>
      <c r="B966" s="44" t="s">
        <v>968</v>
      </c>
      <c r="C966" s="44" t="s">
        <v>4</v>
      </c>
      <c r="D966" s="48" t="s">
        <v>969</v>
      </c>
    </row>
    <row r="967" spans="1:4" ht="38.25" x14ac:dyDescent="0.25">
      <c r="A967" s="47">
        <v>45118.563518518517</v>
      </c>
      <c r="B967" s="44" t="s">
        <v>970</v>
      </c>
      <c r="C967" s="44" t="s">
        <v>17</v>
      </c>
      <c r="D967" s="48" t="s">
        <v>971</v>
      </c>
    </row>
    <row r="968" spans="1:4" x14ac:dyDescent="0.25">
      <c r="A968" s="47">
        <v>45118.5621875</v>
      </c>
      <c r="B968" s="44" t="s">
        <v>972</v>
      </c>
      <c r="C968" s="44" t="s">
        <v>17</v>
      </c>
      <c r="D968" s="48" t="s">
        <v>973</v>
      </c>
    </row>
    <row r="969" spans="1:4" ht="51" x14ac:dyDescent="0.25">
      <c r="A969" s="47">
        <v>45118.537719907406</v>
      </c>
      <c r="B969" s="44" t="s">
        <v>974</v>
      </c>
      <c r="C969" s="44" t="s">
        <v>4</v>
      </c>
      <c r="D969" s="48" t="s">
        <v>975</v>
      </c>
    </row>
    <row r="970" spans="1:4" x14ac:dyDescent="0.25">
      <c r="A970" s="47">
        <v>45118.536481481482</v>
      </c>
      <c r="B970" s="44" t="s">
        <v>976</v>
      </c>
      <c r="C970" s="44" t="s">
        <v>17</v>
      </c>
      <c r="D970" s="48" t="s">
        <v>977</v>
      </c>
    </row>
    <row r="971" spans="1:4" ht="38.25" x14ac:dyDescent="0.25">
      <c r="A971" s="47">
        <v>45118.534571759257</v>
      </c>
      <c r="B971" s="44" t="s">
        <v>978</v>
      </c>
      <c r="C971" s="44" t="s">
        <v>4</v>
      </c>
      <c r="D971" s="48" t="s">
        <v>979</v>
      </c>
    </row>
    <row r="972" spans="1:4" ht="38.25" x14ac:dyDescent="0.25">
      <c r="A972" s="47">
        <v>45118.460682870369</v>
      </c>
      <c r="B972" s="44" t="s">
        <v>980</v>
      </c>
      <c r="C972" s="44" t="s">
        <v>4</v>
      </c>
      <c r="D972" s="48" t="s">
        <v>981</v>
      </c>
    </row>
    <row r="973" spans="1:4" ht="38.25" x14ac:dyDescent="0.25">
      <c r="A973" s="47">
        <v>45118.457731481481</v>
      </c>
      <c r="B973" s="44" t="s">
        <v>982</v>
      </c>
      <c r="C973" s="44" t="s">
        <v>17</v>
      </c>
      <c r="D973" s="48" t="s">
        <v>983</v>
      </c>
    </row>
    <row r="974" spans="1:4" ht="63.75" x14ac:dyDescent="0.25">
      <c r="A974" s="47">
        <v>45118.454108796293</v>
      </c>
      <c r="B974" s="44" t="s">
        <v>984</v>
      </c>
      <c r="C974" s="44" t="s">
        <v>4</v>
      </c>
      <c r="D974" s="48" t="s">
        <v>985</v>
      </c>
    </row>
    <row r="975" spans="1:4" ht="63.75" x14ac:dyDescent="0.25">
      <c r="A975" s="47">
        <v>45118.39329861111</v>
      </c>
      <c r="B975" s="44" t="s">
        <v>986</v>
      </c>
      <c r="C975" s="44" t="s">
        <v>4</v>
      </c>
      <c r="D975" s="48" t="s">
        <v>987</v>
      </c>
    </row>
    <row r="976" spans="1:4" ht="63.75" x14ac:dyDescent="0.25">
      <c r="A976" s="47">
        <v>45118.393217592595</v>
      </c>
      <c r="B976" s="44" t="s">
        <v>988</v>
      </c>
      <c r="C976" s="44" t="s">
        <v>4</v>
      </c>
      <c r="D976" s="48" t="s">
        <v>989</v>
      </c>
    </row>
    <row r="977" spans="1:4" x14ac:dyDescent="0.25">
      <c r="A977" s="47">
        <v>45118.391967592594</v>
      </c>
      <c r="B977" s="44" t="s">
        <v>990</v>
      </c>
      <c r="C977" s="44" t="s">
        <v>17</v>
      </c>
      <c r="D977" s="48" t="s">
        <v>991</v>
      </c>
    </row>
    <row r="978" spans="1:4" ht="38.25" x14ac:dyDescent="0.25">
      <c r="A978" s="47">
        <v>45118.390856481485</v>
      </c>
      <c r="B978" s="44" t="s">
        <v>992</v>
      </c>
      <c r="C978" s="44" t="s">
        <v>4</v>
      </c>
      <c r="D978" s="48" t="s">
        <v>993</v>
      </c>
    </row>
    <row r="979" spans="1:4" ht="38.25" x14ac:dyDescent="0.25">
      <c r="A979" s="47">
        <v>45118.388020833336</v>
      </c>
      <c r="B979" s="44" t="s">
        <v>986</v>
      </c>
      <c r="C979" s="44" t="s">
        <v>17</v>
      </c>
      <c r="D979" s="48" t="s">
        <v>994</v>
      </c>
    </row>
    <row r="980" spans="1:4" ht="38.25" x14ac:dyDescent="0.25">
      <c r="A980" s="47">
        <v>45118.385266203702</v>
      </c>
      <c r="B980" s="44" t="s">
        <v>988</v>
      </c>
      <c r="C980" s="44" t="s">
        <v>17</v>
      </c>
      <c r="D980" s="48" t="s">
        <v>995</v>
      </c>
    </row>
    <row r="981" spans="1:4" ht="38.25" x14ac:dyDescent="0.25">
      <c r="A981" s="47">
        <v>45118.382511574076</v>
      </c>
      <c r="B981" s="44" t="s">
        <v>996</v>
      </c>
      <c r="C981" s="44" t="s">
        <v>17</v>
      </c>
      <c r="D981" s="48" t="s">
        <v>997</v>
      </c>
    </row>
    <row r="982" spans="1:4" ht="38.25" x14ac:dyDescent="0.25">
      <c r="A982" s="47">
        <v>45118.379780092589</v>
      </c>
      <c r="B982" s="44" t="s">
        <v>998</v>
      </c>
      <c r="C982" s="44" t="s">
        <v>17</v>
      </c>
      <c r="D982" s="48" t="s">
        <v>999</v>
      </c>
    </row>
    <row r="983" spans="1:4" ht="38.25" x14ac:dyDescent="0.25">
      <c r="A983" s="47">
        <v>45118.376944444448</v>
      </c>
      <c r="B983" s="44" t="s">
        <v>1000</v>
      </c>
      <c r="C983" s="44" t="s">
        <v>17</v>
      </c>
      <c r="D983" s="48" t="s">
        <v>1001</v>
      </c>
    </row>
    <row r="984" spans="1:4" ht="38.25" x14ac:dyDescent="0.25">
      <c r="A984" s="47">
        <v>45118.346006944441</v>
      </c>
      <c r="B984" s="44" t="s">
        <v>1002</v>
      </c>
      <c r="C984" s="44" t="s">
        <v>17</v>
      </c>
      <c r="D984" s="48" t="s">
        <v>1003</v>
      </c>
    </row>
    <row r="985" spans="1:4" ht="25.5" x14ac:dyDescent="0.25">
      <c r="A985" s="47">
        <v>45118.343564814815</v>
      </c>
      <c r="B985" s="44" t="s">
        <v>1004</v>
      </c>
      <c r="C985" s="44" t="s">
        <v>17</v>
      </c>
      <c r="D985" s="48" t="s">
        <v>1005</v>
      </c>
    </row>
    <row r="986" spans="1:4" ht="25.5" x14ac:dyDescent="0.25">
      <c r="A986" s="47">
        <v>45118.341192129628</v>
      </c>
      <c r="B986" s="44" t="s">
        <v>1006</v>
      </c>
      <c r="C986" s="44" t="s">
        <v>17</v>
      </c>
      <c r="D986" s="48" t="s">
        <v>1007</v>
      </c>
    </row>
    <row r="987" spans="1:4" ht="51" x14ac:dyDescent="0.25">
      <c r="A987" s="47">
        <v>45117.872384259259</v>
      </c>
      <c r="B987" s="44" t="s">
        <v>1008</v>
      </c>
      <c r="C987" s="44" t="s">
        <v>4</v>
      </c>
      <c r="D987" s="48" t="s">
        <v>1009</v>
      </c>
    </row>
    <row r="988" spans="1:4" ht="38.25" x14ac:dyDescent="0.25">
      <c r="A988" s="47">
        <v>45117.796678240738</v>
      </c>
      <c r="B988" s="44" t="s">
        <v>1010</v>
      </c>
      <c r="C988" s="44" t="s">
        <v>17</v>
      </c>
      <c r="D988" s="48" t="s">
        <v>1011</v>
      </c>
    </row>
    <row r="989" spans="1:4" x14ac:dyDescent="0.25">
      <c r="A989" s="47">
        <v>45117.795405092591</v>
      </c>
      <c r="B989" s="44" t="s">
        <v>1012</v>
      </c>
      <c r="C989" s="44" t="s">
        <v>17</v>
      </c>
      <c r="D989" s="48" t="s">
        <v>1013</v>
      </c>
    </row>
    <row r="990" spans="1:4" ht="38.25" x14ac:dyDescent="0.25">
      <c r="A990" s="47">
        <v>45117.792361111111</v>
      </c>
      <c r="B990" s="44" t="s">
        <v>1014</v>
      </c>
      <c r="C990" s="44" t="s">
        <v>17</v>
      </c>
      <c r="D990" s="48" t="s">
        <v>1015</v>
      </c>
    </row>
    <row r="991" spans="1:4" ht="25.5" x14ac:dyDescent="0.25">
      <c r="A991" s="47">
        <v>45117.789930555555</v>
      </c>
      <c r="B991" s="44" t="s">
        <v>1016</v>
      </c>
      <c r="C991" s="44" t="s">
        <v>17</v>
      </c>
      <c r="D991" s="48" t="s">
        <v>1017</v>
      </c>
    </row>
    <row r="992" spans="1:4" ht="38.25" x14ac:dyDescent="0.25">
      <c r="A992" s="47">
        <v>45117.786747685182</v>
      </c>
      <c r="B992" s="44" t="s">
        <v>1018</v>
      </c>
      <c r="C992" s="44" t="s">
        <v>17</v>
      </c>
      <c r="D992" s="48" t="s">
        <v>1019</v>
      </c>
    </row>
    <row r="993" spans="1:4" x14ac:dyDescent="0.25">
      <c r="A993" s="47">
        <v>45117.785486111112</v>
      </c>
      <c r="B993" s="44" t="s">
        <v>1020</v>
      </c>
      <c r="C993" s="44" t="s">
        <v>17</v>
      </c>
      <c r="D993" s="48" t="s">
        <v>1021</v>
      </c>
    </row>
    <row r="994" spans="1:4" ht="25.5" x14ac:dyDescent="0.25">
      <c r="A994" s="47">
        <v>45117.782789351855</v>
      </c>
      <c r="B994" s="44" t="s">
        <v>1022</v>
      </c>
      <c r="C994" s="44" t="s">
        <v>17</v>
      </c>
      <c r="D994" s="48" t="s">
        <v>1023</v>
      </c>
    </row>
    <row r="995" spans="1:4" x14ac:dyDescent="0.25">
      <c r="A995" s="47">
        <v>45117.781550925924</v>
      </c>
      <c r="B995" s="44" t="s">
        <v>1024</v>
      </c>
      <c r="C995" s="44" t="s">
        <v>17</v>
      </c>
      <c r="D995" s="48" t="s">
        <v>1025</v>
      </c>
    </row>
    <row r="996" spans="1:4" ht="38.25" x14ac:dyDescent="0.25">
      <c r="A996" s="47">
        <v>45117.778912037036</v>
      </c>
      <c r="B996" s="44" t="s">
        <v>1026</v>
      </c>
      <c r="C996" s="44" t="s">
        <v>4</v>
      </c>
      <c r="D996" s="48" t="s">
        <v>1027</v>
      </c>
    </row>
    <row r="997" spans="1:4" ht="51" x14ac:dyDescent="0.25">
      <c r="A997" s="47">
        <v>45117.639178240737</v>
      </c>
      <c r="B997" s="44" t="s">
        <v>1028</v>
      </c>
      <c r="C997" s="44" t="s">
        <v>4</v>
      </c>
      <c r="D997" s="48" t="s">
        <v>1029</v>
      </c>
    </row>
    <row r="998" spans="1:4" ht="38.25" x14ac:dyDescent="0.25">
      <c r="A998" s="47">
        <v>45117.636087962965</v>
      </c>
      <c r="B998" s="44" t="s">
        <v>1030</v>
      </c>
      <c r="C998" s="44" t="s">
        <v>17</v>
      </c>
      <c r="D998" s="48" t="s">
        <v>1031</v>
      </c>
    </row>
    <row r="999" spans="1:4" ht="38.25" x14ac:dyDescent="0.25">
      <c r="A999" s="47">
        <v>45117.63521990741</v>
      </c>
      <c r="B999" s="44" t="s">
        <v>1032</v>
      </c>
      <c r="C999" s="44" t="s">
        <v>4</v>
      </c>
      <c r="D999" s="48" t="s">
        <v>1033</v>
      </c>
    </row>
    <row r="1000" spans="1:4" ht="38.25" x14ac:dyDescent="0.25">
      <c r="A1000" s="47">
        <v>45117.502592592595</v>
      </c>
      <c r="B1000" s="44" t="s">
        <v>1034</v>
      </c>
      <c r="C1000" s="44" t="s">
        <v>17</v>
      </c>
      <c r="D1000" s="48" t="s">
        <v>1035</v>
      </c>
    </row>
    <row r="1001" spans="1:4" ht="51" x14ac:dyDescent="0.25">
      <c r="A1001" s="47">
        <v>45117.501863425925</v>
      </c>
      <c r="B1001" s="44" t="s">
        <v>1036</v>
      </c>
      <c r="C1001" s="44" t="s">
        <v>4</v>
      </c>
      <c r="D1001" s="48" t="s">
        <v>1037</v>
      </c>
    </row>
    <row r="1002" spans="1:4" ht="63.75" x14ac:dyDescent="0.25">
      <c r="A1002" s="47">
        <v>45117.498240740744</v>
      </c>
      <c r="B1002" s="44" t="s">
        <v>1038</v>
      </c>
      <c r="C1002" s="44" t="s">
        <v>4</v>
      </c>
      <c r="D1002" s="48" t="s">
        <v>1039</v>
      </c>
    </row>
    <row r="1003" spans="1:4" ht="38.25" x14ac:dyDescent="0.25">
      <c r="A1003" s="47">
        <v>45117.495648148149</v>
      </c>
      <c r="B1003" s="44" t="s">
        <v>1040</v>
      </c>
      <c r="C1003" s="44" t="s">
        <v>4</v>
      </c>
      <c r="D1003" s="48" t="s">
        <v>1041</v>
      </c>
    </row>
    <row r="1004" spans="1:4" ht="38.25" x14ac:dyDescent="0.25">
      <c r="A1004" s="47">
        <v>45117.491087962961</v>
      </c>
      <c r="B1004" s="44" t="s">
        <v>1042</v>
      </c>
      <c r="C1004" s="44" t="s">
        <v>17</v>
      </c>
      <c r="D1004" s="48" t="s">
        <v>1043</v>
      </c>
    </row>
    <row r="1005" spans="1:4" x14ac:dyDescent="0.25">
      <c r="A1005" s="47">
        <v>45117.489791666667</v>
      </c>
      <c r="B1005" s="44" t="s">
        <v>1044</v>
      </c>
      <c r="C1005" s="44" t="s">
        <v>17</v>
      </c>
      <c r="D1005" s="48" t="s">
        <v>1045</v>
      </c>
    </row>
    <row r="1006" spans="1:4" x14ac:dyDescent="0.25">
      <c r="A1006" s="47">
        <v>45114.825266203705</v>
      </c>
      <c r="B1006" s="44" t="s">
        <v>1046</v>
      </c>
      <c r="C1006" s="44" t="s">
        <v>17</v>
      </c>
      <c r="D1006" s="48" t="s">
        <v>1047</v>
      </c>
    </row>
    <row r="1007" spans="1:4" ht="38.25" x14ac:dyDescent="0.25">
      <c r="A1007" s="47">
        <v>45114.760601851849</v>
      </c>
      <c r="B1007" s="44" t="s">
        <v>1048</v>
      </c>
      <c r="C1007" s="44" t="s">
        <v>17</v>
      </c>
      <c r="D1007" s="48" t="s">
        <v>1049</v>
      </c>
    </row>
    <row r="1008" spans="1:4" ht="51" x14ac:dyDescent="0.25">
      <c r="A1008" s="47">
        <v>45114.757349537038</v>
      </c>
      <c r="B1008" s="44" t="s">
        <v>1050</v>
      </c>
      <c r="C1008" s="44" t="s">
        <v>4</v>
      </c>
      <c r="D1008" s="48" t="s">
        <v>1051</v>
      </c>
    </row>
    <row r="1009" spans="1:4" ht="38.25" x14ac:dyDescent="0.25">
      <c r="A1009" s="47">
        <v>45114.705729166664</v>
      </c>
      <c r="B1009" s="44" t="s">
        <v>1052</v>
      </c>
      <c r="C1009" s="44" t="s">
        <v>17</v>
      </c>
      <c r="D1009" s="48" t="s">
        <v>1053</v>
      </c>
    </row>
    <row r="1010" spans="1:4" ht="38.25" x14ac:dyDescent="0.25">
      <c r="A1010" s="47">
        <v>45114.676921296297</v>
      </c>
      <c r="B1010" s="44" t="s">
        <v>1054</v>
      </c>
      <c r="C1010" s="44" t="s">
        <v>4</v>
      </c>
      <c r="D1010" s="48" t="s">
        <v>1055</v>
      </c>
    </row>
    <row r="1011" spans="1:4" ht="38.25" x14ac:dyDescent="0.25">
      <c r="A1011" s="47">
        <v>45114.675821759258</v>
      </c>
      <c r="B1011" s="44" t="s">
        <v>1056</v>
      </c>
      <c r="C1011" s="44" t="s">
        <v>4</v>
      </c>
      <c r="D1011" s="48" t="s">
        <v>1057</v>
      </c>
    </row>
    <row r="1012" spans="1:4" x14ac:dyDescent="0.25">
      <c r="A1012" s="47">
        <v>45114.674537037034</v>
      </c>
      <c r="B1012" s="44" t="s">
        <v>1058</v>
      </c>
      <c r="C1012" s="44" t="s">
        <v>17</v>
      </c>
      <c r="D1012" s="48" t="s">
        <v>1059</v>
      </c>
    </row>
    <row r="1013" spans="1:4" ht="25.5" x14ac:dyDescent="0.25">
      <c r="A1013" s="47">
        <v>45114.596701388888</v>
      </c>
      <c r="B1013" s="44" t="s">
        <v>1060</v>
      </c>
      <c r="C1013" s="44" t="s">
        <v>17</v>
      </c>
      <c r="D1013" s="48" t="s">
        <v>1061</v>
      </c>
    </row>
  </sheetData>
  <conditionalFormatting sqref="A1:BO1048576">
    <cfRule type="expression" dxfId="7" priority="1" stopIfTrue="1">
      <formula>A$1=""</formula>
    </cfRule>
    <cfRule type="expression" dxfId="6" priority="2">
      <formula>$C1="Exceção Negócio"</formula>
    </cfRule>
    <cfRule type="expression" dxfId="5" priority="3">
      <formula>$C1="Exceção Aplicação"</formula>
    </cfRule>
    <cfRule type="expression" dxfId="4" priority="4">
      <formula>$C1="Execução Completa"</formula>
    </cfRule>
  </conditionalFormatting>
  <conditionalFormatting sqref="A1:XFD1">
    <cfRule type="notContainsBlanks" dxfId="3" priority="7">
      <formula>LEN(TRIM(A1))&gt;0</formula>
    </cfRule>
  </conditionalFormatting>
  <pageMargins left="0.511811024" right="0.511811024" top="0.78740157499999996" bottom="0.78740157499999996" header="0.31496062000000002" footer="0.31496062000000002"/>
  <pageSetup orientation="portrait" r:id="rId1"/>
  <headerFooter>
    <oddFooter>&amp;C&amp;"Calibri"&amp;11&amp;K000000_x000D_&amp;1#&amp;"Calibri"&amp;10&amp;K000000Pública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2E012-D479-43E2-90AF-A4BE0EF281E9}">
  <sheetPr codeName="Planilha4"/>
  <dimension ref="A1:D13"/>
  <sheetViews>
    <sheetView zoomScale="90" zoomScaleNormal="90" workbookViewId="0">
      <selection activeCell="A2" sqref="A2:D2"/>
    </sheetView>
  </sheetViews>
  <sheetFormatPr defaultColWidth="0" defaultRowHeight="15" x14ac:dyDescent="0.25"/>
  <cols>
    <col min="1" max="1" width="20.7109375" style="2" customWidth="1"/>
    <col min="2" max="2" width="40.7109375" style="3" customWidth="1"/>
    <col min="3" max="3" width="20.7109375" style="3" customWidth="1"/>
    <col min="4" max="4" width="40.7109375" style="4" customWidth="1"/>
    <col min="5" max="16384" width="9.140625" style="1" hidden="1"/>
  </cols>
  <sheetData>
    <row r="1" spans="1:4" x14ac:dyDescent="0.25">
      <c r="A1" s="7" t="s">
        <v>36</v>
      </c>
      <c r="B1" s="7" t="s">
        <v>37</v>
      </c>
      <c r="C1" s="7" t="s">
        <v>38</v>
      </c>
      <c r="D1" s="8" t="s">
        <v>39</v>
      </c>
    </row>
    <row r="2" spans="1:4" ht="30.75" customHeight="1" x14ac:dyDescent="0.25">
      <c r="A2" s="2" t="s">
        <v>40</v>
      </c>
      <c r="B2" s="3" t="s">
        <v>6</v>
      </c>
      <c r="C2" s="3" t="s">
        <v>4</v>
      </c>
      <c r="D2" s="4" t="s">
        <v>5</v>
      </c>
    </row>
    <row r="3" spans="1:4" ht="51" x14ac:dyDescent="0.25">
      <c r="A3" s="2" t="s">
        <v>41</v>
      </c>
      <c r="B3" s="3" t="s">
        <v>9</v>
      </c>
      <c r="C3" s="3" t="s">
        <v>7</v>
      </c>
      <c r="D3" s="4" t="s">
        <v>8</v>
      </c>
    </row>
    <row r="4" spans="1:4" ht="38.25" x14ac:dyDescent="0.25">
      <c r="A4" s="2" t="s">
        <v>42</v>
      </c>
      <c r="B4" s="3" t="s">
        <v>11</v>
      </c>
      <c r="C4" s="3" t="s">
        <v>4</v>
      </c>
      <c r="D4" s="4" t="s">
        <v>10</v>
      </c>
    </row>
    <row r="5" spans="1:4" ht="51" x14ac:dyDescent="0.25">
      <c r="A5" s="2" t="s">
        <v>43</v>
      </c>
      <c r="B5" s="3" t="s">
        <v>12</v>
      </c>
      <c r="C5" s="3" t="s">
        <v>7</v>
      </c>
      <c r="D5" s="4" t="s">
        <v>8</v>
      </c>
    </row>
    <row r="6" spans="1:4" ht="38.25" x14ac:dyDescent="0.25">
      <c r="A6" s="2" t="s">
        <v>44</v>
      </c>
      <c r="B6" s="3" t="s">
        <v>14</v>
      </c>
      <c r="C6" s="3" t="s">
        <v>4</v>
      </c>
      <c r="D6" s="4" t="s">
        <v>13</v>
      </c>
    </row>
    <row r="7" spans="1:4" ht="28.5" x14ac:dyDescent="0.25">
      <c r="A7" s="2" t="s">
        <v>45</v>
      </c>
      <c r="B7" s="3" t="s">
        <v>16</v>
      </c>
      <c r="C7" s="3" t="s">
        <v>4</v>
      </c>
      <c r="D7" s="4" t="s">
        <v>15</v>
      </c>
    </row>
    <row r="8" spans="1:4" ht="28.5" x14ac:dyDescent="0.25">
      <c r="A8" s="2" t="s">
        <v>46</v>
      </c>
      <c r="B8" s="3" t="s">
        <v>19</v>
      </c>
      <c r="C8" s="3" t="s">
        <v>17</v>
      </c>
      <c r="D8" s="4" t="s">
        <v>18</v>
      </c>
    </row>
    <row r="9" spans="1:4" ht="28.5" x14ac:dyDescent="0.25">
      <c r="A9" s="2" t="s">
        <v>47</v>
      </c>
      <c r="B9" s="3" t="s">
        <v>21</v>
      </c>
      <c r="C9" s="3" t="s">
        <v>17</v>
      </c>
      <c r="D9" s="4" t="s">
        <v>20</v>
      </c>
    </row>
    <row r="10" spans="1:4" ht="51" x14ac:dyDescent="0.25">
      <c r="A10" s="2" t="s">
        <v>48</v>
      </c>
      <c r="B10" s="3" t="s">
        <v>22</v>
      </c>
      <c r="C10" s="3" t="s">
        <v>7</v>
      </c>
      <c r="D10" s="4" t="s">
        <v>8</v>
      </c>
    </row>
    <row r="11" spans="1:4" ht="63.75" x14ac:dyDescent="0.25">
      <c r="A11" s="2" t="s">
        <v>49</v>
      </c>
      <c r="B11" s="3" t="s">
        <v>24</v>
      </c>
      <c r="C11" s="3" t="s">
        <v>4</v>
      </c>
      <c r="D11" s="4" t="s">
        <v>23</v>
      </c>
    </row>
    <row r="12" spans="1:4" ht="63.75" x14ac:dyDescent="0.25">
      <c r="A12" s="2" t="s">
        <v>50</v>
      </c>
      <c r="B12" s="3" t="s">
        <v>26</v>
      </c>
      <c r="C12" s="3" t="s">
        <v>4</v>
      </c>
      <c r="D12" s="4" t="s">
        <v>25</v>
      </c>
    </row>
    <row r="13" spans="1:4" ht="28.5" x14ac:dyDescent="0.25">
      <c r="A13" s="2" t="s">
        <v>51</v>
      </c>
      <c r="B13" s="3" t="s">
        <v>27</v>
      </c>
      <c r="C13" s="3" t="s">
        <v>4</v>
      </c>
      <c r="D13" s="4" t="s">
        <v>5</v>
      </c>
    </row>
  </sheetData>
  <conditionalFormatting sqref="A1:D1048576">
    <cfRule type="expression" dxfId="2" priority="1">
      <formula>$C1="Exceção Negócio"</formula>
    </cfRule>
    <cfRule type="expression" dxfId="1" priority="2">
      <formula>$C1="Exceção Aplicação"</formula>
    </cfRule>
    <cfRule type="expression" dxfId="0" priority="3">
      <formula>$C1="Execução Completa"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300" r:id="rId1"/>
  <headerFooter>
    <oddFooter>&amp;C&amp;"Calibri"&amp;11&amp;K000000_x000D_&amp;1#&amp;"Calibri"&amp;10&amp;K000000Pública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Report</vt:lpstr>
      <vt:lpstr>Logs</vt:lpstr>
      <vt:lpstr>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Usuário 1</dc:creator>
  <cp:keywords/>
  <dc:description/>
  <cp:lastModifiedBy>Guilhard Oliveira De Araujo</cp:lastModifiedBy>
  <cp:revision/>
  <dcterms:created xsi:type="dcterms:W3CDTF">2020-10-18T02:05:44Z</dcterms:created>
  <dcterms:modified xsi:type="dcterms:W3CDTF">2023-08-14T19:37:25Z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deaceb-9851-4663-bccf-596767454be3_Enabled">
    <vt:lpwstr>true</vt:lpwstr>
  </property>
  <property fmtid="{D5CDD505-2E9C-101B-9397-08002B2CF9AE}" pid="3" name="MSIP_Label_22deaceb-9851-4663-bccf-596767454be3_SetDate">
    <vt:lpwstr>2022-07-14T21:58:32Z</vt:lpwstr>
  </property>
  <property fmtid="{D5CDD505-2E9C-101B-9397-08002B2CF9AE}" pid="4" name="MSIP_Label_22deaceb-9851-4663-bccf-596767454be3_Method">
    <vt:lpwstr>Privileged</vt:lpwstr>
  </property>
  <property fmtid="{D5CDD505-2E9C-101B-9397-08002B2CF9AE}" pid="5" name="MSIP_Label_22deaceb-9851-4663-bccf-596767454be3_Name">
    <vt:lpwstr>22deaceb-9851-4663-bccf-596767454be3</vt:lpwstr>
  </property>
  <property fmtid="{D5CDD505-2E9C-101B-9397-08002B2CF9AE}" pid="6" name="MSIP_Label_22deaceb-9851-4663-bccf-596767454be3_SiteId">
    <vt:lpwstr>809f94a6-0477-4390-b86e-eab14c5493a7</vt:lpwstr>
  </property>
  <property fmtid="{D5CDD505-2E9C-101B-9397-08002B2CF9AE}" pid="7" name="MSIP_Label_22deaceb-9851-4663-bccf-596767454be3_ActionId">
    <vt:lpwstr>360b8da1-dfb1-48f3-981b-d6456d71ce08</vt:lpwstr>
  </property>
  <property fmtid="{D5CDD505-2E9C-101B-9397-08002B2CF9AE}" pid="8" name="MSIP_Label_22deaceb-9851-4663-bccf-596767454be3_ContentBits">
    <vt:lpwstr>2</vt:lpwstr>
  </property>
</Properties>
</file>