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JEK\Documents\UiPath\DTD_ARQIV_ReporterUniversal\Data\"/>
    </mc:Choice>
  </mc:AlternateContent>
  <xr:revisionPtr revIDLastSave="0" documentId="13_ncr:1_{E603CF78-E9B9-4055-9CB5-D3D9626A9E31}" xr6:coauthVersionLast="47" xr6:coauthVersionMax="47" xr10:uidLastSave="{00000000-0000-0000-0000-000000000000}"/>
  <bookViews>
    <workbookView xWindow="-120" yWindow="-120" windowWidth="19440" windowHeight="11160" activeTab="2" xr2:uid="{6E8C975D-9B7D-47CB-87A5-F91F892D9070}"/>
  </bookViews>
  <sheets>
    <sheet name="Logs" sheetId="1" r:id="rId1"/>
    <sheet name="Report" sheetId="2" r:id="rId2"/>
    <sheet name="Day" sheetId="5" r:id="rId3"/>
  </sheets>
  <definedNames>
    <definedName name="Datas">OFFSET(Logs!$A$1,0,0,COUNTA(Logs!$A:$A),4)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s" name="Datas" connection="WorksheetConnection_Planilha Base.xlsx!Dat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C1" i="2" l="1"/>
  <c r="B1" i="2" l="1"/>
  <c r="C8" i="2"/>
  <c r="E4" i="2" l="1"/>
  <c r="F7" i="2"/>
  <c r="C4" i="2"/>
  <c r="C6" i="2"/>
  <c r="C7" i="2"/>
  <c r="E7" i="2"/>
  <c r="E6" i="2"/>
  <c r="E8" i="2"/>
  <c r="F4" i="2"/>
  <c r="F8" i="2"/>
  <c r="F6" i="2"/>
  <c r="G6" i="2"/>
  <c r="G8" i="2"/>
  <c r="G4" i="2"/>
  <c r="G7" i="2"/>
  <c r="D6" i="2"/>
  <c r="D8" i="2"/>
  <c r="D7" i="2"/>
  <c r="D4" i="2"/>
  <c r="E5" i="2" l="1"/>
  <c r="F5" i="2"/>
  <c r="C5" i="2"/>
  <c r="G5" i="2"/>
  <c r="D5" i="2"/>
  <c r="I7" i="2" l="1"/>
  <c r="H7" i="2" s="1"/>
  <c r="I6" i="2"/>
  <c r="H6" i="2" s="1"/>
  <c r="I4" i="2"/>
  <c r="H4" i="2" s="1"/>
  <c r="I8" i="2"/>
  <c r="H8" i="2" s="1"/>
  <c r="H5" i="2" l="1"/>
  <c r="I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659656-19AF-4D18-923A-0F2C50686A9F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BFF0345-6CAD-4A9B-8325-A1BFF1874856}" name="WorksheetConnection_Planilha Base.xlsx!Datas" type="102" refreshedVersion="6" minRefreshableVersion="5">
    <extLst>
      <ext xmlns:x15="http://schemas.microsoft.com/office/spreadsheetml/2010/11/main" uri="{DE250136-89BD-433C-8126-D09CA5730AF9}">
        <x15:connection id="Datas">
          <x15:rangePr sourceName="Datas"/>
        </x15:connection>
      </ext>
    </extLst>
  </connection>
</connections>
</file>

<file path=xl/sharedStrings.xml><?xml version="1.0" encoding="utf-8"?>
<sst xmlns="http://schemas.openxmlformats.org/spreadsheetml/2006/main" count="25" uniqueCount="25">
  <si>
    <t>Status</t>
  </si>
  <si>
    <t>Início</t>
  </si>
  <si>
    <t>New</t>
  </si>
  <si>
    <t>ANO
(D-365)</t>
  </si>
  <si>
    <t>TRIMESTRE
(D-90)</t>
  </si>
  <si>
    <t>MÊS
(D-30)</t>
  </si>
  <si>
    <t>SEMANA
(D-7)</t>
  </si>
  <si>
    <t>DIA
(D0)</t>
  </si>
  <si>
    <t>ONTEM
(D-1)</t>
  </si>
  <si>
    <t>INÍCIO
(TOTAL)</t>
  </si>
  <si>
    <t>Taxa Sucesso</t>
  </si>
  <si>
    <t>Items processados</t>
  </si>
  <si>
    <t>Histórico processo</t>
  </si>
  <si>
    <t>EXCEÇÃO APLICAÇÃO</t>
  </si>
  <si>
    <t>EXCEÇÃO NEGÓCIO</t>
  </si>
  <si>
    <t>EXECUÇÃO COMPLETA</t>
  </si>
  <si>
    <t>Referencia</t>
  </si>
  <si>
    <t>Saída</t>
  </si>
  <si>
    <t>Aplicação</t>
  </si>
  <si>
    <t>Negócio</t>
  </si>
  <si>
    <t>Completa</t>
  </si>
  <si>
    <t>REFERÊNCIA</t>
  </si>
  <si>
    <t>STATUS</t>
  </si>
  <si>
    <t>RESULTADO</t>
  </si>
  <si>
    <t>INÍCIO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</si>
</sst>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22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NumberFormat="1"/>
    <xf numFmtId="0" fontId="5" fillId="2" borderId="0" xfId="0" applyNumberFormat="1" applyFont="1" applyFill="1" applyAlignment="1">
      <alignment horizont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7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1" fontId="8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6" fillId="3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0" fillId="0" borderId="0" xfId="0" applyFont="1"/>
    <xf numFmtId="0" fontId="9" fillId="2" borderId="3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9" fontId="6" fillId="0" borderId="5" xfId="1" applyFont="1" applyBorder="1" applyAlignment="1">
      <alignment horizontal="center"/>
    </xf>
    <xf numFmtId="0" fontId="9" fillId="2" borderId="8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wrapText="1"/>
    </xf>
    <xf numFmtId="0" fontId="10" fillId="6" borderId="1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 wrapText="1"/>
    </xf>
    <xf numFmtId="0" fontId="6" fillId="4" borderId="10" xfId="0" applyFont="1" applyFill="1" applyBorder="1" applyAlignment="1">
      <alignment horizontal="center" wrapText="1"/>
    </xf>
    <xf numFmtId="0" fontId="6" fillId="5" borderId="10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wrapText="1"/>
    </xf>
    <xf numFmtId="0" fontId="10" fillId="0" borderId="7" xfId="0" applyFont="1" applyFill="1" applyBorder="1" applyAlignment="1">
      <alignment horizontal="center"/>
    </xf>
    <xf numFmtId="9" fontId="6" fillId="0" borderId="6" xfId="1" applyFont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3" xfId="0" quotePrefix="1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2">
    <cellStyle name="Normal" xfId="0" builtinId="0"/>
    <cellStyle name="Porcentagem" xfId="1" builtinId="5"/>
  </cellStyles>
  <dxfs count="16">
    <dxf>
      <fill>
        <patternFill>
          <bgColor theme="9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9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9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9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9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C1C4-442F-44F1-A74C-83B4467AA026}">
  <sheetPr codeName="Planilha1"/>
  <dimension ref="A1:AE1002"/>
  <sheetViews>
    <sheetView workbookViewId="0">
      <selection activeCell="A2" sqref="A2:E3"/>
    </sheetView>
  </sheetViews>
  <sheetFormatPr defaultColWidth="9.140625" defaultRowHeight="15" x14ac:dyDescent="0.25"/>
  <cols>
    <col min="1" max="1" width="15.85546875" style="8" bestFit="1" customWidth="1"/>
    <col min="2" max="2" width="15.5703125" customWidth="1"/>
    <col min="3" max="3" width="33.7109375" customWidth="1"/>
    <col min="4" max="4" width="15.85546875" bestFit="1" customWidth="1"/>
    <col min="5" max="31" width="9.140625" style="41"/>
  </cols>
  <sheetData>
    <row r="1" spans="1:4" x14ac:dyDescent="0.25">
      <c r="A1" s="9" t="s">
        <v>1</v>
      </c>
      <c r="B1" s="5" t="s">
        <v>16</v>
      </c>
      <c r="C1" s="6" t="s">
        <v>0</v>
      </c>
      <c r="D1" s="5" t="s">
        <v>17</v>
      </c>
    </row>
    <row r="2" spans="1:4" x14ac:dyDescent="0.25">
      <c r="A2" s="1"/>
      <c r="C2" s="1"/>
      <c r="D2" s="2"/>
    </row>
    <row r="3" spans="1:4" x14ac:dyDescent="0.25">
      <c r="A3" s="1"/>
      <c r="C3" s="1"/>
    </row>
    <row r="4" spans="1:4" x14ac:dyDescent="0.25">
      <c r="A4" s="1"/>
      <c r="C4" s="1"/>
    </row>
    <row r="5" spans="1:4" x14ac:dyDescent="0.25">
      <c r="A5" s="1"/>
      <c r="C5" s="1"/>
    </row>
    <row r="6" spans="1:4" x14ac:dyDescent="0.25">
      <c r="A6" s="1"/>
      <c r="B6" s="4"/>
      <c r="C6" s="1"/>
    </row>
    <row r="7" spans="1:4" x14ac:dyDescent="0.25">
      <c r="A7" s="1"/>
      <c r="B7" s="4"/>
      <c r="C7" s="1"/>
    </row>
    <row r="8" spans="1:4" x14ac:dyDescent="0.25">
      <c r="A8" s="1"/>
      <c r="B8" s="4"/>
    </row>
    <row r="9" spans="1:4" x14ac:dyDescent="0.25">
      <c r="A9" s="1"/>
      <c r="B9" s="4"/>
    </row>
    <row r="10" spans="1:4" x14ac:dyDescent="0.25">
      <c r="A10" s="1"/>
      <c r="B10" s="4"/>
    </row>
    <row r="11" spans="1:4" x14ac:dyDescent="0.25">
      <c r="A11" s="1"/>
      <c r="B11" s="4"/>
      <c r="C11" s="1"/>
    </row>
    <row r="12" spans="1:4" x14ac:dyDescent="0.25">
      <c r="A12" s="1"/>
      <c r="B12" s="4"/>
      <c r="C12" s="1"/>
    </row>
    <row r="13" spans="1:4" x14ac:dyDescent="0.25">
      <c r="A13" s="1"/>
      <c r="B13" s="4"/>
      <c r="C13" s="1"/>
    </row>
    <row r="14" spans="1:4" x14ac:dyDescent="0.25">
      <c r="A14" s="1"/>
      <c r="B14" s="4"/>
      <c r="C14" s="1"/>
    </row>
    <row r="15" spans="1:4" x14ac:dyDescent="0.25">
      <c r="A15" s="1"/>
      <c r="B15" s="4"/>
      <c r="C15" s="1"/>
    </row>
    <row r="16" spans="1:4" x14ac:dyDescent="0.25">
      <c r="A16" s="1"/>
      <c r="B16" s="4"/>
    </row>
    <row r="17" spans="1:2" x14ac:dyDescent="0.25">
      <c r="A17" s="1"/>
      <c r="B17" s="4"/>
    </row>
    <row r="18" spans="1:2" x14ac:dyDescent="0.25">
      <c r="A18" s="1"/>
      <c r="B18" s="4"/>
    </row>
    <row r="19" spans="1:2" x14ac:dyDescent="0.25">
      <c r="A19" s="1"/>
      <c r="B19" s="4"/>
    </row>
    <row r="20" spans="1:2" x14ac:dyDescent="0.25">
      <c r="A20" s="1"/>
      <c r="B20" s="4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</row>
    <row r="31" spans="1:2" x14ac:dyDescent="0.25">
      <c r="A31" s="1"/>
    </row>
    <row r="32" spans="1: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2" x14ac:dyDescent="0.25">
      <c r="A465" s="1"/>
    </row>
    <row r="466" spans="1:2" x14ac:dyDescent="0.25">
      <c r="A466" s="1"/>
    </row>
    <row r="467" spans="1:2" x14ac:dyDescent="0.25">
      <c r="A467" s="1"/>
    </row>
    <row r="468" spans="1:2" x14ac:dyDescent="0.25">
      <c r="A468" s="1"/>
    </row>
    <row r="469" spans="1:2" x14ac:dyDescent="0.25">
      <c r="A469" s="1"/>
      <c r="B469" s="7"/>
    </row>
    <row r="470" spans="1:2" x14ac:dyDescent="0.25">
      <c r="A470" s="1"/>
    </row>
    <row r="471" spans="1:2" x14ac:dyDescent="0.25">
      <c r="A471" s="1"/>
    </row>
    <row r="472" spans="1:2" x14ac:dyDescent="0.25">
      <c r="A472" s="1"/>
    </row>
    <row r="473" spans="1:2" x14ac:dyDescent="0.25">
      <c r="A473" s="1"/>
    </row>
    <row r="474" spans="1:2" x14ac:dyDescent="0.25">
      <c r="A474" s="1"/>
    </row>
    <row r="475" spans="1:2" x14ac:dyDescent="0.25">
      <c r="A475" s="1"/>
    </row>
    <row r="476" spans="1:2" x14ac:dyDescent="0.25">
      <c r="A476" s="1"/>
    </row>
    <row r="477" spans="1:2" x14ac:dyDescent="0.25">
      <c r="A477" s="1"/>
    </row>
    <row r="478" spans="1:2" x14ac:dyDescent="0.25">
      <c r="A478" s="1"/>
    </row>
    <row r="479" spans="1:2" x14ac:dyDescent="0.25">
      <c r="A479" s="1"/>
    </row>
    <row r="480" spans="1:2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4" x14ac:dyDescent="0.25">
      <c r="A513" s="1"/>
    </row>
    <row r="514" spans="1:4" x14ac:dyDescent="0.25">
      <c r="A514" s="1"/>
    </row>
    <row r="515" spans="1:4" x14ac:dyDescent="0.25">
      <c r="A515" s="1"/>
    </row>
    <row r="516" spans="1:4" x14ac:dyDescent="0.25">
      <c r="A516" s="1"/>
    </row>
    <row r="517" spans="1:4" x14ac:dyDescent="0.25">
      <c r="A517" s="1"/>
    </row>
    <row r="518" spans="1:4" x14ac:dyDescent="0.25">
      <c r="A518" s="1"/>
    </row>
    <row r="519" spans="1:4" x14ac:dyDescent="0.25">
      <c r="A519" s="1"/>
      <c r="D519" s="7"/>
    </row>
    <row r="520" spans="1:4" x14ac:dyDescent="0.25">
      <c r="A520" s="1"/>
    </row>
    <row r="521" spans="1:4" x14ac:dyDescent="0.25">
      <c r="A521" s="1"/>
    </row>
    <row r="522" spans="1:4" x14ac:dyDescent="0.25">
      <c r="A522" s="1"/>
    </row>
    <row r="523" spans="1:4" x14ac:dyDescent="0.25">
      <c r="A523" s="1"/>
    </row>
    <row r="524" spans="1:4" x14ac:dyDescent="0.25">
      <c r="A524" s="1"/>
    </row>
    <row r="525" spans="1:4" x14ac:dyDescent="0.25">
      <c r="A525" s="1"/>
      <c r="D525" s="7"/>
    </row>
    <row r="526" spans="1:4" x14ac:dyDescent="0.25">
      <c r="A526" s="1"/>
    </row>
    <row r="527" spans="1:4" x14ac:dyDescent="0.25">
      <c r="A527" s="1"/>
      <c r="D527" s="7"/>
    </row>
    <row r="528" spans="1:4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</sheetData>
  <conditionalFormatting sqref="A1:XFD1">
    <cfRule type="notContainsBlanks" dxfId="15" priority="1">
      <formula>LEN(TRIM(A1))&gt;0</formula>
    </cfRule>
  </conditionalFormatting>
  <pageMargins left="0.511811024" right="0.511811024" top="0.78740157499999996" bottom="0.78740157499999996" header="0.31496062000000002" footer="0.31496062000000002"/>
  <pageSetup orientation="portrait" r:id="rId1"/>
  <headerFooter>
    <oddFooter>&amp;C_x000D_&amp;1#&amp;"Calibri"&amp;10&amp;K000000 Pública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770F1-A923-44C1-B937-9B49D63BFA72}">
  <sheetPr codeName="Planilha2"/>
  <dimension ref="A1:I12"/>
  <sheetViews>
    <sheetView showGridLines="0" topLeftCell="B1" zoomScale="80" zoomScaleNormal="80" workbookViewId="0">
      <selection activeCell="C11" sqref="C11"/>
    </sheetView>
  </sheetViews>
  <sheetFormatPr defaultColWidth="0" defaultRowHeight="15" customHeight="1" x14ac:dyDescent="0.25"/>
  <cols>
    <col min="1" max="1" width="12.140625" hidden="1" customWidth="1"/>
    <col min="2" max="2" width="21.28515625" style="18" customWidth="1"/>
    <col min="3" max="3" width="12.140625" customWidth="1"/>
    <col min="4" max="8" width="14.5703125" customWidth="1"/>
    <col min="9" max="9" width="12.42578125" customWidth="1"/>
    <col min="10" max="16384" width="9.140625" hidden="1"/>
  </cols>
  <sheetData>
    <row r="1" spans="1:9" s="13" customFormat="1" ht="15" customHeight="1" x14ac:dyDescent="0.25">
      <c r="A1"/>
      <c r="B1" s="17">
        <f>COUNTA(#REF!)</f>
        <v>1</v>
      </c>
      <c r="C1" s="3">
        <f>MIN(Logs!$A:$A)*1</f>
        <v>0</v>
      </c>
      <c r="D1" s="13">
        <v>365</v>
      </c>
      <c r="E1" s="13">
        <v>90</v>
      </c>
      <c r="F1" s="13">
        <v>30</v>
      </c>
      <c r="G1" s="13">
        <v>7</v>
      </c>
      <c r="H1" s="13">
        <v>1</v>
      </c>
      <c r="I1" s="38">
        <v>0</v>
      </c>
    </row>
    <row r="2" spans="1:9" x14ac:dyDescent="0.25">
      <c r="B2" s="16"/>
      <c r="C2" s="14">
        <f>MIN(Logs!$A:$A)</f>
        <v>0</v>
      </c>
      <c r="D2" s="14" t="e">
        <f>YEAR(MAX(Logs!$A:$A)-D1)&amp;TEXT(MAX(Logs!$A:$A)-D1,"-MM-dd ")</f>
        <v>#NUM!</v>
      </c>
      <c r="E2" s="14" t="e">
        <f>YEAR(MAX(Logs!$A:$A)-E1)&amp;TEXT(MAX(Logs!$A:$A)-E1,"-MM-dd ")</f>
        <v>#NUM!</v>
      </c>
      <c r="F2" s="14" t="e">
        <f>YEAR(MAX(Logs!$A:$A)-F1)&amp;TEXT(MAX(Logs!$A:$A)-F1,"-MM-dd ")</f>
        <v>#NUM!</v>
      </c>
      <c r="G2" s="14" t="e">
        <f>YEAR(MAX(Logs!$A:$A)-G1)&amp;TEXT(MAX(Logs!$A:$A)-G1,"-MM-dd ")</f>
        <v>#NUM!</v>
      </c>
      <c r="H2" s="14" t="e">
        <f>YEAR(MAX(Logs!$A:$A)-H1)&amp;TEXT(MAX(Logs!$A:$A)-H1,"-MM-dd ")</f>
        <v>#NUM!</v>
      </c>
      <c r="I2" s="14" t="str">
        <f>YEAR(MAX(Logs!$A:$A)-I1)&amp;TEXT(MAX(Logs!$A:$A)-I1,"-MM-dd ")</f>
        <v xml:space="preserve">1900-01-00 </v>
      </c>
    </row>
    <row r="3" spans="1:9" s="22" customFormat="1" ht="30" x14ac:dyDescent="0.25">
      <c r="A3"/>
      <c r="B3" s="26" t="s">
        <v>12</v>
      </c>
      <c r="C3" s="23" t="s">
        <v>9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8</v>
      </c>
      <c r="I3" s="32" t="s">
        <v>7</v>
      </c>
    </row>
    <row r="4" spans="1:9" x14ac:dyDescent="0.25">
      <c r="B4" s="27" t="s">
        <v>11</v>
      </c>
      <c r="C4" s="24">
        <f>COUNTIFS(Logs!$A:$A,"&gt;="&amp;Report!C$2)</f>
        <v>0</v>
      </c>
      <c r="D4" s="24">
        <f>COUNTIFS(Logs!$A:$A,"&gt;="&amp;Report!D$2)</f>
        <v>0</v>
      </c>
      <c r="E4" s="24">
        <f>COUNTIFS(Logs!$A:$A,"&gt;="&amp;Report!E$2)</f>
        <v>0</v>
      </c>
      <c r="F4" s="24">
        <f>COUNTIFS(Logs!$A:$A,"&gt;="&amp;Report!F$2)</f>
        <v>0</v>
      </c>
      <c r="G4" s="24">
        <f>COUNTIFS(Logs!$A:$A,"&gt;="&amp;Report!G$2)</f>
        <v>0</v>
      </c>
      <c r="H4" s="24">
        <f>COUNTIFS(Logs!$A:$A,"&gt;="&amp;Report!H$2)-I4</f>
        <v>-1</v>
      </c>
      <c r="I4" s="33">
        <f>COUNTIFS(Logs!$A:$A,"&gt;="&amp;Report!I$2)</f>
        <v>1</v>
      </c>
    </row>
    <row r="5" spans="1:9" x14ac:dyDescent="0.25">
      <c r="B5" s="28" t="s">
        <v>10</v>
      </c>
      <c r="C5" s="25" t="str">
        <f t="shared" ref="C5:H5" si="0">IFERROR(1-C6/C4,"-")</f>
        <v>-</v>
      </c>
      <c r="D5" s="25" t="str">
        <f t="shared" si="0"/>
        <v>-</v>
      </c>
      <c r="E5" s="25" t="str">
        <f t="shared" si="0"/>
        <v>-</v>
      </c>
      <c r="F5" s="25" t="str">
        <f t="shared" si="0"/>
        <v>-</v>
      </c>
      <c r="G5" s="25" t="str">
        <f t="shared" si="0"/>
        <v>-</v>
      </c>
      <c r="H5" s="25">
        <f t="shared" si="0"/>
        <v>1</v>
      </c>
      <c r="I5" s="34">
        <f t="shared" ref="I5" si="1">IFERROR(1-I6/I4,"-")</f>
        <v>1</v>
      </c>
    </row>
    <row r="6" spans="1:9" ht="15" customHeight="1" x14ac:dyDescent="0.25">
      <c r="A6" t="s">
        <v>18</v>
      </c>
      <c r="B6" s="29" t="s">
        <v>13</v>
      </c>
      <c r="C6" s="19">
        <f>COUNTIFS(Logs!$A:$A,"&gt;="&amp;Report!C$2,Logs!$C:$C,"*"&amp;$A6&amp;"*")</f>
        <v>0</v>
      </c>
      <c r="D6" s="19">
        <f>COUNTIFS(Logs!$A:$A,"&gt;="&amp;Report!D$2,Logs!$C:$C,"*"&amp;$A6&amp;"*")</f>
        <v>0</v>
      </c>
      <c r="E6" s="19">
        <f>COUNTIFS(Logs!$A:$A,"&gt;="&amp;Report!E$2,Logs!$C:$C,"*"&amp;$A6&amp;"*")</f>
        <v>0</v>
      </c>
      <c r="F6" s="19">
        <f>COUNTIFS(Logs!$A:$A,"&gt;="&amp;Report!F$2,Logs!$C:$C,"*"&amp;$A6&amp;"*")</f>
        <v>0</v>
      </c>
      <c r="G6" s="19">
        <f>COUNTIFS(Logs!$A:$A,"&gt;="&amp;Report!G$2,Logs!$C:$C,"*"&amp;$A6&amp;"*")</f>
        <v>0</v>
      </c>
      <c r="H6" s="19">
        <f>COUNTIFS(Logs!$A:$A,"&gt;="&amp;Report!H$2,Logs!$C:$C,"*"&amp;$A6&amp;"*")-I6</f>
        <v>0</v>
      </c>
      <c r="I6" s="35">
        <f>COUNTIFS(Logs!$A:$A,"&gt;="&amp;Report!I$2,Logs!$C:$C,"*"&amp;$A6&amp;"*")</f>
        <v>0</v>
      </c>
    </row>
    <row r="7" spans="1:9" ht="15" customHeight="1" x14ac:dyDescent="0.25">
      <c r="A7" t="s">
        <v>19</v>
      </c>
      <c r="B7" s="30" t="s">
        <v>14</v>
      </c>
      <c r="C7" s="20">
        <f>COUNTIFS(Logs!$A:$A,"&gt;="&amp;Report!C$2,Logs!$C:$C,"*"&amp;$A7&amp;"*")</f>
        <v>0</v>
      </c>
      <c r="D7" s="20">
        <f>COUNTIFS(Logs!$A:$A,"&gt;="&amp;Report!D$2,Logs!$C:$C,"*"&amp;$A7&amp;"*")</f>
        <v>0</v>
      </c>
      <c r="E7" s="20">
        <f>COUNTIFS(Logs!$A:$A,"&gt;="&amp;Report!E$2,Logs!$C:$C,"*"&amp;$A7&amp;"*")</f>
        <v>0</v>
      </c>
      <c r="F7" s="20">
        <f>COUNTIFS(Logs!$A:$A,"&gt;="&amp;Report!F$2,Logs!$C:$C,"*"&amp;$A7&amp;"*")</f>
        <v>0</v>
      </c>
      <c r="G7" s="20">
        <f>COUNTIFS(Logs!$A:$A,"&gt;="&amp;Report!G$2,Logs!$C:$C,"*"&amp;$A7&amp;"*")</f>
        <v>0</v>
      </c>
      <c r="H7" s="20">
        <f>COUNTIFS(Logs!$A:$A,"&gt;="&amp;Report!H$2,Logs!$C:$C,"*"&amp;$A7&amp;"*")-I7</f>
        <v>0</v>
      </c>
      <c r="I7" s="36">
        <f>COUNTIFS(Logs!$A:$A,"&gt;="&amp;Report!I$2,Logs!$C:$C,"*"&amp;$A7&amp;"*")</f>
        <v>0</v>
      </c>
    </row>
    <row r="8" spans="1:9" ht="15" customHeight="1" x14ac:dyDescent="0.25">
      <c r="A8" t="s">
        <v>20</v>
      </c>
      <c r="B8" s="31" t="s">
        <v>15</v>
      </c>
      <c r="C8" s="21">
        <f>COUNTIFS(Logs!$A:$A,"&gt;="&amp;Report!C$2,Logs!$C:$C,"*"&amp;$A8&amp;"*")</f>
        <v>0</v>
      </c>
      <c r="D8" s="21">
        <f>COUNTIFS(Logs!$A:$A,"&gt;="&amp;Report!D$2,Logs!$C:$C,"*"&amp;$A8&amp;"*")</f>
        <v>0</v>
      </c>
      <c r="E8" s="21">
        <f>COUNTIFS(Logs!$A:$A,"&gt;="&amp;Report!E$2,Logs!$C:$C,"*"&amp;$A8&amp;"*")</f>
        <v>0</v>
      </c>
      <c r="F8" s="21">
        <f>COUNTIFS(Logs!$A:$A,"&gt;="&amp;Report!F$2,Logs!$C:$C,"*"&amp;$A8&amp;"*")</f>
        <v>0</v>
      </c>
      <c r="G8" s="21">
        <f>COUNTIFS(Logs!$A:$A,"&gt;="&amp;Report!G$2,Logs!$C:$C,"*"&amp;$A8&amp;"*")</f>
        <v>0</v>
      </c>
      <c r="H8" s="21">
        <f>COUNTIFS(Logs!$A:$A,"&gt;="&amp;Report!H$2,Logs!$C:$C,"*"&amp;$A8&amp;"*")-I8</f>
        <v>0</v>
      </c>
      <c r="I8" s="37">
        <f>COUNTIFS(Logs!$A:$A,"&gt;="&amp;Report!I$2,Logs!$C:$C,"*"&amp;$A8&amp;"*")</f>
        <v>0</v>
      </c>
    </row>
    <row r="9" spans="1:9" x14ac:dyDescent="0.25">
      <c r="A9" t="s">
        <v>2</v>
      </c>
    </row>
    <row r="12" spans="1:9" ht="15" customHeight="1" x14ac:dyDescent="0.25">
      <c r="C12" s="15"/>
      <c r="D12" s="15"/>
      <c r="E12" s="15"/>
      <c r="F12" s="15"/>
      <c r="G12" s="15"/>
      <c r="H12" s="15"/>
      <c r="I12" s="15"/>
    </row>
  </sheetData>
  <conditionalFormatting sqref="D3:I3">
    <cfRule type="expression" dxfId="14" priority="10">
      <formula>$D3="BusinessException"</formula>
    </cfRule>
    <cfRule type="expression" dxfId="13" priority="11">
      <formula>$D3="ApplicationException"</formula>
    </cfRule>
    <cfRule type="expression" dxfId="12" priority="12">
      <formula>$D3="Successful"</formula>
    </cfRule>
  </conditionalFormatting>
  <conditionalFormatting sqref="B3">
    <cfRule type="expression" dxfId="11" priority="7">
      <formula>$D3="BusinessException"</formula>
    </cfRule>
    <cfRule type="expression" dxfId="10" priority="8">
      <formula>$D3="ApplicationException"</formula>
    </cfRule>
    <cfRule type="expression" dxfId="9" priority="9">
      <formula>$D3="Successful"</formula>
    </cfRule>
  </conditionalFormatting>
  <conditionalFormatting sqref="B5">
    <cfRule type="expression" dxfId="8" priority="4">
      <formula>$D5="BusinessException"</formula>
    </cfRule>
    <cfRule type="expression" dxfId="7" priority="5">
      <formula>$D5="ApplicationException"</formula>
    </cfRule>
    <cfRule type="expression" dxfId="6" priority="6">
      <formula>$D5="Successful"</formula>
    </cfRule>
  </conditionalFormatting>
  <conditionalFormatting sqref="C3">
    <cfRule type="expression" dxfId="5" priority="1">
      <formula>$D3="BusinessException"</formula>
    </cfRule>
    <cfRule type="expression" dxfId="4" priority="2">
      <formula>$D3="ApplicationException"</formula>
    </cfRule>
    <cfRule type="expression" dxfId="3" priority="3">
      <formula>$D3="Successful"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headerFooter>
    <oddFooter>&amp;C_x000D_&amp;1#&amp;"Calibri"&amp;10&amp;K000000 Pública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E012-D479-43E2-90AF-A4BE0EF281E9}">
  <sheetPr codeName="Planilha4"/>
  <dimension ref="A1:D2"/>
  <sheetViews>
    <sheetView tabSelected="1" zoomScale="90" zoomScaleNormal="90" workbookViewId="0">
      <selection activeCell="D3" sqref="D3"/>
    </sheetView>
  </sheetViews>
  <sheetFormatPr defaultColWidth="0" defaultRowHeight="15" x14ac:dyDescent="0.25"/>
  <cols>
    <col min="1" max="1" width="20.7109375" style="10" customWidth="1"/>
    <col min="2" max="2" width="40.7109375" style="11" customWidth="1"/>
    <col min="3" max="3" width="20.7109375" style="11" customWidth="1"/>
    <col min="4" max="4" width="40.7109375" style="12" customWidth="1"/>
    <col min="5" max="16384" width="9.140625" style="7" hidden="1"/>
  </cols>
  <sheetData>
    <row r="1" spans="1:4" x14ac:dyDescent="0.25">
      <c r="A1" s="39" t="s">
        <v>24</v>
      </c>
      <c r="B1" s="39" t="s">
        <v>21</v>
      </c>
      <c r="C1" s="39" t="s">
        <v>22</v>
      </c>
      <c r="D1" s="40" t="s">
        <v>23</v>
      </c>
    </row>
    <row r="2" spans="1:4" ht="14.25" customHeight="1" x14ac:dyDescent="0.25"/>
  </sheetData>
  <conditionalFormatting sqref="A1:D1048576">
    <cfRule type="expression" dxfId="2" priority="1">
      <formula>$C1="Exceção Negócio"</formula>
    </cfRule>
    <cfRule type="expression" dxfId="1" priority="2">
      <formula>$C1="Exceção Aplicação"</formula>
    </cfRule>
    <cfRule type="expression" dxfId="0" priority="3">
      <formula>$C1="Execução Completa"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headerFooter>
    <oddFooter>&amp;C_x000D_&amp;1#&amp;"Calibri"&amp;10&amp;K000000 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Logs</vt:lpstr>
      <vt:lpstr>Report</vt:lpstr>
      <vt:lpstr>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1</dc:creator>
  <cp:lastModifiedBy>Marc Camille Chevallier</cp:lastModifiedBy>
  <dcterms:created xsi:type="dcterms:W3CDTF">2020-10-18T02:05:44Z</dcterms:created>
  <dcterms:modified xsi:type="dcterms:W3CDTF">2021-12-15T21:04:51Z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deaceb-9851-4663-bccf-596767454be3_Enabled">
    <vt:lpwstr>true</vt:lpwstr>
  </property>
  <property fmtid="{D5CDD505-2E9C-101B-9397-08002B2CF9AE}" pid="3" name="MSIP_Label_22deaceb-9851-4663-bccf-596767454be3_SetDate">
    <vt:lpwstr>2021-03-16T19:40:47Z</vt:lpwstr>
  </property>
  <property fmtid="{D5CDD505-2E9C-101B-9397-08002B2CF9AE}" pid="4" name="MSIP_Label_22deaceb-9851-4663-bccf-596767454be3_Method">
    <vt:lpwstr>Privileged</vt:lpwstr>
  </property>
  <property fmtid="{D5CDD505-2E9C-101B-9397-08002B2CF9AE}" pid="5" name="MSIP_Label_22deaceb-9851-4663-bccf-596767454be3_Name">
    <vt:lpwstr>22deaceb-9851-4663-bccf-596767454be3</vt:lpwstr>
  </property>
  <property fmtid="{D5CDD505-2E9C-101B-9397-08002B2CF9AE}" pid="6" name="MSIP_Label_22deaceb-9851-4663-bccf-596767454be3_SiteId">
    <vt:lpwstr>809f94a6-0477-4390-b86e-eab14c5493a7</vt:lpwstr>
  </property>
  <property fmtid="{D5CDD505-2E9C-101B-9397-08002B2CF9AE}" pid="7" name="MSIP_Label_22deaceb-9851-4663-bccf-596767454be3_ActionId">
    <vt:lpwstr>a758b416-fd69-4ccb-9741-26edc00107ba</vt:lpwstr>
  </property>
  <property fmtid="{D5CDD505-2E9C-101B-9397-08002B2CF9AE}" pid="8" name="MSIP_Label_22deaceb-9851-4663-bccf-596767454be3_ContentBits">
    <vt:lpwstr>2</vt:lpwstr>
  </property>
</Properties>
</file>