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\Downloads\"/>
    </mc:Choice>
  </mc:AlternateContent>
  <xr:revisionPtr revIDLastSave="0" documentId="13_ncr:1_{1C2112F5-3BE2-41D9-BA7B-23ABAEFDF5D8}" xr6:coauthVersionLast="47" xr6:coauthVersionMax="47" xr10:uidLastSave="{00000000-0000-0000-0000-000000000000}"/>
  <bookViews>
    <workbookView xWindow="-108" yWindow="-108" windowWidth="30936" windowHeight="16896" xr2:uid="{024076E3-4452-493B-99F8-FEA75FE9EB5B}"/>
  </bookViews>
  <sheets>
    <sheet name="Stats and Profs." sheetId="1" r:id="rId1"/>
    <sheet name="Inventory, Features and Traits" sheetId="3" r:id="rId2"/>
    <sheet name="Spellcasting" sheetId="5" r:id="rId3"/>
    <sheet name="Backstory. Allies and Treasure" sheetId="6" r:id="rId4"/>
    <sheet name="Backing Sheet" sheetId="2" state="hidden" r:id="rId5"/>
    <sheet name="Reference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H7" i="5" l="1"/>
  <c r="P4" i="5"/>
  <c r="L4" i="5"/>
  <c r="H4" i="5"/>
  <c r="P2" i="5"/>
  <c r="L2" i="5"/>
  <c r="J2" i="5"/>
  <c r="AA29" i="5" s="1"/>
  <c r="H2" i="5"/>
  <c r="B2" i="5"/>
  <c r="P4" i="3"/>
  <c r="P2" i="3"/>
  <c r="L4" i="3"/>
  <c r="L2" i="3"/>
  <c r="H4" i="3"/>
  <c r="J2" i="3"/>
  <c r="H2" i="3"/>
  <c r="B2" i="3"/>
  <c r="I7" i="3"/>
  <c r="C29" i="5" l="1"/>
  <c r="I12" i="5"/>
  <c r="I29" i="5"/>
  <c r="O12" i="5"/>
  <c r="O29" i="5"/>
  <c r="U12" i="5"/>
  <c r="U29" i="5"/>
  <c r="AA12" i="5"/>
  <c r="B8" i="2"/>
  <c r="C8" i="2" s="1"/>
  <c r="B7" i="2"/>
  <c r="C7" i="2" s="1"/>
  <c r="B6" i="2"/>
  <c r="C6" i="2" s="1"/>
  <c r="B5" i="2"/>
  <c r="C5" i="2" s="1"/>
  <c r="E13" i="1" s="1"/>
  <c r="B4" i="2"/>
  <c r="C4" i="2" s="1"/>
  <c r="B3" i="2"/>
  <c r="J7" i="3" s="1"/>
  <c r="D9" i="1"/>
  <c r="P7" i="5" s="1"/>
  <c r="L7" i="5" s="1"/>
  <c r="E36" i="1" l="1"/>
  <c r="E15" i="1"/>
  <c r="E25" i="1"/>
  <c r="E20" i="1"/>
  <c r="E28" i="1"/>
  <c r="E30" i="1"/>
  <c r="V7" i="1" s="1"/>
  <c r="J7" i="1"/>
  <c r="E19" i="1"/>
  <c r="E34" i="1"/>
  <c r="E35" i="1"/>
  <c r="E12" i="1"/>
  <c r="E21" i="1"/>
  <c r="E33" i="1"/>
  <c r="E24" i="1"/>
  <c r="E27" i="1"/>
  <c r="E14" i="1"/>
  <c r="E29" i="1"/>
  <c r="E32" i="1"/>
  <c r="E23" i="1"/>
  <c r="E16" i="1"/>
  <c r="E31" i="1"/>
  <c r="E26" i="1"/>
  <c r="C3" i="2"/>
  <c r="B30" i="1"/>
  <c r="B15" i="1"/>
  <c r="B35" i="1"/>
  <c r="B25" i="1"/>
  <c r="B20" i="1"/>
  <c r="B10" i="1" l="1"/>
  <c r="E22" i="1"/>
  <c r="E11" i="1"/>
</calcChain>
</file>

<file path=xl/sharedStrings.xml><?xml version="1.0" encoding="utf-8"?>
<sst xmlns="http://schemas.openxmlformats.org/spreadsheetml/2006/main" count="380" uniqueCount="138">
  <si>
    <t>Character Name</t>
  </si>
  <si>
    <t>Race</t>
  </si>
  <si>
    <t>Background</t>
  </si>
  <si>
    <t>Alignment</t>
  </si>
  <si>
    <t>Experience Points</t>
  </si>
  <si>
    <t>Player Name</t>
  </si>
  <si>
    <t>Strength</t>
  </si>
  <si>
    <t>Dexterity</t>
  </si>
  <si>
    <t>Constitution</t>
  </si>
  <si>
    <t>Intelligence</t>
  </si>
  <si>
    <t>Wisdom</t>
  </si>
  <si>
    <t>Charisma</t>
  </si>
  <si>
    <t>Inspiration</t>
  </si>
  <si>
    <t>Proficiency Bonus</t>
  </si>
  <si>
    <t>Level</t>
  </si>
  <si>
    <t>Class</t>
  </si>
  <si>
    <t>Stat</t>
  </si>
  <si>
    <t>Modifier</t>
  </si>
  <si>
    <t>Stat Name</t>
  </si>
  <si>
    <t>Acrobatics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</si>
  <si>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</si>
  <si>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</si>
  <si>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</si>
  <si>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</si>
  <si>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</si>
  <si>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</si>
  <si>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</si>
  <si>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</si>
  <si>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</si>
  <si>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</si>
  <si>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</t>
  </si>
  <si>
    <t>Perception (Wis)</t>
  </si>
  <si>
    <t>Persuasion (Cha)</t>
  </si>
  <si>
    <t>Religion (Int)</t>
  </si>
  <si>
    <t>Sleight of Hand (Dex)</t>
  </si>
  <si>
    <t>Stealth (Dex)</t>
  </si>
  <si>
    <t>Survival (Wis)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</si>
  <si>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</si>
  <si>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</si>
  <si>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</si>
  <si>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</si>
  <si>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</si>
  <si>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</si>
  <si>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</si>
  <si>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</si>
  <si>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</si>
  <si>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</si>
  <si>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</si>
  <si>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Persuasion</t>
  </si>
  <si>
    <t>Religion</t>
  </si>
  <si>
    <t>Sleight of Hand</t>
  </si>
  <si>
    <t>Stealth</t>
  </si>
  <si>
    <t>Survival</t>
  </si>
  <si>
    <t>Skill Name</t>
  </si>
  <si>
    <t>Stat Bonus</t>
  </si>
  <si>
    <t>SAVING THROWS</t>
  </si>
  <si>
    <t>SKILLS</t>
  </si>
  <si>
    <t>Armour Class</t>
  </si>
  <si>
    <t>Initiative</t>
  </si>
  <si>
    <t>Speed</t>
  </si>
  <si>
    <t>Hit Point Maximum</t>
  </si>
  <si>
    <t>CURRENT HIT POINTS</t>
  </si>
  <si>
    <t>Total</t>
  </si>
  <si>
    <t>Successes</t>
  </si>
  <si>
    <t>Failures</t>
  </si>
  <si>
    <t>DEATH SAVES</t>
  </si>
  <si>
    <t>HIT DICE</t>
  </si>
  <si>
    <t>TEMPORARY HIT POINTS</t>
  </si>
  <si>
    <t>ATK BONUS</t>
  </si>
  <si>
    <t>DAMAGE/TYPE</t>
  </si>
  <si>
    <t>NAME</t>
  </si>
  <si>
    <t>PERSONALITY TRAITS</t>
  </si>
  <si>
    <t>IDEALS</t>
  </si>
  <si>
    <t>BONDS</t>
  </si>
  <si>
    <t>FLAWS</t>
  </si>
  <si>
    <t>PP</t>
  </si>
  <si>
    <t>GP</t>
  </si>
  <si>
    <t>EP</t>
  </si>
  <si>
    <t>SP</t>
  </si>
  <si>
    <t>CP</t>
  </si>
  <si>
    <t>Money:</t>
  </si>
  <si>
    <t>QUANTITY</t>
  </si>
  <si>
    <t>UNIT WEIGHT</t>
  </si>
  <si>
    <t>ENCUMBRANCE</t>
  </si>
  <si>
    <t>Max</t>
  </si>
  <si>
    <t>Current</t>
  </si>
  <si>
    <t>Performance (Cha)</t>
  </si>
  <si>
    <t>Performance</t>
  </si>
  <si>
    <t>PASSIVE PERCEPTION</t>
  </si>
  <si>
    <t>OTHER PROFICIENCIES &amp; LANGUAGES</t>
  </si>
  <si>
    <t>Weapons:</t>
  </si>
  <si>
    <t>Armour:</t>
  </si>
  <si>
    <t>Tools:</t>
  </si>
  <si>
    <t>Vehicles:</t>
  </si>
  <si>
    <t>Languages:</t>
  </si>
  <si>
    <t>FEATURES &amp; TRAITS</t>
  </si>
  <si>
    <t>EQUIPMENT</t>
  </si>
  <si>
    <t>DESCRIPTION</t>
  </si>
  <si>
    <t>ADDITIONAL FEATURES &amp; TRAITS</t>
  </si>
  <si>
    <t>SPELLCASTING CLASS</t>
  </si>
  <si>
    <t>SPELLCASTING ABILITY</t>
  </si>
  <si>
    <t>SPELL SAVE DC</t>
  </si>
  <si>
    <t>SPELL ATTACK BONUS</t>
  </si>
  <si>
    <t>Spellcasting Class</t>
  </si>
  <si>
    <t>Spellcasting ability</t>
  </si>
  <si>
    <t>Bard</t>
  </si>
  <si>
    <t>Cleric</t>
  </si>
  <si>
    <t>Druid</t>
  </si>
  <si>
    <t>Eldritch Knight</t>
  </si>
  <si>
    <t>Paladin</t>
  </si>
  <si>
    <t>Ranger</t>
  </si>
  <si>
    <t>Sorcerer</t>
  </si>
  <si>
    <t>Warlock</t>
  </si>
  <si>
    <t>Wizard</t>
  </si>
  <si>
    <t>CANTRIPS</t>
  </si>
  <si>
    <t>SPELL LEVEL</t>
  </si>
  <si>
    <t>SLOTS TOTAL</t>
  </si>
  <si>
    <t>SLOTS EXPENDED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</si>
  <si>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</si>
  <si>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</si>
  <si>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</si>
  <si>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</si>
  <si>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</si>
  <si>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</si>
  <si>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</si>
  <si>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</si>
  <si>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</si>
  <si>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Age</t>
  </si>
  <si>
    <t>Eyes</t>
  </si>
  <si>
    <t>Skin</t>
  </si>
  <si>
    <t>Hair</t>
  </si>
  <si>
    <t>Weight</t>
  </si>
  <si>
    <t>Height</t>
  </si>
  <si>
    <t>CHARACTER BACKSTORY</t>
  </si>
  <si>
    <t>ALLIES &amp; ORGANISATIONS</t>
  </si>
  <si>
    <t>TREASURE</t>
  </si>
  <si>
    <t>PREPARED=1</t>
  </si>
  <si>
    <t>^    1 = PROFICIENT, 2 = EXPERTISE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</si>
</sst>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+&quot;General"/>
    <numFmt numFmtId="165" formatCode="General&quot; lbs.&quot;"/>
    <numFmt numFmtId="166" formatCode="General&quot; ft.&quot;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sz val="2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/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double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thin">
        <color theme="0" tint="-0.14999847407452621"/>
      </bottom>
      <diagonal/>
    </border>
    <border>
      <left style="dotted">
        <color theme="0" tint="-0.14999847407452621"/>
      </left>
      <right/>
      <top style="dotted">
        <color theme="0" tint="-0.14999847407452621"/>
      </top>
      <bottom/>
      <diagonal/>
    </border>
    <border>
      <left style="dotted">
        <color theme="0" tint="-0.14999847407452621"/>
      </left>
      <right/>
      <top/>
      <bottom style="dotted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ouble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dotted">
        <color theme="0" tint="-0.14999847407452621"/>
      </right>
      <top style="dotted">
        <color theme="0" tint="-0.14999847407452621"/>
      </top>
      <bottom/>
      <diagonal/>
    </border>
    <border>
      <left style="double">
        <color theme="0" tint="-0.14999847407452621"/>
      </left>
      <right/>
      <top style="dotted">
        <color theme="0" tint="-0.14999847407452621"/>
      </top>
      <bottom/>
      <diagonal/>
    </border>
    <border>
      <left/>
      <right style="double">
        <color theme="0" tint="-0.14999847407452621"/>
      </right>
      <top style="dotted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tted">
        <color theme="0" tint="-0.14999847407452621"/>
      </bottom>
      <diagonal/>
    </border>
    <border>
      <left/>
      <right style="double">
        <color theme="0" tint="-0.14999847407452621"/>
      </right>
      <top/>
      <bottom style="dotted">
        <color theme="0" tint="-0.14999847407452621"/>
      </bottom>
      <diagonal/>
    </border>
    <border>
      <left style="double">
        <color theme="0" tint="-0.14999847407452621"/>
      </left>
      <right style="dotted">
        <color theme="0" tint="-0.14999847407452621"/>
      </right>
      <top style="double">
        <color theme="0" tint="-0.14999847407452621"/>
      </top>
      <bottom/>
      <diagonal/>
    </border>
    <border>
      <left style="dotted">
        <color theme="0" tint="-0.14999847407452621"/>
      </left>
      <right/>
      <top style="double">
        <color theme="0" tint="-0.14999847407452621"/>
      </top>
      <bottom/>
      <diagonal/>
    </border>
    <border>
      <left style="double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uble">
        <color theme="0" tint="-0.14999847407452621"/>
      </left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tted">
        <color theme="0" tint="-0.14999847407452621"/>
      </top>
      <bottom style="double">
        <color theme="0" tint="-0.14999847407452621"/>
      </bottom>
      <diagonal/>
    </border>
    <border>
      <left style="dashed">
        <color theme="0" tint="-0.14999847407452621"/>
      </left>
      <right/>
      <top/>
      <bottom style="dashed">
        <color theme="0" tint="-0.14999847407452621"/>
      </bottom>
      <diagonal/>
    </border>
    <border>
      <left/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 tint="-0.14999847407452621"/>
      </left>
      <right/>
      <top style="double">
        <color theme="0" tint="-0.14999847407452621"/>
      </top>
      <bottom/>
      <diagonal/>
    </border>
    <border>
      <left/>
      <right style="dashed">
        <color theme="0" tint="-0.14999847407452621"/>
      </right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/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uble">
        <color theme="0" tint="-0.14999847407452621"/>
      </bottom>
      <diagonal/>
    </border>
    <border>
      <left/>
      <right/>
      <top/>
      <bottom style="dash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ashed">
        <color theme="0" tint="-0.14999847407452621"/>
      </right>
      <top/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tted">
        <color theme="0" tint="-0.14999847407452621"/>
      </bottom>
      <diagonal/>
    </border>
    <border>
      <left/>
      <right/>
      <top style="double">
        <color theme="0" tint="-0.14999847407452621"/>
      </top>
      <bottom style="dotted">
        <color theme="0" tint="-0.14999847407452621"/>
      </bottom>
      <diagonal/>
    </border>
    <border>
      <left style="dashed">
        <color theme="0" tint="-0.14999847407452621"/>
      </left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1" xfId="0" applyBorder="1"/>
    <xf numFmtId="164" fontId="7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6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6" fillId="0" borderId="1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0" fontId="3" fillId="0" borderId="4" xfId="0" applyFont="1" applyBorder="1" applyAlignment="1">
      <alignment horizontal="right" indent="1"/>
    </xf>
    <xf numFmtId="0" fontId="3" fillId="0" borderId="13" xfId="0" applyFont="1" applyBorder="1" applyAlignment="1">
      <alignment horizontal="left" indent="1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6" fillId="0" borderId="16" xfId="0" applyFont="1" applyBorder="1" applyAlignment="1">
      <alignment horizontal="center"/>
    </xf>
    <xf numFmtId="0" fontId="5" fillId="2" borderId="17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165" fontId="7" fillId="0" borderId="30" xfId="0" applyNumberFormat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Alignment="1">
      <alignment horizontal="right" indent="3"/>
    </xf>
    <xf numFmtId="0" fontId="12" fillId="0" borderId="0" xfId="0" applyFont="1" applyAlignment="1">
      <alignment vertical="center"/>
    </xf>
    <xf numFmtId="0" fontId="7" fillId="0" borderId="5" xfId="0" applyFont="1" applyBorder="1" applyAlignment="1">
      <alignment horizontal="right" indent="3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0" borderId="0" xfId="0" applyFont="1" applyAlignment="1">
      <alignment horizontal="right" vertical="center" inden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right" indent="2"/>
    </xf>
    <xf numFmtId="0" fontId="3" fillId="0" borderId="56" xfId="0" applyFont="1" applyBorder="1" applyAlignment="1">
      <alignment horizontal="right" vertical="center" indent="2"/>
    </xf>
    <xf numFmtId="0" fontId="2" fillId="0" borderId="18" xfId="0" applyFont="1" applyBorder="1" applyAlignment="1">
      <alignment horizontal="center"/>
    </xf>
    <xf numFmtId="0" fontId="15" fillId="0" borderId="0" xfId="0" applyFont="1" applyAlignment="1">
      <alignment horizontal="left" indent="1"/>
    </xf>
    <xf numFmtId="0" fontId="7" fillId="0" borderId="4" xfId="0" applyFont="1" applyBorder="1" applyAlignment="1">
      <alignment horizontal="left" vertical="top" wrapText="1" indent="1"/>
    </xf>
    <xf numFmtId="0" fontId="7" fillId="0" borderId="5" xfId="0" applyFont="1" applyBorder="1" applyAlignment="1">
      <alignment horizontal="left" vertical="top" wrapText="1" indent="1"/>
    </xf>
    <xf numFmtId="0" fontId="7" fillId="0" borderId="6" xfId="0" applyFont="1" applyBorder="1" applyAlignment="1">
      <alignment horizontal="left" vertical="top" wrapText="1" indent="1"/>
    </xf>
    <xf numFmtId="0" fontId="7" fillId="0" borderId="1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4" xfId="0" applyFont="1" applyBorder="1" applyAlignment="1">
      <alignment horizontal="left" vertical="top" wrapText="1" indent="1"/>
    </xf>
    <xf numFmtId="0" fontId="2" fillId="0" borderId="19" xfId="0" applyFont="1" applyBorder="1" applyAlignment="1">
      <alignment horizontal="left" indent="1"/>
    </xf>
    <xf numFmtId="0" fontId="2" fillId="0" borderId="18" xfId="0" applyFont="1" applyBorder="1" applyAlignment="1">
      <alignment horizontal="left" indent="1"/>
    </xf>
    <xf numFmtId="0" fontId="2" fillId="0" borderId="18" xfId="0" applyFont="1" applyBorder="1" applyAlignment="1">
      <alignment horizontal="right" indent="1"/>
    </xf>
    <xf numFmtId="0" fontId="2" fillId="0" borderId="20" xfId="0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11" fillId="0" borderId="10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6" fontId="12" fillId="0" borderId="15" xfId="0" applyNumberFormat="1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10" fillId="0" borderId="6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4" xfId="0" applyFont="1" applyBorder="1" applyAlignment="1">
      <alignment horizontal="left" indent="1"/>
    </xf>
    <xf numFmtId="0" fontId="8" fillId="0" borderId="5" xfId="0" applyFont="1" applyBorder="1" applyAlignment="1">
      <alignment horizontal="left" indent="1"/>
    </xf>
    <xf numFmtId="0" fontId="8" fillId="0" borderId="5" xfId="0" applyFont="1" applyBorder="1" applyAlignment="1">
      <alignment horizontal="right" indent="1"/>
    </xf>
    <xf numFmtId="0" fontId="8" fillId="0" borderId="6" xfId="0" applyFont="1" applyBorder="1" applyAlignment="1">
      <alignment horizontal="right" indent="1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 indent="1"/>
    </xf>
    <xf numFmtId="0" fontId="8" fillId="0" borderId="13" xfId="0" applyFont="1" applyBorder="1" applyAlignment="1">
      <alignment horizontal="right" vertical="center" indent="1"/>
    </xf>
    <xf numFmtId="0" fontId="7" fillId="0" borderId="31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7" fillId="0" borderId="35" xfId="0" applyFont="1" applyBorder="1" applyAlignment="1">
      <alignment horizontal="left" vertical="center" indent="1"/>
    </xf>
    <xf numFmtId="0" fontId="7" fillId="0" borderId="33" xfId="0" applyFont="1" applyBorder="1" applyAlignment="1">
      <alignment horizontal="left" vertical="center" indent="1"/>
    </xf>
    <xf numFmtId="0" fontId="7" fillId="0" borderId="34" xfId="0" applyFont="1" applyBorder="1" applyAlignment="1">
      <alignment horizontal="left" vertical="center" indent="1"/>
    </xf>
    <xf numFmtId="0" fontId="7" fillId="0" borderId="37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8" fillId="0" borderId="32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6" fillId="0" borderId="2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165" fontId="7" fillId="0" borderId="4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 vertical="center" wrapText="1" indent="1"/>
    </xf>
    <xf numFmtId="0" fontId="7" fillId="0" borderId="34" xfId="0" applyFont="1" applyBorder="1" applyAlignment="1">
      <alignment horizontal="left" vertical="center" wrapText="1" indent="1"/>
    </xf>
    <xf numFmtId="0" fontId="7" fillId="0" borderId="37" xfId="0" applyFont="1" applyBorder="1" applyAlignment="1">
      <alignment horizontal="left" vertical="center" wrapText="1" indent="1"/>
    </xf>
    <xf numFmtId="0" fontId="7" fillId="0" borderId="25" xfId="0" applyFont="1" applyBorder="1" applyAlignment="1">
      <alignment horizontal="left" vertical="center" wrapText="1" indent="1"/>
    </xf>
    <xf numFmtId="0" fontId="7" fillId="0" borderId="26" xfId="0" applyFont="1" applyBorder="1" applyAlignment="1">
      <alignment horizontal="left" vertical="center" wrapText="1" indent="1"/>
    </xf>
    <xf numFmtId="0" fontId="14" fillId="0" borderId="39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left" vertical="center" indent="1"/>
    </xf>
    <xf numFmtId="0" fontId="7" fillId="0" borderId="51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7" fillId="0" borderId="32" xfId="0" applyFont="1" applyBorder="1" applyAlignment="1">
      <alignment horizontal="left" vertical="center" indent="1"/>
    </xf>
    <xf numFmtId="0" fontId="7" fillId="0" borderId="52" xfId="0" applyFont="1" applyBorder="1" applyAlignment="1">
      <alignment horizontal="left" vertical="center" indent="1"/>
    </xf>
    <xf numFmtId="0" fontId="7" fillId="0" borderId="66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67" xfId="0" applyFont="1" applyBorder="1" applyAlignment="1">
      <alignment horizontal="left" vertical="center"/>
    </xf>
    <xf numFmtId="0" fontId="9" fillId="0" borderId="32" xfId="0" applyFont="1" applyBorder="1" applyAlignment="1">
      <alignment horizontal="center"/>
    </xf>
    <xf numFmtId="0" fontId="7" fillId="0" borderId="61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7" fillId="0" borderId="64" xfId="0" applyFont="1" applyBorder="1" applyAlignment="1">
      <alignment horizontal="left" vertical="center"/>
    </xf>
    <xf numFmtId="0" fontId="7" fillId="0" borderId="65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ACD17-C971-4AC7-8B26-B09F3D828DC3}" name="StatTable" displayName="StatTable" ref="A2:C8" totalsRowShown="0">
  <autoFilter ref="A2:C8" xr:uid="{808419D6-D623-4E5F-99AE-8A451267B21C}"/>
  <tableColumns count="3">
    <tableColumn id="1" xr3:uid="{A2074C83-43E8-4BC4-8DE1-5F7446115D7F}" name="Stat Name"/>
    <tableColumn id="2" xr3:uid="{5ED9D5CB-C08B-489B-8049-B304496AAD1A}" name="Stat"/>
    <tableColumn id="3" xr3:uid="{E342ABDE-3F7F-47EB-A79C-460EB55312D7}" name="Modifier" dataDxfId="20">
      <calculatedColumnFormula>IF(B3=0,0,IF(B3&gt;=10,ROUNDDOWN((B3-10)/2,0),ROUNDUP((B3-10)/2,0)))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01232F-C596-40FE-995A-2ED198879972}" name="SkillToStatRef" displayName="SkillToStatRef" ref="A2:B20" totalsRowShown="0">
  <autoFilter ref="A2:B20" xr:uid="{D4EC613E-5ED2-4D24-B719-657F0B1EAA60}"/>
  <tableColumns count="2">
    <tableColumn id="1" xr3:uid="{C3DA927A-5028-408F-BC9E-E1F0108BB0FB}" name="Skill Name"/>
    <tableColumn id="2" xr3:uid="{FFF5724A-80A3-4839-B6FC-4CAE6C1CFE9C}" name="Stat 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56641A-004C-4578-B143-B3FE5052E757}" name="SpellcastingRef" displayName="SpellcastingRef" ref="E2:F11" totalsRowShown="0">
  <autoFilter ref="E2:F11" xr:uid="{3D2D897B-77D7-4E04-8F09-16F26451E7BE}"/>
  <tableColumns count="2">
    <tableColumn id="1" xr3:uid="{8351299B-BEF4-45EC-8162-A620B9B5738B}" name="Spellcasting Class"/>
    <tableColumn id="2" xr3:uid="{9E57BDED-0B61-4F5E-9B8B-5BBBB86F001C}" name="Spellcasting 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845B3-F0A4-45E5-818E-C143D2FACF47}" name="SpellSlotRef" displayName="SpellSlotRef" ref="E13:O193" totalsRowShown="0">
  <autoFilter ref="E13:O193" xr:uid="{C0ADF947-5BC3-4449-9245-415A5180755A}"/>
  <tableColumns count="11">
    <tableColumn id="1" xr3:uid="{C4E762AE-D209-4204-A230-318F4436CF46}" name="Spellcasting Class"/>
    <tableColumn id="2" xr3:uid="{F4E22BDA-7632-4496-92A3-ECDBE9D0BEA1}" name="Level"/>
    <tableColumn id="3" xr3:uid="{696D75F4-52E8-4694-B3B0-804A65604047}" name="1"/>
    <tableColumn id="4" xr3:uid="{214D894C-74AA-49AA-9334-AB53C494EEE7}" name="2"/>
    <tableColumn id="5" xr3:uid="{6F3B1008-E17B-4166-9A48-07D8D600CFEA}" name="3"/>
    <tableColumn id="6" xr3:uid="{101163EA-3898-4AD6-940D-CD872A971819}" name="4"/>
    <tableColumn id="7" xr3:uid="{E79A231C-0B35-4BFB-A90F-3A0B92103909}" name="5"/>
    <tableColumn id="8" xr3:uid="{04202EDD-0B8C-4FE0-BE03-1C935532BF99}" name="6"/>
    <tableColumn id="9" xr3:uid="{687955AA-E7A1-4AC5-BCA6-5E51E51E32AB}" name="7"/>
    <tableColumn id="10" xr3:uid="{1F3C963B-5424-46F0-AC44-9B6E1CC6A9C5}" name="8"/>
    <tableColumn id="11" xr3:uid="{BAF1A57C-97B8-479E-A2F9-28D501B9089D}" name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5F0A-6C56-4EC4-A5F8-EEDA5BF86C7F}">
  <dimension ref="B1:X38"/>
  <sheetViews>
    <sheetView showGridLines="0" tabSelected="1" zoomScaleNormal="100" workbookViewId="0"/>
  </sheetViews>
  <sheetFormatPr defaultRowHeight="14.4" x14ac:dyDescent="0.3"/>
  <cols>
    <col min="6" max="6" width="15.77734375" bestFit="1" customWidth="1"/>
  </cols>
  <sheetData>
    <row r="1" spans="2:24" ht="15" thickBot="1" x14ac:dyDescent="0.35"/>
    <row r="2" spans="2:24" ht="15.6" thickTop="1" thickBot="1" x14ac:dyDescent="0.35">
      <c r="B2" s="91"/>
      <c r="C2" s="92"/>
      <c r="D2" s="92"/>
      <c r="E2" s="92"/>
      <c r="F2" s="93"/>
      <c r="H2" s="84"/>
      <c r="I2" s="86"/>
      <c r="J2" s="30"/>
      <c r="L2" s="84"/>
      <c r="M2" s="85"/>
      <c r="N2" s="86"/>
      <c r="P2" s="84"/>
      <c r="Q2" s="85"/>
      <c r="R2" s="86"/>
    </row>
    <row r="3" spans="2:24" ht="15.6" thickTop="1" thickBot="1" x14ac:dyDescent="0.35">
      <c r="B3" s="94"/>
      <c r="C3" s="95"/>
      <c r="D3" s="95"/>
      <c r="E3" s="95"/>
      <c r="F3" s="96"/>
      <c r="H3" s="28" t="s">
        <v>15</v>
      </c>
      <c r="I3" s="29"/>
      <c r="J3" s="28" t="s">
        <v>14</v>
      </c>
      <c r="K3" s="29"/>
      <c r="L3" s="28" t="s">
        <v>2</v>
      </c>
      <c r="M3" s="29"/>
      <c r="N3" s="29"/>
      <c r="O3" s="29"/>
      <c r="P3" s="28" t="s">
        <v>5</v>
      </c>
      <c r="Q3" s="29"/>
    </row>
    <row r="4" spans="2:24" ht="15.6" thickTop="1" thickBot="1" x14ac:dyDescent="0.35">
      <c r="B4" s="28" t="s">
        <v>0</v>
      </c>
      <c r="H4" s="84"/>
      <c r="I4" s="85"/>
      <c r="J4" s="86"/>
      <c r="L4" s="84"/>
      <c r="M4" s="85"/>
      <c r="N4" s="86"/>
      <c r="P4" s="84"/>
      <c r="Q4" s="85"/>
      <c r="R4" s="86"/>
    </row>
    <row r="5" spans="2:24" ht="15" thickTop="1" x14ac:dyDescent="0.3">
      <c r="H5" s="28" t="s">
        <v>1</v>
      </c>
      <c r="I5" s="29"/>
      <c r="J5" s="29"/>
      <c r="K5" s="29"/>
      <c r="L5" s="28" t="s">
        <v>3</v>
      </c>
      <c r="M5" s="29"/>
      <c r="N5" s="29"/>
      <c r="O5" s="29"/>
      <c r="P5" s="28" t="s">
        <v>4</v>
      </c>
    </row>
    <row r="6" spans="2:24" ht="15" thickBot="1" x14ac:dyDescent="0.35"/>
    <row r="7" spans="2:24" ht="16.5" customHeight="1" thickTop="1" thickBot="1" x14ac:dyDescent="0.35">
      <c r="B7" s="23" t="s">
        <v>6</v>
      </c>
      <c r="D7" s="1"/>
      <c r="E7" s="71" t="s">
        <v>12</v>
      </c>
      <c r="F7" s="72"/>
      <c r="H7" s="67"/>
      <c r="J7" s="87">
        <f>INDEX(StatTable[Modifier],MATCH("Dexterity",StatTable[Stat Name],0))</f>
        <v>0</v>
      </c>
      <c r="L7" s="89"/>
      <c r="N7" s="53"/>
      <c r="O7" s="54"/>
      <c r="P7" s="54"/>
      <c r="Q7" s="54"/>
      <c r="R7" s="55"/>
      <c r="T7" s="36"/>
      <c r="U7" s="37"/>
      <c r="V7" s="99">
        <f>10+$E$30</f>
        <v>10</v>
      </c>
      <c r="W7" s="37"/>
      <c r="X7" s="38"/>
    </row>
    <row r="8" spans="2:24" ht="15.75" customHeight="1" thickBot="1" x14ac:dyDescent="0.35">
      <c r="B8" s="65"/>
      <c r="H8" s="68"/>
      <c r="J8" s="88"/>
      <c r="L8" s="90"/>
      <c r="N8" s="56"/>
      <c r="O8" s="57"/>
      <c r="P8" s="57"/>
      <c r="Q8" s="57"/>
      <c r="R8" s="58"/>
      <c r="T8" s="10"/>
      <c r="U8" s="40"/>
      <c r="V8" s="100"/>
      <c r="X8" s="11"/>
    </row>
    <row r="9" spans="2:24" ht="15.75" customHeight="1" thickBot="1" x14ac:dyDescent="0.35">
      <c r="B9" s="66"/>
      <c r="D9" s="2">
        <f>2+ROUNDDOWN(J2/5,0)</f>
        <v>2</v>
      </c>
      <c r="E9" s="71" t="s">
        <v>13</v>
      </c>
      <c r="F9" s="72"/>
      <c r="H9" s="9" t="s">
        <v>57</v>
      </c>
      <c r="J9" s="9" t="s">
        <v>58</v>
      </c>
      <c r="L9" s="9" t="s">
        <v>59</v>
      </c>
      <c r="N9" s="56"/>
      <c r="O9" s="57"/>
      <c r="P9" s="57"/>
      <c r="Q9" s="57"/>
      <c r="R9" s="58"/>
      <c r="T9" s="12"/>
      <c r="U9" s="13"/>
      <c r="V9" s="16" t="s">
        <v>88</v>
      </c>
      <c r="W9" s="13"/>
      <c r="X9" s="14"/>
    </row>
    <row r="10" spans="2:24" ht="15" thickBot="1" x14ac:dyDescent="0.35">
      <c r="B10" s="24">
        <f>'Backing Sheet'!C3</f>
        <v>0</v>
      </c>
      <c r="N10" s="56"/>
      <c r="O10" s="57"/>
      <c r="P10" s="57"/>
      <c r="Q10" s="57"/>
      <c r="R10" s="58"/>
    </row>
    <row r="11" spans="2:24" ht="15" thickTop="1" x14ac:dyDescent="0.3">
      <c r="B11" s="25"/>
      <c r="D11" s="3">
        <v>0</v>
      </c>
      <c r="E11" s="7">
        <f>INDEX(StatTable[Modifier],MATCH($F11,StatTable[Stat Name],0))+IF($D11&gt;=1,$D$9*$D11,0)</f>
        <v>0</v>
      </c>
      <c r="F11" s="4" t="s">
        <v>6</v>
      </c>
      <c r="H11" s="69" t="s">
        <v>60</v>
      </c>
      <c r="I11" s="70"/>
      <c r="J11" s="97"/>
      <c r="K11" s="97"/>
      <c r="L11" s="98"/>
      <c r="N11" s="56"/>
      <c r="O11" s="57"/>
      <c r="P11" s="57"/>
      <c r="Q11" s="57"/>
      <c r="R11" s="58"/>
      <c r="T11" s="36"/>
      <c r="U11" s="41" t="s">
        <v>90</v>
      </c>
      <c r="V11" s="107"/>
      <c r="W11" s="107"/>
      <c r="X11" s="108"/>
    </row>
    <row r="12" spans="2:24" ht="15.75" customHeight="1" thickBot="1" x14ac:dyDescent="0.35">
      <c r="B12" s="26" t="s">
        <v>7</v>
      </c>
      <c r="D12" s="5">
        <v>0</v>
      </c>
      <c r="E12" s="8">
        <f>INDEX(StatTable[Modifier],MATCH($F12,StatTable[Stat Name],0))+IF($D12&gt;=1,$D$9*$D12,0)</f>
        <v>0</v>
      </c>
      <c r="F12" s="6" t="s">
        <v>7</v>
      </c>
      <c r="H12" s="103"/>
      <c r="I12" s="100"/>
      <c r="J12" s="100"/>
      <c r="K12" s="100"/>
      <c r="L12" s="104"/>
      <c r="N12" s="12"/>
      <c r="O12" s="13"/>
      <c r="P12" s="15" t="s">
        <v>71</v>
      </c>
      <c r="Q12" s="13"/>
      <c r="R12" s="14"/>
      <c r="T12" s="10"/>
      <c r="U12" s="39"/>
      <c r="V12" s="101"/>
      <c r="W12" s="101"/>
      <c r="X12" s="102"/>
    </row>
    <row r="13" spans="2:24" ht="15" customHeight="1" thickTop="1" x14ac:dyDescent="0.3">
      <c r="B13" s="65"/>
      <c r="D13" s="5">
        <v>0</v>
      </c>
      <c r="E13" s="8">
        <f>INDEX(StatTable[Modifier],MATCH($F13,StatTable[Stat Name],0))+IF($D13&gt;=1,$D$9*$D13,0)</f>
        <v>0</v>
      </c>
      <c r="F13" s="6" t="s">
        <v>8</v>
      </c>
      <c r="H13" s="103"/>
      <c r="I13" s="100"/>
      <c r="J13" s="100"/>
      <c r="K13" s="100"/>
      <c r="L13" s="104"/>
      <c r="T13" s="10"/>
      <c r="U13" s="39"/>
      <c r="V13" s="101"/>
      <c r="W13" s="101"/>
      <c r="X13" s="102"/>
    </row>
    <row r="14" spans="2:24" ht="15" customHeight="1" thickBot="1" x14ac:dyDescent="0.35">
      <c r="B14" s="66"/>
      <c r="D14" s="5">
        <v>0</v>
      </c>
      <c r="E14" s="8">
        <f>INDEX(StatTable[Modifier],MATCH($F14,StatTable[Stat Name],0))+IF($D14&gt;=1,$D$9*$D14,0)</f>
        <v>0</v>
      </c>
      <c r="F14" s="6" t="s">
        <v>9</v>
      </c>
      <c r="H14" s="12"/>
      <c r="I14" s="13"/>
      <c r="J14" s="15" t="s">
        <v>61</v>
      </c>
      <c r="K14" s="13"/>
      <c r="L14" s="14"/>
      <c r="T14" s="10"/>
      <c r="U14" s="39"/>
      <c r="V14" s="101"/>
      <c r="W14" s="101"/>
      <c r="X14" s="102"/>
    </row>
    <row r="15" spans="2:24" ht="15" customHeight="1" thickTop="1" thickBot="1" x14ac:dyDescent="0.35">
      <c r="B15" s="24">
        <f>'Backing Sheet'!C4</f>
        <v>0</v>
      </c>
      <c r="D15" s="5">
        <v>0</v>
      </c>
      <c r="E15" s="8">
        <f>INDEX(StatTable[Modifier],MATCH($F15,StatTable[Stat Name],0))+IF($D15&gt;=1,$D$9*$D15,0)</f>
        <v>0</v>
      </c>
      <c r="F15" s="6" t="s">
        <v>10</v>
      </c>
      <c r="N15" s="53"/>
      <c r="O15" s="54"/>
      <c r="P15" s="54"/>
      <c r="Q15" s="54"/>
      <c r="R15" s="55"/>
      <c r="T15" s="10"/>
      <c r="U15" s="39"/>
      <c r="V15" s="101"/>
      <c r="W15" s="101"/>
      <c r="X15" s="102"/>
    </row>
    <row r="16" spans="2:24" ht="15.75" customHeight="1" thickTop="1" x14ac:dyDescent="0.3">
      <c r="B16" s="25"/>
      <c r="D16" s="5">
        <v>0</v>
      </c>
      <c r="E16" s="8">
        <f>INDEX(StatTable[Modifier],MATCH($F16,StatTable[Stat Name],0))+IF($D16&gt;=1,$D$9*$D16,0)</f>
        <v>0</v>
      </c>
      <c r="F16" s="6" t="s">
        <v>11</v>
      </c>
      <c r="H16" s="105"/>
      <c r="I16" s="99"/>
      <c r="J16" s="99"/>
      <c r="K16" s="99"/>
      <c r="L16" s="106"/>
      <c r="N16" s="56"/>
      <c r="O16" s="57"/>
      <c r="P16" s="57"/>
      <c r="Q16" s="57"/>
      <c r="R16" s="58"/>
      <c r="T16" s="10"/>
      <c r="U16" s="39" t="s">
        <v>91</v>
      </c>
      <c r="V16" s="101"/>
      <c r="W16" s="101"/>
      <c r="X16" s="102"/>
    </row>
    <row r="17" spans="2:24" ht="15.75" customHeight="1" thickBot="1" x14ac:dyDescent="0.35">
      <c r="B17" s="26" t="s">
        <v>8</v>
      </c>
      <c r="D17" s="73" t="s">
        <v>55</v>
      </c>
      <c r="E17" s="74"/>
      <c r="F17" s="75"/>
      <c r="H17" s="103"/>
      <c r="I17" s="100"/>
      <c r="J17" s="100"/>
      <c r="K17" s="100"/>
      <c r="L17" s="104"/>
      <c r="N17" s="56"/>
      <c r="O17" s="57"/>
      <c r="P17" s="57"/>
      <c r="Q17" s="57"/>
      <c r="R17" s="58"/>
      <c r="T17" s="10"/>
      <c r="U17" s="39"/>
      <c r="V17" s="101"/>
      <c r="W17" s="101"/>
      <c r="X17" s="102"/>
    </row>
    <row r="18" spans="2:24" ht="15" customHeight="1" thickTop="1" thickBot="1" x14ac:dyDescent="0.35">
      <c r="B18" s="65"/>
      <c r="H18" s="103"/>
      <c r="I18" s="100"/>
      <c r="J18" s="100"/>
      <c r="K18" s="100"/>
      <c r="L18" s="104"/>
      <c r="N18" s="56"/>
      <c r="O18" s="57"/>
      <c r="P18" s="57"/>
      <c r="Q18" s="57"/>
      <c r="R18" s="58"/>
      <c r="T18" s="10"/>
      <c r="U18" s="39"/>
      <c r="V18" s="101"/>
      <c r="W18" s="101"/>
      <c r="X18" s="102"/>
    </row>
    <row r="19" spans="2:24" ht="15" customHeight="1" thickTop="1" thickBot="1" x14ac:dyDescent="0.35">
      <c r="B19" s="66"/>
      <c r="D19" s="3">
        <v>0</v>
      </c>
      <c r="E19" s="7">
        <f>INDEX(StatTable[Modifier],MATCH(INDEX(SkillToStatRef[Stat Bonus],MATCH(LEFT($F19,LEN($F19)-6),SkillToStatRef[Skill Name],0)),StatTable[Stat Name],0))+IF($D19&gt;=1,$D$9*$D19,0)</f>
        <v>0</v>
      </c>
      <c r="F19" s="4" t="s">
        <v>19</v>
      </c>
      <c r="H19" s="12"/>
      <c r="I19" s="13"/>
      <c r="J19" s="15" t="s">
        <v>67</v>
      </c>
      <c r="K19" s="13"/>
      <c r="L19" s="14"/>
      <c r="N19" s="56"/>
      <c r="O19" s="57"/>
      <c r="P19" s="57"/>
      <c r="Q19" s="57"/>
      <c r="R19" s="58"/>
      <c r="T19" s="10"/>
      <c r="U19" s="39"/>
      <c r="V19" s="101"/>
      <c r="W19" s="101"/>
      <c r="X19" s="102"/>
    </row>
    <row r="20" spans="2:24" ht="15.6" thickTop="1" thickBot="1" x14ac:dyDescent="0.35">
      <c r="B20" s="24">
        <f>'Backing Sheet'!C5</f>
        <v>0</v>
      </c>
      <c r="D20" s="5">
        <v>0</v>
      </c>
      <c r="E20" s="8">
        <f>INDEX(StatTable[Modifier],MATCH(INDEX(SkillToStatRef[Stat Bonus],MATCH(LEFT($F20,LEN($F20)-6),SkillToStatRef[Skill Name],0)),StatTable[Stat Name],0))+IF($D20&gt;=1,$D$9*$D20,0)</f>
        <v>0</v>
      </c>
      <c r="F20" s="6" t="s">
        <v>20</v>
      </c>
      <c r="N20" s="12"/>
      <c r="O20" s="13"/>
      <c r="P20" s="15" t="s">
        <v>72</v>
      </c>
      <c r="Q20" s="13"/>
      <c r="R20" s="14"/>
      <c r="T20" s="10"/>
      <c r="U20" s="39"/>
      <c r="V20" s="101"/>
      <c r="W20" s="101"/>
      <c r="X20" s="102"/>
    </row>
    <row r="21" spans="2:24" ht="15" thickTop="1" x14ac:dyDescent="0.3">
      <c r="B21" s="25"/>
      <c r="D21" s="5">
        <v>0</v>
      </c>
      <c r="E21" s="8">
        <f>INDEX(StatTable[Modifier],MATCH(INDEX(SkillToStatRef[Stat Bonus],MATCH(LEFT($F21,LEN($F21)-6),SkillToStatRef[Skill Name],0)),StatTable[Stat Name],0))+IF($D21&gt;=1,$D$9*$D21,0)</f>
        <v>0</v>
      </c>
      <c r="F21" s="6" t="s">
        <v>21</v>
      </c>
      <c r="H21" s="18" t="s">
        <v>62</v>
      </c>
      <c r="I21" s="50"/>
      <c r="K21" s="17" t="s">
        <v>63</v>
      </c>
      <c r="L21" s="20">
        <v>0</v>
      </c>
      <c r="T21" s="10"/>
      <c r="U21" s="39" t="s">
        <v>92</v>
      </c>
      <c r="V21" s="101"/>
      <c r="W21" s="101"/>
      <c r="X21" s="102"/>
    </row>
    <row r="22" spans="2:24" ht="15" thickBot="1" x14ac:dyDescent="0.35">
      <c r="B22" s="26" t="s">
        <v>9</v>
      </c>
      <c r="D22" s="5">
        <v>0</v>
      </c>
      <c r="E22" s="8">
        <f>INDEX(StatTable[Modifier],MATCH(INDEX(SkillToStatRef[Stat Bonus],MATCH(LEFT($F22,LEN($F22)-6),SkillToStatRef[Skill Name],0)),StatTable[Stat Name],0))+IF($D22&gt;=1,$D$9*$D22,0)</f>
        <v>0</v>
      </c>
      <c r="F22" s="6" t="s">
        <v>22</v>
      </c>
      <c r="H22" s="76"/>
      <c r="I22" s="77"/>
      <c r="K22" s="19" t="s">
        <v>64</v>
      </c>
      <c r="L22" s="21">
        <v>0</v>
      </c>
      <c r="T22" s="10"/>
      <c r="U22" s="39"/>
      <c r="V22" s="101"/>
      <c r="W22" s="101"/>
      <c r="X22" s="102"/>
    </row>
    <row r="23" spans="2:24" ht="15" customHeight="1" thickTop="1" thickBot="1" x14ac:dyDescent="0.35">
      <c r="B23" s="65"/>
      <c r="D23" s="5">
        <v>0</v>
      </c>
      <c r="E23" s="8">
        <f>INDEX(StatTable[Modifier],MATCH(INDEX(SkillToStatRef[Stat Bonus],MATCH(LEFT($F23,LEN($F23)-6),SkillToStatRef[Skill Name],0)),StatTable[Stat Name],0))+IF($D23&gt;=1,$D$9*$D23,0)</f>
        <v>0</v>
      </c>
      <c r="F23" s="6" t="s">
        <v>23</v>
      </c>
      <c r="H23" s="63" t="s">
        <v>66</v>
      </c>
      <c r="I23" s="64"/>
      <c r="K23" s="63" t="s">
        <v>65</v>
      </c>
      <c r="L23" s="64"/>
      <c r="N23" s="53"/>
      <c r="O23" s="54"/>
      <c r="P23" s="54"/>
      <c r="Q23" s="54"/>
      <c r="R23" s="55"/>
      <c r="T23" s="10"/>
      <c r="U23" s="39"/>
      <c r="V23" s="101"/>
      <c r="W23" s="101"/>
      <c r="X23" s="102"/>
    </row>
    <row r="24" spans="2:24" ht="15" customHeight="1" thickTop="1" thickBot="1" x14ac:dyDescent="0.35">
      <c r="B24" s="66"/>
      <c r="D24" s="5">
        <v>0</v>
      </c>
      <c r="E24" s="8">
        <f>INDEX(StatTable[Modifier],MATCH(INDEX(SkillToStatRef[Stat Bonus],MATCH(LEFT($F24,LEN($F24)-6),SkillToStatRef[Skill Name],0)),StatTable[Stat Name],0))+IF($D24&gt;=1,$D$9*$D24,0)</f>
        <v>0</v>
      </c>
      <c r="F24" s="6" t="s">
        <v>24</v>
      </c>
      <c r="N24" s="56"/>
      <c r="O24" s="57"/>
      <c r="P24" s="57"/>
      <c r="Q24" s="57"/>
      <c r="R24" s="58"/>
      <c r="T24" s="10"/>
      <c r="U24" s="39"/>
      <c r="V24" s="101"/>
      <c r="W24" s="101"/>
      <c r="X24" s="102"/>
    </row>
    <row r="25" spans="2:24" ht="15" thickTop="1" x14ac:dyDescent="0.3">
      <c r="B25" s="24">
        <f>'Backing Sheet'!C6</f>
        <v>0</v>
      </c>
      <c r="D25" s="5">
        <v>0</v>
      </c>
      <c r="E25" s="8">
        <f>INDEX(StatTable[Modifier],MATCH(INDEX(SkillToStatRef[Stat Bonus],MATCH(LEFT($F25,LEN($F25)-6),SkillToStatRef[Skill Name],0)),StatTable[Stat Name],0))+IF($D25&gt;=1,$D$9*$D25,0)</f>
        <v>0</v>
      </c>
      <c r="F25" s="6" t="s">
        <v>25</v>
      </c>
      <c r="H25" s="109" t="s">
        <v>70</v>
      </c>
      <c r="I25" s="110"/>
      <c r="J25" s="22" t="s">
        <v>68</v>
      </c>
      <c r="K25" s="111" t="s">
        <v>69</v>
      </c>
      <c r="L25" s="112"/>
      <c r="N25" s="56"/>
      <c r="O25" s="57"/>
      <c r="P25" s="57"/>
      <c r="Q25" s="57"/>
      <c r="R25" s="58"/>
      <c r="T25" s="10"/>
      <c r="U25" s="39"/>
      <c r="V25" s="101"/>
      <c r="W25" s="101"/>
      <c r="X25" s="102"/>
    </row>
    <row r="26" spans="2:24" x14ac:dyDescent="0.3">
      <c r="B26" s="25"/>
      <c r="D26" s="5">
        <v>0</v>
      </c>
      <c r="E26" s="8">
        <f>INDEX(StatTable[Modifier],MATCH(INDEX(SkillToStatRef[Stat Bonus],MATCH(LEFT($F26,LEN($F26)-6),SkillToStatRef[Skill Name],0)),StatTable[Stat Name],0))+IF($D26&gt;=1,$D$9*$D26,0)</f>
        <v>0</v>
      </c>
      <c r="F26" s="6" t="s">
        <v>26</v>
      </c>
      <c r="H26" s="59"/>
      <c r="I26" s="60"/>
      <c r="J26" s="51"/>
      <c r="K26" s="61"/>
      <c r="L26" s="62"/>
      <c r="N26" s="56"/>
      <c r="O26" s="57"/>
      <c r="P26" s="57"/>
      <c r="Q26" s="57"/>
      <c r="R26" s="58"/>
      <c r="T26" s="10"/>
      <c r="U26" s="39" t="s">
        <v>93</v>
      </c>
      <c r="V26" s="101"/>
      <c r="W26" s="101"/>
      <c r="X26" s="102"/>
    </row>
    <row r="27" spans="2:24" x14ac:dyDescent="0.3">
      <c r="B27" s="26" t="s">
        <v>10</v>
      </c>
      <c r="D27" s="5">
        <v>0</v>
      </c>
      <c r="E27" s="8">
        <f>INDEX(StatTable[Modifier],MATCH(INDEX(SkillToStatRef[Stat Bonus],MATCH(LEFT($F27,LEN($F27)-6),SkillToStatRef[Skill Name],0)),StatTable[Stat Name],0))+IF($D27&gt;=1,$D$9*$D27,0)</f>
        <v>0</v>
      </c>
      <c r="F27" s="6" t="s">
        <v>27</v>
      </c>
      <c r="H27" s="59"/>
      <c r="I27" s="60"/>
      <c r="J27" s="51"/>
      <c r="K27" s="61"/>
      <c r="L27" s="62"/>
      <c r="N27" s="56"/>
      <c r="O27" s="57"/>
      <c r="P27" s="57"/>
      <c r="Q27" s="57"/>
      <c r="R27" s="58"/>
      <c r="T27" s="10"/>
      <c r="U27" s="39"/>
      <c r="V27" s="101"/>
      <c r="W27" s="101"/>
      <c r="X27" s="102"/>
    </row>
    <row r="28" spans="2:24" ht="15" customHeight="1" thickBot="1" x14ac:dyDescent="0.35">
      <c r="B28" s="65"/>
      <c r="D28" s="5">
        <v>0</v>
      </c>
      <c r="E28" s="8">
        <f>INDEX(StatTable[Modifier],MATCH(INDEX(SkillToStatRef[Stat Bonus],MATCH(LEFT($F28,LEN($F28)-6),SkillToStatRef[Skill Name],0)),StatTable[Stat Name],0))+IF($D28&gt;=1,$D$9*$D28,0)</f>
        <v>0</v>
      </c>
      <c r="F28" s="6" t="s">
        <v>28</v>
      </c>
      <c r="H28" s="59"/>
      <c r="I28" s="60"/>
      <c r="J28" s="51"/>
      <c r="K28" s="61"/>
      <c r="L28" s="62"/>
      <c r="N28" s="12"/>
      <c r="O28" s="13"/>
      <c r="P28" s="15" t="s">
        <v>73</v>
      </c>
      <c r="Q28" s="13"/>
      <c r="R28" s="14"/>
      <c r="T28" s="10"/>
      <c r="U28" s="39"/>
      <c r="V28" s="101"/>
      <c r="W28" s="101"/>
      <c r="X28" s="102"/>
    </row>
    <row r="29" spans="2:24" ht="15" customHeight="1" thickTop="1" x14ac:dyDescent="0.3">
      <c r="B29" s="66"/>
      <c r="D29" s="5">
        <v>0</v>
      </c>
      <c r="E29" s="8">
        <f>INDEX(StatTable[Modifier],MATCH(INDEX(SkillToStatRef[Stat Bonus],MATCH(LEFT($F29,LEN($F29)-6),SkillToStatRef[Skill Name],0)),StatTable[Stat Name],0))+IF($D29&gt;=1,$D$9*$D29,0)</f>
        <v>0</v>
      </c>
      <c r="F29" s="6" t="s">
        <v>29</v>
      </c>
      <c r="H29" s="59"/>
      <c r="I29" s="60"/>
      <c r="J29" s="51"/>
      <c r="K29" s="61"/>
      <c r="L29" s="62"/>
      <c r="T29" s="10"/>
      <c r="U29" s="39"/>
      <c r="V29" s="101"/>
      <c r="W29" s="101"/>
      <c r="X29" s="102"/>
    </row>
    <row r="30" spans="2:24" ht="15" thickBot="1" x14ac:dyDescent="0.35">
      <c r="B30" s="24">
        <f>'Backing Sheet'!C7</f>
        <v>0</v>
      </c>
      <c r="D30" s="5">
        <v>0</v>
      </c>
      <c r="E30" s="8">
        <f>INDEX(StatTable[Modifier],MATCH(INDEX(SkillToStatRef[Stat Bonus],MATCH(LEFT($F30,LEN($F30)-6),SkillToStatRef[Skill Name],0)),StatTable[Stat Name],0))+IF($D30&gt;=1,$D$9*$D30,0)</f>
        <v>0</v>
      </c>
      <c r="F30" s="6" t="s">
        <v>31</v>
      </c>
      <c r="H30" s="59"/>
      <c r="I30" s="60"/>
      <c r="J30" s="51"/>
      <c r="K30" s="61"/>
      <c r="L30" s="62"/>
      <c r="T30" s="10"/>
      <c r="U30" s="39"/>
      <c r="V30" s="101"/>
      <c r="W30" s="101"/>
      <c r="X30" s="102"/>
    </row>
    <row r="31" spans="2:24" ht="15" thickTop="1" x14ac:dyDescent="0.3">
      <c r="B31" s="25"/>
      <c r="D31" s="5">
        <v>0</v>
      </c>
      <c r="E31" s="8">
        <f>INDEX(StatTable[Modifier],MATCH(INDEX(SkillToStatRef[Stat Bonus],MATCH(LEFT($F31,LEN($F31)-6),SkillToStatRef[Skill Name],0)),StatTable[Stat Name],0))+IF($D31&gt;=1,$D$9*$D31,0)</f>
        <v>0</v>
      </c>
      <c r="F31" s="6" t="s">
        <v>86</v>
      </c>
      <c r="H31" s="78"/>
      <c r="I31" s="79"/>
      <c r="J31" s="79"/>
      <c r="K31" s="79"/>
      <c r="L31" s="80"/>
      <c r="N31" s="53"/>
      <c r="O31" s="54"/>
      <c r="P31" s="54"/>
      <c r="Q31" s="54"/>
      <c r="R31" s="55"/>
      <c r="T31" s="10"/>
      <c r="U31" s="39" t="s">
        <v>94</v>
      </c>
      <c r="V31" s="101"/>
      <c r="W31" s="101"/>
      <c r="X31" s="102"/>
    </row>
    <row r="32" spans="2:24" x14ac:dyDescent="0.3">
      <c r="B32" s="26" t="s">
        <v>11</v>
      </c>
      <c r="D32" s="5">
        <v>0</v>
      </c>
      <c r="E32" s="8">
        <f>INDEX(StatTable[Modifier],MATCH(INDEX(SkillToStatRef[Stat Bonus],MATCH(LEFT($F32,LEN($F32)-6),SkillToStatRef[Skill Name],0)),StatTable[Stat Name],0))+IF($D32&gt;=1,$D$9*$D32,0)</f>
        <v>0</v>
      </c>
      <c r="F32" s="6" t="s">
        <v>32</v>
      </c>
      <c r="H32" s="78"/>
      <c r="I32" s="79"/>
      <c r="J32" s="79"/>
      <c r="K32" s="79"/>
      <c r="L32" s="80"/>
      <c r="N32" s="56"/>
      <c r="O32" s="57"/>
      <c r="P32" s="57"/>
      <c r="Q32" s="57"/>
      <c r="R32" s="58"/>
      <c r="T32" s="10"/>
      <c r="V32" s="101"/>
      <c r="W32" s="101"/>
      <c r="X32" s="102"/>
    </row>
    <row r="33" spans="2:24" ht="15" customHeight="1" x14ac:dyDescent="0.3">
      <c r="B33" s="65"/>
      <c r="D33" s="5">
        <v>0</v>
      </c>
      <c r="E33" s="8">
        <f>INDEX(StatTable[Modifier],MATCH(INDEX(SkillToStatRef[Stat Bonus],MATCH(LEFT($F33,LEN($F33)-6),SkillToStatRef[Skill Name],0)),StatTable[Stat Name],0))+IF($D33&gt;=1,$D$9*$D33,0)</f>
        <v>0</v>
      </c>
      <c r="F33" s="6" t="s">
        <v>33</v>
      </c>
      <c r="H33" s="78"/>
      <c r="I33" s="79"/>
      <c r="J33" s="79"/>
      <c r="K33" s="79"/>
      <c r="L33" s="80"/>
      <c r="N33" s="56"/>
      <c r="O33" s="57"/>
      <c r="P33" s="57"/>
      <c r="Q33" s="57"/>
      <c r="R33" s="58"/>
      <c r="T33" s="10"/>
      <c r="V33" s="101"/>
      <c r="W33" s="101"/>
      <c r="X33" s="102"/>
    </row>
    <row r="34" spans="2:24" ht="15" customHeight="1" x14ac:dyDescent="0.3">
      <c r="B34" s="66"/>
      <c r="D34" s="5">
        <v>0</v>
      </c>
      <c r="E34" s="8">
        <f>INDEX(StatTable[Modifier],MATCH(INDEX(SkillToStatRef[Stat Bonus],MATCH(LEFT($F34,LEN($F34)-6),SkillToStatRef[Skill Name],0)),StatTable[Stat Name],0))+IF($D34&gt;=1,$D$9*$D34,0)</f>
        <v>0</v>
      </c>
      <c r="F34" s="6" t="s">
        <v>34</v>
      </c>
      <c r="H34" s="78"/>
      <c r="I34" s="79"/>
      <c r="J34" s="79"/>
      <c r="K34" s="79"/>
      <c r="L34" s="80"/>
      <c r="N34" s="56"/>
      <c r="O34" s="57"/>
      <c r="P34" s="57"/>
      <c r="Q34" s="57"/>
      <c r="R34" s="58"/>
      <c r="T34" s="10"/>
      <c r="V34" s="101"/>
      <c r="W34" s="101"/>
      <c r="X34" s="102"/>
    </row>
    <row r="35" spans="2:24" x14ac:dyDescent="0.3">
      <c r="B35" s="24">
        <f>'Backing Sheet'!C8</f>
        <v>0</v>
      </c>
      <c r="D35" s="5">
        <v>0</v>
      </c>
      <c r="E35" s="8">
        <f>INDEX(StatTable[Modifier],MATCH(INDEX(SkillToStatRef[Stat Bonus],MATCH(LEFT($F35,LEN($F35)-6),SkillToStatRef[Skill Name],0)),StatTable[Stat Name],0))+IF($D35&gt;=1,$D$9*$D35,0)</f>
        <v>0</v>
      </c>
      <c r="F35" s="6" t="s">
        <v>35</v>
      </c>
      <c r="H35" s="78"/>
      <c r="I35" s="79"/>
      <c r="J35" s="79"/>
      <c r="K35" s="79"/>
      <c r="L35" s="80"/>
      <c r="N35" s="56"/>
      <c r="O35" s="57"/>
      <c r="P35" s="57"/>
      <c r="Q35" s="57"/>
      <c r="R35" s="58"/>
      <c r="T35" s="10"/>
      <c r="V35" s="101"/>
      <c r="W35" s="101"/>
      <c r="X35" s="102"/>
    </row>
    <row r="36" spans="2:24" ht="15" thickBot="1" x14ac:dyDescent="0.35">
      <c r="B36" s="27"/>
      <c r="D36" s="5">
        <v>0</v>
      </c>
      <c r="E36" s="8">
        <f>INDEX(StatTable[Modifier],MATCH(INDEX(SkillToStatRef[Stat Bonus],MATCH(LEFT($F36,LEN($F36)-6),SkillToStatRef[Skill Name],0)),StatTable[Stat Name],0))+IF($D36&gt;=1,$D$9*$D36,0)</f>
        <v>0</v>
      </c>
      <c r="F36" s="6" t="s">
        <v>36</v>
      </c>
      <c r="H36" s="78"/>
      <c r="I36" s="79"/>
      <c r="J36" s="79"/>
      <c r="K36" s="79"/>
      <c r="L36" s="80"/>
      <c r="N36" s="12"/>
      <c r="O36" s="13"/>
      <c r="P36" s="15" t="s">
        <v>74</v>
      </c>
      <c r="Q36" s="13"/>
      <c r="R36" s="14"/>
      <c r="T36" s="12"/>
      <c r="U36" s="13"/>
      <c r="V36" s="15" t="s">
        <v>89</v>
      </c>
      <c r="W36" s="13"/>
      <c r="X36" s="14"/>
    </row>
    <row r="37" spans="2:24" ht="15.6" thickTop="1" thickBot="1" x14ac:dyDescent="0.35">
      <c r="D37" s="73" t="s">
        <v>56</v>
      </c>
      <c r="E37" s="74"/>
      <c r="F37" s="75"/>
      <c r="H37" s="81"/>
      <c r="I37" s="82"/>
      <c r="J37" s="82"/>
      <c r="K37" s="82"/>
      <c r="L37" s="83"/>
    </row>
    <row r="38" spans="2:24" ht="15" thickTop="1" x14ac:dyDescent="0.3">
      <c r="D38" s="52" t="s">
        <v>137</v>
      </c>
    </row>
  </sheetData>
  <mergeCells count="56">
    <mergeCell ref="V7:V8"/>
    <mergeCell ref="V31:X35"/>
    <mergeCell ref="H12:L13"/>
    <mergeCell ref="H16:L18"/>
    <mergeCell ref="V11:X15"/>
    <mergeCell ref="V16:X20"/>
    <mergeCell ref="V21:X25"/>
    <mergeCell ref="V26:X30"/>
    <mergeCell ref="H35:L35"/>
    <mergeCell ref="H32:L32"/>
    <mergeCell ref="H33:L33"/>
    <mergeCell ref="H34:L34"/>
    <mergeCell ref="K23:L23"/>
    <mergeCell ref="H25:I25"/>
    <mergeCell ref="K25:L25"/>
    <mergeCell ref="N7:R11"/>
    <mergeCell ref="H36:L36"/>
    <mergeCell ref="H37:L37"/>
    <mergeCell ref="H31:L31"/>
    <mergeCell ref="D37:F37"/>
    <mergeCell ref="P2:R2"/>
    <mergeCell ref="P4:R4"/>
    <mergeCell ref="J7:J8"/>
    <mergeCell ref="L7:L8"/>
    <mergeCell ref="B2:F3"/>
    <mergeCell ref="H2:I2"/>
    <mergeCell ref="H4:J4"/>
    <mergeCell ref="L2:N2"/>
    <mergeCell ref="L4:N4"/>
    <mergeCell ref="J11:L11"/>
    <mergeCell ref="B28:B29"/>
    <mergeCell ref="B33:B34"/>
    <mergeCell ref="B8:B9"/>
    <mergeCell ref="B13:B14"/>
    <mergeCell ref="B18:B19"/>
    <mergeCell ref="B23:B24"/>
    <mergeCell ref="H7:H8"/>
    <mergeCell ref="H11:I11"/>
    <mergeCell ref="E7:F7"/>
    <mergeCell ref="E9:F9"/>
    <mergeCell ref="D17:F17"/>
    <mergeCell ref="H22:I22"/>
    <mergeCell ref="N15:R19"/>
    <mergeCell ref="N23:R27"/>
    <mergeCell ref="N31:R35"/>
    <mergeCell ref="H29:I29"/>
    <mergeCell ref="K29:L29"/>
    <mergeCell ref="H30:I30"/>
    <mergeCell ref="K30:L30"/>
    <mergeCell ref="H26:I26"/>
    <mergeCell ref="K26:L26"/>
    <mergeCell ref="H27:I27"/>
    <mergeCell ref="K27:L27"/>
    <mergeCell ref="H28:I28"/>
    <mergeCell ref="K28:L28"/>
    <mergeCell ref="H23:I23"/>
  </mergeCells>
  <conditionalFormatting sqref="B10:B11">
    <cfRule type="cellIs" dxfId="19" priority="9" operator="greaterThan">
      <formula>0</formula>
    </cfRule>
  </conditionalFormatting>
  <conditionalFormatting sqref="B15:B16">
    <cfRule type="cellIs" dxfId="18" priority="15" operator="greaterThan">
      <formula>0</formula>
    </cfRule>
  </conditionalFormatting>
  <conditionalFormatting sqref="B20:B21">
    <cfRule type="cellIs" dxfId="17" priority="16" operator="greaterThan">
      <formula>0</formula>
    </cfRule>
  </conditionalFormatting>
  <conditionalFormatting sqref="B25:B26">
    <cfRule type="cellIs" dxfId="16" priority="13" operator="greaterThan">
      <formula>0</formula>
    </cfRule>
  </conditionalFormatting>
  <conditionalFormatting sqref="B30:B31">
    <cfRule type="cellIs" dxfId="15" priority="12" operator="greaterThan">
      <formula>0</formula>
    </cfRule>
  </conditionalFormatting>
  <conditionalFormatting sqref="B35:B36">
    <cfRule type="cellIs" dxfId="14" priority="6" operator="greaterThan">
      <formula>0</formula>
    </cfRule>
  </conditionalFormatting>
  <conditionalFormatting sqref="E11:E16 E19:E36">
    <cfRule type="cellIs" dxfId="13" priority="5" operator="greaterThan">
      <formula>0</formula>
    </cfRule>
  </conditionalFormatting>
  <conditionalFormatting sqref="J7:J8">
    <cfRule type="cellIs" dxfId="12" priority="2" operator="greaterThan">
      <formula>0</formula>
    </cfRule>
  </conditionalFormatting>
  <conditionalFormatting sqref="J26:J30">
    <cfRule type="cellIs" dxfId="11" priority="1" operator="greaterThan">
      <formula>0</formula>
    </cfRule>
  </conditionalFormatting>
  <conditionalFormatting sqref="L21">
    <cfRule type="dataBar" priority="4">
      <dataBar>
        <cfvo type="min"/>
        <cfvo type="num" val="3"/>
        <color rgb="FF63C384"/>
      </dataBar>
      <extLst>
        <ext xmlns:x14="http://schemas.microsoft.com/office/spreadsheetml/2009/9/main" uri="{B025F937-C7B1-47D3-B67F-A62EFF666E3E}">
          <x14:id>{649ED9C2-D004-445C-B713-9DFA7D4035B3}</x14:id>
        </ext>
      </extLst>
    </cfRule>
  </conditionalFormatting>
  <conditionalFormatting sqref="L22">
    <cfRule type="dataBar" priority="3">
      <dataBar>
        <cfvo type="min"/>
        <cfvo type="num" val="3"/>
        <color rgb="FFFF555A"/>
      </dataBar>
      <extLst>
        <ext xmlns:x14="http://schemas.microsoft.com/office/spreadsheetml/2009/9/main" uri="{B025F937-C7B1-47D3-B67F-A62EFF666E3E}">
          <x14:id>{C5C6C5D6-6032-4174-8116-D23CA350C50B}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E51173CC-84C3-4FBA-AEEE-20E7039DF80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4TrafficLights" iconId="0"/>
              <x14:cfIcon iconSet="3TrafficLights1" iconId="2"/>
              <x14:cfIcon iconSet="3Symbols" iconId="2"/>
            </x14:iconSet>
          </x14:cfRule>
          <xm:sqref>D11:D16</xm:sqref>
        </x14:conditionalFormatting>
        <x14:conditionalFormatting xmlns:xm="http://schemas.microsoft.com/office/excel/2006/main">
          <x14:cfRule type="iconSet" priority="19" id="{E95E6E14-A57A-4E53-8953-3C8D13D4EC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D19:D36</xm:sqref>
        </x14:conditionalFormatting>
        <x14:conditionalFormatting xmlns:xm="http://schemas.microsoft.com/office/excel/2006/main">
          <x14:cfRule type="dataBar" id="{649ED9C2-D004-445C-B713-9DFA7D4035B3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C5C6C5D6-6032-4174-8116-D23CA350C50B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5441-2540-4937-B8BE-8BC2A8A3690F}">
  <dimension ref="B1:Z37"/>
  <sheetViews>
    <sheetView showGridLines="0" workbookViewId="0">
      <selection activeCell="A3" sqref="A3"/>
    </sheetView>
  </sheetViews>
  <sheetFormatPr defaultRowHeight="14.4" x14ac:dyDescent="0.3"/>
  <cols>
    <col min="7" max="7" width="9.109375" customWidth="1"/>
  </cols>
  <sheetData>
    <row r="1" spans="2:26" ht="15" thickBot="1" x14ac:dyDescent="0.35"/>
    <row r="2" spans="2:26" ht="15.6" thickTop="1" thickBot="1" x14ac:dyDescent="0.35">
      <c r="B2" s="91">
        <f>'Stats and Profs.'!$B$2</f>
        <v>0</v>
      </c>
      <c r="C2" s="92"/>
      <c r="D2" s="92"/>
      <c r="E2" s="92"/>
      <c r="F2" s="93"/>
      <c r="H2" s="84">
        <f>'Stats and Profs.'!$H$2</f>
        <v>0</v>
      </c>
      <c r="I2" s="86"/>
      <c r="J2" s="30">
        <f>'Stats and Profs.'!$J$2</f>
        <v>0</v>
      </c>
      <c r="L2" s="84">
        <f>'Stats and Profs.'!$L$2</f>
        <v>0</v>
      </c>
      <c r="M2" s="85"/>
      <c r="N2" s="86"/>
      <c r="P2" s="84">
        <f>'Stats and Profs.'!$P$2</f>
        <v>0</v>
      </c>
      <c r="Q2" s="85"/>
      <c r="R2" s="86"/>
      <c r="T2" s="109" t="s">
        <v>70</v>
      </c>
      <c r="U2" s="110"/>
      <c r="V2" s="110"/>
      <c r="W2" s="130" t="s">
        <v>97</v>
      </c>
      <c r="X2" s="130"/>
      <c r="Y2" s="130"/>
      <c r="Z2" s="131"/>
    </row>
    <row r="3" spans="2:26" ht="15.6" thickTop="1" thickBot="1" x14ac:dyDescent="0.35">
      <c r="B3" s="94"/>
      <c r="C3" s="95"/>
      <c r="D3" s="95"/>
      <c r="E3" s="95"/>
      <c r="F3" s="96"/>
      <c r="H3" s="28" t="s">
        <v>15</v>
      </c>
      <c r="I3" s="29"/>
      <c r="J3" s="28" t="s">
        <v>14</v>
      </c>
      <c r="K3" s="29"/>
      <c r="L3" s="28" t="s">
        <v>2</v>
      </c>
      <c r="M3" s="29"/>
      <c r="N3" s="29"/>
      <c r="O3" s="29"/>
      <c r="P3" s="28" t="s">
        <v>5</v>
      </c>
      <c r="Q3" s="29"/>
      <c r="T3" s="123"/>
      <c r="U3" s="124"/>
      <c r="V3" s="125"/>
      <c r="W3" s="132"/>
      <c r="X3" s="133"/>
      <c r="Y3" s="133"/>
      <c r="Z3" s="134"/>
    </row>
    <row r="4" spans="2:26" ht="15.6" thickTop="1" thickBot="1" x14ac:dyDescent="0.35">
      <c r="B4" s="28" t="s">
        <v>0</v>
      </c>
      <c r="H4" s="84">
        <f>'Stats and Profs.'!$H$4</f>
        <v>0</v>
      </c>
      <c r="I4" s="85"/>
      <c r="J4" s="86"/>
      <c r="L4" s="84">
        <f>'Stats and Profs.'!$L$4</f>
        <v>0</v>
      </c>
      <c r="M4" s="85"/>
      <c r="N4" s="86"/>
      <c r="P4" s="84">
        <f>'Stats and Profs.'!$P$4</f>
        <v>0</v>
      </c>
      <c r="Q4" s="85"/>
      <c r="R4" s="86"/>
      <c r="T4" s="126"/>
      <c r="U4" s="127"/>
      <c r="V4" s="128"/>
      <c r="W4" s="135"/>
      <c r="X4" s="136"/>
      <c r="Y4" s="136"/>
      <c r="Z4" s="137"/>
    </row>
    <row r="5" spans="2:26" ht="15" thickTop="1" x14ac:dyDescent="0.3">
      <c r="H5" s="28" t="s">
        <v>1</v>
      </c>
      <c r="I5" s="29"/>
      <c r="J5" s="29"/>
      <c r="K5" s="29"/>
      <c r="L5" s="28" t="s">
        <v>3</v>
      </c>
      <c r="M5" s="29"/>
      <c r="N5" s="29"/>
      <c r="O5" s="29"/>
      <c r="P5" s="28" t="s">
        <v>4</v>
      </c>
      <c r="T5" s="123"/>
      <c r="U5" s="124"/>
      <c r="V5" s="125"/>
      <c r="W5" s="132"/>
      <c r="X5" s="133"/>
      <c r="Y5" s="133"/>
      <c r="Z5" s="134"/>
    </row>
    <row r="6" spans="2:26" ht="15" thickBot="1" x14ac:dyDescent="0.35">
      <c r="T6" s="126"/>
      <c r="U6" s="127"/>
      <c r="V6" s="128"/>
      <c r="W6" s="135"/>
      <c r="X6" s="136"/>
      <c r="Y6" s="136"/>
      <c r="Z6" s="137"/>
    </row>
    <row r="7" spans="2:26" ht="15" thickTop="1" x14ac:dyDescent="0.3">
      <c r="B7" s="117" t="s">
        <v>80</v>
      </c>
      <c r="C7" s="113"/>
      <c r="D7" s="113"/>
      <c r="E7" s="113"/>
      <c r="F7" s="113"/>
      <c r="G7" s="115"/>
      <c r="I7" s="138">
        <f>SUMPRODUCT($F$12:$F$35,$G$12:$G$35)</f>
        <v>0</v>
      </c>
      <c r="J7" s="140">
        <f>INDEX(StatTable[Stat],MATCH("Strength",StatTable[Stat Name],0))*15</f>
        <v>0</v>
      </c>
      <c r="L7" s="109" t="s">
        <v>70</v>
      </c>
      <c r="M7" s="110"/>
      <c r="N7" s="110"/>
      <c r="O7" s="130" t="s">
        <v>97</v>
      </c>
      <c r="P7" s="130"/>
      <c r="Q7" s="130"/>
      <c r="R7" s="131"/>
      <c r="T7" s="123"/>
      <c r="U7" s="124"/>
      <c r="V7" s="125"/>
      <c r="W7" s="132"/>
      <c r="X7" s="133"/>
      <c r="Y7" s="133"/>
      <c r="Z7" s="134"/>
    </row>
    <row r="8" spans="2:26" x14ac:dyDescent="0.3">
      <c r="B8" s="118"/>
      <c r="C8" s="114"/>
      <c r="D8" s="114"/>
      <c r="E8" s="114"/>
      <c r="F8" s="114"/>
      <c r="G8" s="116"/>
      <c r="I8" s="139"/>
      <c r="J8" s="141"/>
      <c r="L8" s="123"/>
      <c r="M8" s="124"/>
      <c r="N8" s="125"/>
      <c r="O8" s="132"/>
      <c r="P8" s="133"/>
      <c r="Q8" s="133"/>
      <c r="R8" s="134"/>
      <c r="T8" s="126"/>
      <c r="U8" s="127"/>
      <c r="V8" s="128"/>
      <c r="W8" s="135"/>
      <c r="X8" s="136"/>
      <c r="Y8" s="136"/>
      <c r="Z8" s="137"/>
    </row>
    <row r="9" spans="2:26" x14ac:dyDescent="0.3">
      <c r="B9" s="10"/>
      <c r="C9" s="31" t="s">
        <v>75</v>
      </c>
      <c r="D9" s="31" t="s">
        <v>76</v>
      </c>
      <c r="E9" s="31" t="s">
        <v>77</v>
      </c>
      <c r="F9" s="31" t="s">
        <v>78</v>
      </c>
      <c r="G9" s="32" t="s">
        <v>79</v>
      </c>
      <c r="I9" s="33" t="s">
        <v>85</v>
      </c>
      <c r="J9" s="32" t="s">
        <v>84</v>
      </c>
      <c r="L9" s="126"/>
      <c r="M9" s="127"/>
      <c r="N9" s="128"/>
      <c r="O9" s="135"/>
      <c r="P9" s="136"/>
      <c r="Q9" s="136"/>
      <c r="R9" s="137"/>
      <c r="T9" s="123"/>
      <c r="U9" s="124"/>
      <c r="V9" s="125"/>
      <c r="W9" s="132"/>
      <c r="X9" s="133"/>
      <c r="Y9" s="133"/>
      <c r="Z9" s="134"/>
    </row>
    <row r="10" spans="2:26" ht="15" thickBot="1" x14ac:dyDescent="0.35">
      <c r="B10" s="10"/>
      <c r="G10" s="11"/>
      <c r="I10" s="63" t="s">
        <v>83</v>
      </c>
      <c r="J10" s="64"/>
      <c r="L10" s="123"/>
      <c r="M10" s="124"/>
      <c r="N10" s="125"/>
      <c r="O10" s="132"/>
      <c r="P10" s="133"/>
      <c r="Q10" s="133"/>
      <c r="R10" s="134"/>
      <c r="T10" s="126"/>
      <c r="U10" s="127"/>
      <c r="V10" s="128"/>
      <c r="W10" s="135"/>
      <c r="X10" s="136"/>
      <c r="Y10" s="136"/>
      <c r="Z10" s="137"/>
    </row>
    <row r="11" spans="2:26" ht="15" thickTop="1" x14ac:dyDescent="0.3">
      <c r="B11" s="121" t="s">
        <v>70</v>
      </c>
      <c r="C11" s="122"/>
      <c r="D11" s="122"/>
      <c r="E11" s="122"/>
      <c r="F11" s="31" t="s">
        <v>81</v>
      </c>
      <c r="G11" s="32" t="s">
        <v>82</v>
      </c>
      <c r="L11" s="126"/>
      <c r="M11" s="127"/>
      <c r="N11" s="128"/>
      <c r="O11" s="135"/>
      <c r="P11" s="136"/>
      <c r="Q11" s="136"/>
      <c r="R11" s="137"/>
      <c r="T11" s="123"/>
      <c r="U11" s="124"/>
      <c r="V11" s="125"/>
      <c r="W11" s="132"/>
      <c r="X11" s="133"/>
      <c r="Y11" s="133"/>
      <c r="Z11" s="134"/>
    </row>
    <row r="12" spans="2:26" x14ac:dyDescent="0.3">
      <c r="B12" s="119"/>
      <c r="C12" s="120"/>
      <c r="D12" s="120"/>
      <c r="E12" s="120"/>
      <c r="F12" s="34"/>
      <c r="G12" s="35"/>
      <c r="L12" s="123"/>
      <c r="M12" s="124"/>
      <c r="N12" s="125"/>
      <c r="O12" s="132"/>
      <c r="P12" s="133"/>
      <c r="Q12" s="133"/>
      <c r="R12" s="134"/>
      <c r="T12" s="126"/>
      <c r="U12" s="127"/>
      <c r="V12" s="128"/>
      <c r="W12" s="135"/>
      <c r="X12" s="136"/>
      <c r="Y12" s="136"/>
      <c r="Z12" s="137"/>
    </row>
    <row r="13" spans="2:26" x14ac:dyDescent="0.3">
      <c r="B13" s="119"/>
      <c r="C13" s="120"/>
      <c r="D13" s="120"/>
      <c r="E13" s="120"/>
      <c r="F13" s="34"/>
      <c r="G13" s="35"/>
      <c r="L13" s="126"/>
      <c r="M13" s="127"/>
      <c r="N13" s="128"/>
      <c r="O13" s="135"/>
      <c r="P13" s="136"/>
      <c r="Q13" s="136"/>
      <c r="R13" s="137"/>
      <c r="T13" s="123"/>
      <c r="U13" s="124"/>
      <c r="V13" s="125"/>
      <c r="W13" s="132"/>
      <c r="X13" s="133"/>
      <c r="Y13" s="133"/>
      <c r="Z13" s="134"/>
    </row>
    <row r="14" spans="2:26" x14ac:dyDescent="0.3">
      <c r="B14" s="119"/>
      <c r="C14" s="120"/>
      <c r="D14" s="120"/>
      <c r="E14" s="120"/>
      <c r="F14" s="34"/>
      <c r="G14" s="35"/>
      <c r="L14" s="142"/>
      <c r="M14" s="143"/>
      <c r="N14" s="144"/>
      <c r="O14" s="132"/>
      <c r="P14" s="133"/>
      <c r="Q14" s="133"/>
      <c r="R14" s="134"/>
      <c r="T14" s="126"/>
      <c r="U14" s="127"/>
      <c r="V14" s="128"/>
      <c r="W14" s="135"/>
      <c r="X14" s="136"/>
      <c r="Y14" s="136"/>
      <c r="Z14" s="137"/>
    </row>
    <row r="15" spans="2:26" x14ac:dyDescent="0.3">
      <c r="B15" s="119"/>
      <c r="C15" s="120"/>
      <c r="D15" s="120"/>
      <c r="E15" s="120"/>
      <c r="F15" s="34"/>
      <c r="G15" s="35"/>
      <c r="L15" s="145"/>
      <c r="M15" s="146"/>
      <c r="N15" s="147"/>
      <c r="O15" s="135"/>
      <c r="P15" s="136"/>
      <c r="Q15" s="136"/>
      <c r="R15" s="137"/>
      <c r="T15" s="123"/>
      <c r="U15" s="124"/>
      <c r="V15" s="125"/>
      <c r="W15" s="132"/>
      <c r="X15" s="133"/>
      <c r="Y15" s="133"/>
      <c r="Z15" s="134"/>
    </row>
    <row r="16" spans="2:26" x14ac:dyDescent="0.3">
      <c r="B16" s="119"/>
      <c r="C16" s="120"/>
      <c r="D16" s="120"/>
      <c r="E16" s="120"/>
      <c r="F16" s="34"/>
      <c r="G16" s="35"/>
      <c r="L16" s="123"/>
      <c r="M16" s="124"/>
      <c r="N16" s="125"/>
      <c r="O16" s="132"/>
      <c r="P16" s="133"/>
      <c r="Q16" s="133"/>
      <c r="R16" s="134"/>
      <c r="T16" s="126"/>
      <c r="U16" s="127"/>
      <c r="V16" s="128"/>
      <c r="W16" s="135"/>
      <c r="X16" s="136"/>
      <c r="Y16" s="136"/>
      <c r="Z16" s="137"/>
    </row>
    <row r="17" spans="2:26" x14ac:dyDescent="0.3">
      <c r="B17" s="119"/>
      <c r="C17" s="120"/>
      <c r="D17" s="120"/>
      <c r="E17" s="120"/>
      <c r="F17" s="34"/>
      <c r="G17" s="35"/>
      <c r="L17" s="126"/>
      <c r="M17" s="127"/>
      <c r="N17" s="128"/>
      <c r="O17" s="135"/>
      <c r="P17" s="136"/>
      <c r="Q17" s="136"/>
      <c r="R17" s="137"/>
      <c r="T17" s="123"/>
      <c r="U17" s="124"/>
      <c r="V17" s="125"/>
      <c r="W17" s="132"/>
      <c r="X17" s="133"/>
      <c r="Y17" s="133"/>
      <c r="Z17" s="134"/>
    </row>
    <row r="18" spans="2:26" x14ac:dyDescent="0.3">
      <c r="B18" s="119"/>
      <c r="C18" s="120"/>
      <c r="D18" s="120"/>
      <c r="E18" s="120"/>
      <c r="F18" s="34"/>
      <c r="G18" s="35"/>
      <c r="L18" s="123"/>
      <c r="M18" s="124"/>
      <c r="N18" s="125"/>
      <c r="O18" s="132"/>
      <c r="P18" s="133"/>
      <c r="Q18" s="133"/>
      <c r="R18" s="134"/>
      <c r="T18" s="126"/>
      <c r="U18" s="127"/>
      <c r="V18" s="128"/>
      <c r="W18" s="135"/>
      <c r="X18" s="136"/>
      <c r="Y18" s="136"/>
      <c r="Z18" s="137"/>
    </row>
    <row r="19" spans="2:26" x14ac:dyDescent="0.3">
      <c r="B19" s="119"/>
      <c r="C19" s="120"/>
      <c r="D19" s="120"/>
      <c r="E19" s="120"/>
      <c r="F19" s="34"/>
      <c r="G19" s="35"/>
      <c r="L19" s="126"/>
      <c r="M19" s="127"/>
      <c r="N19" s="128"/>
      <c r="O19" s="135"/>
      <c r="P19" s="136"/>
      <c r="Q19" s="136"/>
      <c r="R19" s="137"/>
      <c r="T19" s="123"/>
      <c r="U19" s="124"/>
      <c r="V19" s="125"/>
      <c r="W19" s="132"/>
      <c r="X19" s="133"/>
      <c r="Y19" s="133"/>
      <c r="Z19" s="134"/>
    </row>
    <row r="20" spans="2:26" x14ac:dyDescent="0.3">
      <c r="B20" s="119"/>
      <c r="C20" s="120"/>
      <c r="D20" s="120"/>
      <c r="E20" s="120"/>
      <c r="F20" s="34"/>
      <c r="G20" s="35"/>
      <c r="L20" s="123"/>
      <c r="M20" s="124"/>
      <c r="N20" s="125"/>
      <c r="O20" s="132"/>
      <c r="P20" s="133"/>
      <c r="Q20" s="133"/>
      <c r="R20" s="134"/>
      <c r="T20" s="126"/>
      <c r="U20" s="127"/>
      <c r="V20" s="128"/>
      <c r="W20" s="135"/>
      <c r="X20" s="136"/>
      <c r="Y20" s="136"/>
      <c r="Z20" s="137"/>
    </row>
    <row r="21" spans="2:26" x14ac:dyDescent="0.3">
      <c r="B21" s="119"/>
      <c r="C21" s="120"/>
      <c r="D21" s="120"/>
      <c r="E21" s="120"/>
      <c r="F21" s="34"/>
      <c r="G21" s="35"/>
      <c r="L21" s="126"/>
      <c r="M21" s="127"/>
      <c r="N21" s="128"/>
      <c r="O21" s="135"/>
      <c r="P21" s="136"/>
      <c r="Q21" s="136"/>
      <c r="R21" s="137"/>
      <c r="T21" s="123"/>
      <c r="U21" s="124"/>
      <c r="V21" s="125"/>
      <c r="W21" s="132"/>
      <c r="X21" s="133"/>
      <c r="Y21" s="133"/>
      <c r="Z21" s="134"/>
    </row>
    <row r="22" spans="2:26" x14ac:dyDescent="0.3">
      <c r="B22" s="119"/>
      <c r="C22" s="120"/>
      <c r="D22" s="120"/>
      <c r="E22" s="120"/>
      <c r="F22" s="34"/>
      <c r="G22" s="35"/>
      <c r="L22" s="123"/>
      <c r="M22" s="124"/>
      <c r="N22" s="125"/>
      <c r="O22" s="132"/>
      <c r="P22" s="133"/>
      <c r="Q22" s="133"/>
      <c r="R22" s="134"/>
      <c r="T22" s="126"/>
      <c r="U22" s="127"/>
      <c r="V22" s="128"/>
      <c r="W22" s="135"/>
      <c r="X22" s="136"/>
      <c r="Y22" s="136"/>
      <c r="Z22" s="137"/>
    </row>
    <row r="23" spans="2:26" x14ac:dyDescent="0.3">
      <c r="B23" s="119"/>
      <c r="C23" s="120"/>
      <c r="D23" s="120"/>
      <c r="E23" s="120"/>
      <c r="F23" s="34"/>
      <c r="G23" s="35"/>
      <c r="L23" s="126"/>
      <c r="M23" s="127"/>
      <c r="N23" s="128"/>
      <c r="O23" s="135"/>
      <c r="P23" s="136"/>
      <c r="Q23" s="136"/>
      <c r="R23" s="137"/>
      <c r="T23" s="123"/>
      <c r="U23" s="124"/>
      <c r="V23" s="125"/>
      <c r="W23" s="132"/>
      <c r="X23" s="133"/>
      <c r="Y23" s="133"/>
      <c r="Z23" s="134"/>
    </row>
    <row r="24" spans="2:26" x14ac:dyDescent="0.3">
      <c r="B24" s="119"/>
      <c r="C24" s="120"/>
      <c r="D24" s="120"/>
      <c r="E24" s="120"/>
      <c r="F24" s="34"/>
      <c r="G24" s="35"/>
      <c r="L24" s="123"/>
      <c r="M24" s="124"/>
      <c r="N24" s="125"/>
      <c r="O24" s="132"/>
      <c r="P24" s="133"/>
      <c r="Q24" s="133"/>
      <c r="R24" s="134"/>
      <c r="T24" s="126"/>
      <c r="U24" s="127"/>
      <c r="V24" s="128"/>
      <c r="W24" s="135"/>
      <c r="X24" s="136"/>
      <c r="Y24" s="136"/>
      <c r="Z24" s="137"/>
    </row>
    <row r="25" spans="2:26" x14ac:dyDescent="0.3">
      <c r="B25" s="119"/>
      <c r="C25" s="120"/>
      <c r="D25" s="120"/>
      <c r="E25" s="120"/>
      <c r="F25" s="34"/>
      <c r="G25" s="35"/>
      <c r="L25" s="126"/>
      <c r="M25" s="127"/>
      <c r="N25" s="128"/>
      <c r="O25" s="135"/>
      <c r="P25" s="136"/>
      <c r="Q25" s="136"/>
      <c r="R25" s="137"/>
      <c r="T25" s="123"/>
      <c r="U25" s="124"/>
      <c r="V25" s="125"/>
      <c r="W25" s="132"/>
      <c r="X25" s="133"/>
      <c r="Y25" s="133"/>
      <c r="Z25" s="134"/>
    </row>
    <row r="26" spans="2:26" x14ac:dyDescent="0.3">
      <c r="B26" s="119"/>
      <c r="C26" s="120"/>
      <c r="D26" s="120"/>
      <c r="E26" s="120"/>
      <c r="F26" s="34"/>
      <c r="G26" s="35"/>
      <c r="L26" s="123"/>
      <c r="M26" s="124"/>
      <c r="N26" s="125"/>
      <c r="O26" s="132"/>
      <c r="P26" s="133"/>
      <c r="Q26" s="133"/>
      <c r="R26" s="134"/>
      <c r="T26" s="126"/>
      <c r="U26" s="127"/>
      <c r="V26" s="128"/>
      <c r="W26" s="135"/>
      <c r="X26" s="136"/>
      <c r="Y26" s="136"/>
      <c r="Z26" s="137"/>
    </row>
    <row r="27" spans="2:26" x14ac:dyDescent="0.3">
      <c r="B27" s="119"/>
      <c r="C27" s="120"/>
      <c r="D27" s="120"/>
      <c r="E27" s="120"/>
      <c r="F27" s="34"/>
      <c r="G27" s="35"/>
      <c r="L27" s="126"/>
      <c r="M27" s="127"/>
      <c r="N27" s="128"/>
      <c r="O27" s="135"/>
      <c r="P27" s="136"/>
      <c r="Q27" s="136"/>
      <c r="R27" s="137"/>
      <c r="T27" s="123"/>
      <c r="U27" s="124"/>
      <c r="V27" s="125"/>
      <c r="W27" s="132"/>
      <c r="X27" s="133"/>
      <c r="Y27" s="133"/>
      <c r="Z27" s="134"/>
    </row>
    <row r="28" spans="2:26" x14ac:dyDescent="0.3">
      <c r="B28" s="119"/>
      <c r="C28" s="120"/>
      <c r="D28" s="120"/>
      <c r="E28" s="120"/>
      <c r="F28" s="34"/>
      <c r="G28" s="35"/>
      <c r="L28" s="123"/>
      <c r="M28" s="124"/>
      <c r="N28" s="125"/>
      <c r="O28" s="132"/>
      <c r="P28" s="133"/>
      <c r="Q28" s="133"/>
      <c r="R28" s="134"/>
      <c r="T28" s="126"/>
      <c r="U28" s="127"/>
      <c r="V28" s="128"/>
      <c r="W28" s="135"/>
      <c r="X28" s="136"/>
      <c r="Y28" s="136"/>
      <c r="Z28" s="137"/>
    </row>
    <row r="29" spans="2:26" x14ac:dyDescent="0.3">
      <c r="B29" s="119"/>
      <c r="C29" s="120"/>
      <c r="D29" s="120"/>
      <c r="E29" s="120"/>
      <c r="F29" s="34"/>
      <c r="G29" s="35"/>
      <c r="L29" s="126"/>
      <c r="M29" s="127"/>
      <c r="N29" s="128"/>
      <c r="O29" s="135"/>
      <c r="P29" s="136"/>
      <c r="Q29" s="136"/>
      <c r="R29" s="137"/>
      <c r="T29" s="123"/>
      <c r="U29" s="124"/>
      <c r="V29" s="125"/>
      <c r="W29" s="132"/>
      <c r="X29" s="133"/>
      <c r="Y29" s="133"/>
      <c r="Z29" s="134"/>
    </row>
    <row r="30" spans="2:26" x14ac:dyDescent="0.3">
      <c r="B30" s="119"/>
      <c r="C30" s="120"/>
      <c r="D30" s="120"/>
      <c r="E30" s="120"/>
      <c r="F30" s="34"/>
      <c r="G30" s="35"/>
      <c r="L30" s="123"/>
      <c r="M30" s="124"/>
      <c r="N30" s="125"/>
      <c r="O30" s="132"/>
      <c r="P30" s="133"/>
      <c r="Q30" s="133"/>
      <c r="R30" s="134"/>
      <c r="T30" s="126"/>
      <c r="U30" s="127"/>
      <c r="V30" s="128"/>
      <c r="W30" s="135"/>
      <c r="X30" s="136"/>
      <c r="Y30" s="136"/>
      <c r="Z30" s="137"/>
    </row>
    <row r="31" spans="2:26" x14ac:dyDescent="0.3">
      <c r="B31" s="119"/>
      <c r="C31" s="120"/>
      <c r="D31" s="120"/>
      <c r="E31" s="120"/>
      <c r="F31" s="34"/>
      <c r="G31" s="35"/>
      <c r="L31" s="126"/>
      <c r="M31" s="127"/>
      <c r="N31" s="128"/>
      <c r="O31" s="135"/>
      <c r="P31" s="136"/>
      <c r="Q31" s="136"/>
      <c r="R31" s="137"/>
      <c r="T31" s="123"/>
      <c r="U31" s="124"/>
      <c r="V31" s="125"/>
      <c r="W31" s="132"/>
      <c r="X31" s="133"/>
      <c r="Y31" s="133"/>
      <c r="Z31" s="134"/>
    </row>
    <row r="32" spans="2:26" x14ac:dyDescent="0.3">
      <c r="B32" s="119"/>
      <c r="C32" s="120"/>
      <c r="D32" s="120"/>
      <c r="E32" s="120"/>
      <c r="F32" s="34"/>
      <c r="G32" s="35"/>
      <c r="L32" s="123"/>
      <c r="M32" s="124"/>
      <c r="N32" s="125"/>
      <c r="O32" s="132"/>
      <c r="P32" s="133"/>
      <c r="Q32" s="133"/>
      <c r="R32" s="134"/>
      <c r="T32" s="126"/>
      <c r="U32" s="127"/>
      <c r="V32" s="128"/>
      <c r="W32" s="135"/>
      <c r="X32" s="136"/>
      <c r="Y32" s="136"/>
      <c r="Z32" s="137"/>
    </row>
    <row r="33" spans="2:26" x14ac:dyDescent="0.3">
      <c r="B33" s="119"/>
      <c r="C33" s="120"/>
      <c r="D33" s="120"/>
      <c r="E33" s="120"/>
      <c r="F33" s="34"/>
      <c r="G33" s="35"/>
      <c r="L33" s="126"/>
      <c r="M33" s="127"/>
      <c r="N33" s="128"/>
      <c r="O33" s="135"/>
      <c r="P33" s="136"/>
      <c r="Q33" s="136"/>
      <c r="R33" s="137"/>
      <c r="T33" s="123"/>
      <c r="U33" s="124"/>
      <c r="V33" s="125"/>
      <c r="W33" s="132"/>
      <c r="X33" s="133"/>
      <c r="Y33" s="133"/>
      <c r="Z33" s="134"/>
    </row>
    <row r="34" spans="2:26" x14ac:dyDescent="0.3">
      <c r="B34" s="119"/>
      <c r="C34" s="120"/>
      <c r="D34" s="120"/>
      <c r="E34" s="120"/>
      <c r="F34" s="34"/>
      <c r="G34" s="35"/>
      <c r="L34" s="123"/>
      <c r="M34" s="124"/>
      <c r="N34" s="125"/>
      <c r="O34" s="132"/>
      <c r="P34" s="133"/>
      <c r="Q34" s="133"/>
      <c r="R34" s="134"/>
      <c r="T34" s="126"/>
      <c r="U34" s="127"/>
      <c r="V34" s="128"/>
      <c r="W34" s="135"/>
      <c r="X34" s="136"/>
      <c r="Y34" s="136"/>
      <c r="Z34" s="137"/>
    </row>
    <row r="35" spans="2:26" x14ac:dyDescent="0.3">
      <c r="B35" s="119"/>
      <c r="C35" s="120"/>
      <c r="D35" s="120"/>
      <c r="E35" s="120"/>
      <c r="F35" s="34"/>
      <c r="G35" s="35"/>
      <c r="L35" s="126"/>
      <c r="M35" s="127"/>
      <c r="N35" s="128"/>
      <c r="O35" s="135"/>
      <c r="P35" s="136"/>
      <c r="Q35" s="136"/>
      <c r="R35" s="137"/>
      <c r="T35" s="10"/>
      <c r="Z35" s="11"/>
    </row>
    <row r="36" spans="2:26" ht="15" thickBot="1" x14ac:dyDescent="0.35">
      <c r="B36" s="12"/>
      <c r="C36" s="13"/>
      <c r="D36" s="129" t="s">
        <v>96</v>
      </c>
      <c r="E36" s="129"/>
      <c r="F36" s="13"/>
      <c r="G36" s="14"/>
      <c r="L36" s="12"/>
      <c r="M36" s="13"/>
      <c r="N36" s="13"/>
      <c r="O36" s="15" t="s">
        <v>95</v>
      </c>
      <c r="P36" s="13"/>
      <c r="Q36" s="13"/>
      <c r="R36" s="14"/>
      <c r="T36" s="12"/>
      <c r="U36" s="13"/>
      <c r="V36" s="13"/>
      <c r="W36" s="15" t="s">
        <v>98</v>
      </c>
      <c r="X36" s="13"/>
      <c r="Y36" s="13"/>
      <c r="Z36" s="14"/>
    </row>
    <row r="37" spans="2:26" ht="15" thickTop="1" x14ac:dyDescent="0.3"/>
  </sheetData>
  <mergeCells count="106">
    <mergeCell ref="T31:V32"/>
    <mergeCell ref="W31:Z32"/>
    <mergeCell ref="T33:V34"/>
    <mergeCell ref="W33:Z34"/>
    <mergeCell ref="T25:V26"/>
    <mergeCell ref="W25:Z26"/>
    <mergeCell ref="T27:V28"/>
    <mergeCell ref="W27:Z28"/>
    <mergeCell ref="T29:V30"/>
    <mergeCell ref="W29:Z30"/>
    <mergeCell ref="T19:V20"/>
    <mergeCell ref="W19:Z20"/>
    <mergeCell ref="T21:V22"/>
    <mergeCell ref="W21:Z22"/>
    <mergeCell ref="T23:V24"/>
    <mergeCell ref="W23:Z24"/>
    <mergeCell ref="T13:V14"/>
    <mergeCell ref="W13:Z14"/>
    <mergeCell ref="T15:V16"/>
    <mergeCell ref="W15:Z16"/>
    <mergeCell ref="T17:V18"/>
    <mergeCell ref="W17:Z18"/>
    <mergeCell ref="T7:V8"/>
    <mergeCell ref="W7:Z8"/>
    <mergeCell ref="T9:V10"/>
    <mergeCell ref="W9:Z10"/>
    <mergeCell ref="T11:V12"/>
    <mergeCell ref="W11:Z12"/>
    <mergeCell ref="T2:V2"/>
    <mergeCell ref="W2:Z2"/>
    <mergeCell ref="T3:V4"/>
    <mergeCell ref="W3:Z4"/>
    <mergeCell ref="T5:V6"/>
    <mergeCell ref="W5:Z6"/>
    <mergeCell ref="L30:N31"/>
    <mergeCell ref="O30:R31"/>
    <mergeCell ref="L32:N33"/>
    <mergeCell ref="O32:R33"/>
    <mergeCell ref="L34:N35"/>
    <mergeCell ref="O34:R35"/>
    <mergeCell ref="L24:N25"/>
    <mergeCell ref="O24:R25"/>
    <mergeCell ref="L26:N27"/>
    <mergeCell ref="O26:R27"/>
    <mergeCell ref="L28:N29"/>
    <mergeCell ref="O28:R29"/>
    <mergeCell ref="O18:R19"/>
    <mergeCell ref="L20:N21"/>
    <mergeCell ref="O20:R21"/>
    <mergeCell ref="L22:N23"/>
    <mergeCell ref="O22:R23"/>
    <mergeCell ref="L12:N13"/>
    <mergeCell ref="O12:R13"/>
    <mergeCell ref="L14:N15"/>
    <mergeCell ref="O14:R15"/>
    <mergeCell ref="L16:N17"/>
    <mergeCell ref="O16:R17"/>
    <mergeCell ref="D36:E36"/>
    <mergeCell ref="L7:N7"/>
    <mergeCell ref="O7:R7"/>
    <mergeCell ref="O8:R9"/>
    <mergeCell ref="L8:N9"/>
    <mergeCell ref="L10:N11"/>
    <mergeCell ref="O10:R11"/>
    <mergeCell ref="B35:E35"/>
    <mergeCell ref="I7:I8"/>
    <mergeCell ref="J7:J8"/>
    <mergeCell ref="I10:J10"/>
    <mergeCell ref="B34:E34"/>
    <mergeCell ref="B29:E29"/>
    <mergeCell ref="B30:E30"/>
    <mergeCell ref="B31:E31"/>
    <mergeCell ref="B32:E32"/>
    <mergeCell ref="B33:E33"/>
    <mergeCell ref="B23:E23"/>
    <mergeCell ref="B24:E24"/>
    <mergeCell ref="B25:E25"/>
    <mergeCell ref="B26:E26"/>
    <mergeCell ref="B27:E27"/>
    <mergeCell ref="B28:E28"/>
    <mergeCell ref="B17:E17"/>
    <mergeCell ref="B7:B8"/>
    <mergeCell ref="B2:F3"/>
    <mergeCell ref="H2:I2"/>
    <mergeCell ref="L2:N2"/>
    <mergeCell ref="B18:E18"/>
    <mergeCell ref="B19:E19"/>
    <mergeCell ref="B20:E20"/>
    <mergeCell ref="B21:E21"/>
    <mergeCell ref="B22:E22"/>
    <mergeCell ref="B11:E11"/>
    <mergeCell ref="B12:E12"/>
    <mergeCell ref="B13:E13"/>
    <mergeCell ref="B14:E14"/>
    <mergeCell ref="B15:E15"/>
    <mergeCell ref="B16:E16"/>
    <mergeCell ref="L18:N19"/>
    <mergeCell ref="P2:R2"/>
    <mergeCell ref="H4:J4"/>
    <mergeCell ref="L4:N4"/>
    <mergeCell ref="P4:R4"/>
    <mergeCell ref="C7:C8"/>
    <mergeCell ref="D7:D8"/>
    <mergeCell ref="E7:E8"/>
    <mergeCell ref="F7:F8"/>
    <mergeCell ref="G7:G8"/>
  </mergeCells>
  <conditionalFormatting sqref="I7:I8">
    <cfRule type="cellIs" dxfId="10" priority="1" operator="greaterThan">
      <formula>$J$7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2CDA-12D2-4939-AB73-1963349E2B6E}">
  <dimension ref="A1:AD45"/>
  <sheetViews>
    <sheetView showGridLines="0" workbookViewId="0">
      <selection activeCell="A3" sqref="A3"/>
    </sheetView>
  </sheetViews>
  <sheetFormatPr defaultRowHeight="14.4" x14ac:dyDescent="0.3"/>
  <sheetData>
    <row r="1" spans="2:30" ht="15" thickBot="1" x14ac:dyDescent="0.35"/>
    <row r="2" spans="2:30" ht="16.5" customHeight="1" thickTop="1" thickBot="1" x14ac:dyDescent="0.35">
      <c r="B2" s="91">
        <f>'Stats and Profs.'!$B$2</f>
        <v>0</v>
      </c>
      <c r="C2" s="92"/>
      <c r="D2" s="92"/>
      <c r="E2" s="92"/>
      <c r="F2" s="93"/>
      <c r="H2" s="84">
        <f>'Stats and Profs.'!$H$2</f>
        <v>0</v>
      </c>
      <c r="I2" s="86"/>
      <c r="J2" s="30">
        <f>'Stats and Profs.'!$J$2</f>
        <v>0</v>
      </c>
      <c r="L2" s="84">
        <f>'Stats and Profs.'!$L$2</f>
        <v>0</v>
      </c>
      <c r="M2" s="85"/>
      <c r="N2" s="86"/>
      <c r="P2" s="84">
        <f>'Stats and Profs.'!$P$2</f>
        <v>0</v>
      </c>
      <c r="Q2" s="85"/>
      <c r="R2" s="86"/>
    </row>
    <row r="3" spans="2:30" ht="16.5" customHeight="1" thickTop="1" thickBot="1" x14ac:dyDescent="0.35">
      <c r="B3" s="94"/>
      <c r="C3" s="95"/>
      <c r="D3" s="95"/>
      <c r="E3" s="95"/>
      <c r="F3" s="96"/>
      <c r="H3" s="28" t="s">
        <v>15</v>
      </c>
      <c r="I3" s="29"/>
      <c r="J3" s="28" t="s">
        <v>14</v>
      </c>
      <c r="K3" s="29"/>
      <c r="L3" s="28" t="s">
        <v>2</v>
      </c>
      <c r="M3" s="29"/>
      <c r="N3" s="29"/>
      <c r="O3" s="29"/>
      <c r="P3" s="28" t="s">
        <v>5</v>
      </c>
      <c r="Q3" s="29"/>
    </row>
    <row r="4" spans="2:30" ht="15.6" thickTop="1" thickBot="1" x14ac:dyDescent="0.35">
      <c r="B4" s="28" t="s">
        <v>0</v>
      </c>
      <c r="H4" s="84">
        <f>'Stats and Profs.'!$H$4</f>
        <v>0</v>
      </c>
      <c r="I4" s="85"/>
      <c r="J4" s="86"/>
      <c r="L4" s="84">
        <f>'Stats and Profs.'!$L$4</f>
        <v>0</v>
      </c>
      <c r="M4" s="85"/>
      <c r="N4" s="86"/>
      <c r="P4" s="84">
        <f>'Stats and Profs.'!$P$4</f>
        <v>0</v>
      </c>
      <c r="Q4" s="85"/>
      <c r="R4" s="86"/>
    </row>
    <row r="5" spans="2:30" ht="15" thickTop="1" x14ac:dyDescent="0.3">
      <c r="H5" s="28" t="s">
        <v>1</v>
      </c>
      <c r="I5" s="29"/>
      <c r="J5" s="29"/>
      <c r="K5" s="29"/>
      <c r="L5" s="28" t="s">
        <v>3</v>
      </c>
      <c r="M5" s="29"/>
      <c r="N5" s="29"/>
      <c r="O5" s="29"/>
      <c r="P5" s="28" t="s">
        <v>4</v>
      </c>
    </row>
    <row r="6" spans="2:30" ht="15" thickBot="1" x14ac:dyDescent="0.35"/>
    <row r="7" spans="2:30" ht="15.6" thickTop="1" thickBot="1" x14ac:dyDescent="0.35">
      <c r="B7" s="91"/>
      <c r="C7" s="92"/>
      <c r="D7" s="92"/>
      <c r="E7" s="92"/>
      <c r="F7" s="93"/>
      <c r="H7" s="84" t="e">
        <f>INDEX(SpellcastingRef[Spellcasting ability],MATCH($B$7,SpellcastingRef[Spellcasting Class],0))</f>
        <v>#N/A</v>
      </c>
      <c r="I7" s="85"/>
      <c r="J7" s="86"/>
      <c r="L7" s="84" t="e">
        <f>8+$P$7</f>
        <v>#N/A</v>
      </c>
      <c r="M7" s="85"/>
      <c r="N7" s="86"/>
      <c r="P7" s="84" t="e">
        <f>'Stats and Profs.'!$D$9+INDEX(StatTable[Modifier],MATCH($H$7,StatTable[Stat Name],0))</f>
        <v>#N/A</v>
      </c>
      <c r="Q7" s="85"/>
      <c r="R7" s="86"/>
    </row>
    <row r="8" spans="2:30" ht="15.6" thickTop="1" thickBot="1" x14ac:dyDescent="0.35">
      <c r="B8" s="94"/>
      <c r="C8" s="95"/>
      <c r="D8" s="95"/>
      <c r="E8" s="95"/>
      <c r="F8" s="96"/>
      <c r="H8" s="28" t="s">
        <v>100</v>
      </c>
      <c r="L8" s="28" t="s">
        <v>101</v>
      </c>
      <c r="P8" s="28" t="s">
        <v>102</v>
      </c>
    </row>
    <row r="9" spans="2:30" ht="15" thickTop="1" x14ac:dyDescent="0.3">
      <c r="B9" s="28" t="s">
        <v>99</v>
      </c>
    </row>
    <row r="11" spans="2:30" ht="15" thickBot="1" x14ac:dyDescent="0.35"/>
    <row r="12" spans="2:30" ht="15.75" customHeight="1" thickTop="1" x14ac:dyDescent="0.3">
      <c r="B12" s="148">
        <v>0</v>
      </c>
      <c r="C12" s="150" t="s">
        <v>114</v>
      </c>
      <c r="D12" s="151"/>
      <c r="E12" s="151"/>
      <c r="F12" s="152"/>
      <c r="H12" s="156">
        <v>2</v>
      </c>
      <c r="I12" s="158">
        <f>SUMIFS(INDEX(SpellSlotRef[#Data],,MATCH(TEXT(H12,"#"),SpellSlotRef[#Headers],0)),SpellSlotRef[Spellcasting Class],$B$7,SpellSlotRef[Level],$J$2)</f>
        <v>0</v>
      </c>
      <c r="J12" s="159"/>
      <c r="K12" s="162">
        <v>0</v>
      </c>
      <c r="L12" s="163"/>
      <c r="N12" s="156">
        <v>4</v>
      </c>
      <c r="O12" s="158">
        <f>SUMIFS(INDEX(SpellSlotRef[#Data],,MATCH(TEXT(N12,"#"),SpellSlotRef[#Headers],0)),SpellSlotRef[Spellcasting Class],$B$7,SpellSlotRef[Level],$J$2)</f>
        <v>0</v>
      </c>
      <c r="P12" s="159"/>
      <c r="Q12" s="162">
        <v>0</v>
      </c>
      <c r="R12" s="163"/>
      <c r="T12" s="156">
        <v>6</v>
      </c>
      <c r="U12" s="158">
        <f>SUMIFS(INDEX(SpellSlotRef[#Data],,MATCH(TEXT(T12,"#"),SpellSlotRef[#Headers],0)),SpellSlotRef[Spellcasting Class],$B$7,SpellSlotRef[Level],$J$2)</f>
        <v>0</v>
      </c>
      <c r="V12" s="159"/>
      <c r="W12" s="162">
        <v>0</v>
      </c>
      <c r="X12" s="163"/>
      <c r="Z12" s="156">
        <v>8</v>
      </c>
      <c r="AA12" s="158">
        <f>SUMIFS(INDEX(SpellSlotRef[#Data],,MATCH(TEXT(Z12,"#"),SpellSlotRef[#Headers],0)),SpellSlotRef[Spellcasting Class],$B$7,SpellSlotRef[Level],$J$2)</f>
        <v>0</v>
      </c>
      <c r="AB12" s="159"/>
      <c r="AC12" s="162">
        <v>0</v>
      </c>
      <c r="AD12" s="163"/>
    </row>
    <row r="13" spans="2:30" ht="15" customHeight="1" x14ac:dyDescent="0.3">
      <c r="B13" s="149"/>
      <c r="C13" s="153"/>
      <c r="D13" s="154"/>
      <c r="E13" s="154"/>
      <c r="F13" s="155"/>
      <c r="H13" s="157"/>
      <c r="I13" s="160"/>
      <c r="J13" s="161"/>
      <c r="K13" s="164"/>
      <c r="L13" s="165"/>
      <c r="N13" s="157"/>
      <c r="O13" s="160"/>
      <c r="P13" s="161"/>
      <c r="Q13" s="164"/>
      <c r="R13" s="165"/>
      <c r="T13" s="157"/>
      <c r="U13" s="160"/>
      <c r="V13" s="161"/>
      <c r="W13" s="164"/>
      <c r="X13" s="165"/>
      <c r="Z13" s="157"/>
      <c r="AA13" s="160"/>
      <c r="AB13" s="161"/>
      <c r="AC13" s="164"/>
      <c r="AD13" s="165"/>
    </row>
    <row r="14" spans="2:30" x14ac:dyDescent="0.3">
      <c r="B14" s="169"/>
      <c r="C14" s="170"/>
      <c r="D14" s="170"/>
      <c r="E14" s="170"/>
      <c r="F14" s="171"/>
      <c r="H14" s="48">
        <v>0</v>
      </c>
      <c r="I14" s="166"/>
      <c r="J14" s="166"/>
      <c r="K14" s="166"/>
      <c r="L14" s="167"/>
      <c r="N14" s="48">
        <v>0</v>
      </c>
      <c r="O14" s="166"/>
      <c r="P14" s="166"/>
      <c r="Q14" s="166"/>
      <c r="R14" s="167"/>
      <c r="T14" s="48">
        <v>0</v>
      </c>
      <c r="U14" s="166"/>
      <c r="V14" s="166"/>
      <c r="W14" s="166"/>
      <c r="X14" s="167"/>
      <c r="Z14" s="48">
        <v>0</v>
      </c>
      <c r="AA14" s="166"/>
      <c r="AB14" s="166"/>
      <c r="AC14" s="166"/>
      <c r="AD14" s="167"/>
    </row>
    <row r="15" spans="2:30" x14ac:dyDescent="0.3">
      <c r="B15" s="169"/>
      <c r="C15" s="170"/>
      <c r="D15" s="170"/>
      <c r="E15" s="170"/>
      <c r="F15" s="171"/>
      <c r="H15" s="45">
        <v>0</v>
      </c>
      <c r="I15" s="166"/>
      <c r="J15" s="166"/>
      <c r="K15" s="166"/>
      <c r="L15" s="167"/>
      <c r="N15" s="45">
        <v>0</v>
      </c>
      <c r="O15" s="166"/>
      <c r="P15" s="166"/>
      <c r="Q15" s="166"/>
      <c r="R15" s="167"/>
      <c r="T15" s="45">
        <v>0</v>
      </c>
      <c r="U15" s="166"/>
      <c r="V15" s="166"/>
      <c r="W15" s="166"/>
      <c r="X15" s="167"/>
      <c r="Z15" s="45">
        <v>0</v>
      </c>
      <c r="AA15" s="166"/>
      <c r="AB15" s="166"/>
      <c r="AC15" s="166"/>
      <c r="AD15" s="167"/>
    </row>
    <row r="16" spans="2:30" x14ac:dyDescent="0.3">
      <c r="B16" s="169"/>
      <c r="C16" s="170"/>
      <c r="D16" s="170"/>
      <c r="E16" s="170"/>
      <c r="F16" s="171"/>
      <c r="H16" s="45">
        <v>0</v>
      </c>
      <c r="I16" s="166"/>
      <c r="J16" s="166"/>
      <c r="K16" s="166"/>
      <c r="L16" s="167"/>
      <c r="N16" s="45">
        <v>0</v>
      </c>
      <c r="O16" s="166"/>
      <c r="P16" s="166"/>
      <c r="Q16" s="166"/>
      <c r="R16" s="167"/>
      <c r="T16" s="45">
        <v>0</v>
      </c>
      <c r="U16" s="166"/>
      <c r="V16" s="166"/>
      <c r="W16" s="166"/>
      <c r="X16" s="167"/>
      <c r="Z16" s="45">
        <v>0</v>
      </c>
      <c r="AA16" s="166"/>
      <c r="AB16" s="166"/>
      <c r="AC16" s="166"/>
      <c r="AD16" s="167"/>
    </row>
    <row r="17" spans="1:30" x14ac:dyDescent="0.3">
      <c r="B17" s="169"/>
      <c r="C17" s="170"/>
      <c r="D17" s="170"/>
      <c r="E17" s="170"/>
      <c r="F17" s="171"/>
      <c r="H17" s="45">
        <v>0</v>
      </c>
      <c r="I17" s="166"/>
      <c r="J17" s="166"/>
      <c r="K17" s="166"/>
      <c r="L17" s="167"/>
      <c r="N17" s="45">
        <v>0</v>
      </c>
      <c r="O17" s="166"/>
      <c r="P17" s="166"/>
      <c r="Q17" s="166"/>
      <c r="R17" s="167"/>
      <c r="T17" s="45">
        <v>0</v>
      </c>
      <c r="U17" s="166"/>
      <c r="V17" s="166"/>
      <c r="W17" s="166"/>
      <c r="X17" s="167"/>
      <c r="Z17" s="45">
        <v>0</v>
      </c>
      <c r="AA17" s="166"/>
      <c r="AB17" s="166"/>
      <c r="AC17" s="166"/>
      <c r="AD17" s="167"/>
    </row>
    <row r="18" spans="1:30" x14ac:dyDescent="0.3">
      <c r="B18" s="169"/>
      <c r="C18" s="170"/>
      <c r="D18" s="170"/>
      <c r="E18" s="170"/>
      <c r="F18" s="171"/>
      <c r="H18" s="45">
        <v>0</v>
      </c>
      <c r="I18" s="166"/>
      <c r="J18" s="166"/>
      <c r="K18" s="166"/>
      <c r="L18" s="167"/>
      <c r="N18" s="45">
        <v>0</v>
      </c>
      <c r="O18" s="166"/>
      <c r="P18" s="166"/>
      <c r="Q18" s="166"/>
      <c r="R18" s="167"/>
      <c r="T18" s="45">
        <v>0</v>
      </c>
      <c r="U18" s="166"/>
      <c r="V18" s="166"/>
      <c r="W18" s="166"/>
      <c r="X18" s="167"/>
      <c r="Z18" s="45">
        <v>0</v>
      </c>
      <c r="AA18" s="166"/>
      <c r="AB18" s="166"/>
      <c r="AC18" s="166"/>
      <c r="AD18" s="167"/>
    </row>
    <row r="19" spans="1:30" ht="15.75" customHeight="1" x14ac:dyDescent="0.3">
      <c r="B19" s="169"/>
      <c r="C19" s="170"/>
      <c r="D19" s="170"/>
      <c r="E19" s="170"/>
      <c r="F19" s="171"/>
      <c r="H19" s="45">
        <v>0</v>
      </c>
      <c r="I19" s="166"/>
      <c r="J19" s="166"/>
      <c r="K19" s="166"/>
      <c r="L19" s="167"/>
      <c r="N19" s="45">
        <v>0</v>
      </c>
      <c r="O19" s="166"/>
      <c r="P19" s="166"/>
      <c r="Q19" s="166"/>
      <c r="R19" s="167"/>
      <c r="T19" s="45">
        <v>0</v>
      </c>
      <c r="U19" s="166"/>
      <c r="V19" s="166"/>
      <c r="W19" s="166"/>
      <c r="X19" s="167"/>
      <c r="Z19" s="45">
        <v>0</v>
      </c>
      <c r="AA19" s="166"/>
      <c r="AB19" s="166"/>
      <c r="AC19" s="166"/>
      <c r="AD19" s="167"/>
    </row>
    <row r="20" spans="1:30" ht="15" customHeight="1" x14ac:dyDescent="0.3">
      <c r="B20" s="169"/>
      <c r="C20" s="170"/>
      <c r="D20" s="170"/>
      <c r="E20" s="170"/>
      <c r="F20" s="171"/>
      <c r="H20" s="45">
        <v>0</v>
      </c>
      <c r="I20" s="166"/>
      <c r="J20" s="166"/>
      <c r="K20" s="166"/>
      <c r="L20" s="167"/>
      <c r="N20" s="45">
        <v>0</v>
      </c>
      <c r="O20" s="166"/>
      <c r="P20" s="166"/>
      <c r="Q20" s="166"/>
      <c r="R20" s="167"/>
      <c r="T20" s="45">
        <v>0</v>
      </c>
      <c r="U20" s="166"/>
      <c r="V20" s="166"/>
      <c r="W20" s="166"/>
      <c r="X20" s="167"/>
      <c r="Z20" s="45">
        <v>0</v>
      </c>
      <c r="AA20" s="166"/>
      <c r="AB20" s="166"/>
      <c r="AC20" s="166"/>
      <c r="AD20" s="167"/>
    </row>
    <row r="21" spans="1:30" x14ac:dyDescent="0.3">
      <c r="B21" s="42"/>
      <c r="C21" s="43"/>
      <c r="D21" s="43"/>
      <c r="E21" s="43"/>
      <c r="F21" s="44"/>
      <c r="H21" s="45">
        <v>0</v>
      </c>
      <c r="I21" s="166"/>
      <c r="J21" s="166"/>
      <c r="K21" s="166"/>
      <c r="L21" s="167"/>
      <c r="N21" s="45">
        <v>0</v>
      </c>
      <c r="O21" s="166"/>
      <c r="P21" s="166"/>
      <c r="Q21" s="166"/>
      <c r="R21" s="167"/>
      <c r="T21" s="45">
        <v>0</v>
      </c>
      <c r="U21" s="166"/>
      <c r="V21" s="166"/>
      <c r="W21" s="166"/>
      <c r="X21" s="167"/>
      <c r="Z21" s="45">
        <v>0</v>
      </c>
      <c r="AA21" s="166"/>
      <c r="AB21" s="166"/>
      <c r="AC21" s="166"/>
      <c r="AD21" s="167"/>
    </row>
    <row r="22" spans="1:30" x14ac:dyDescent="0.3">
      <c r="B22" s="42"/>
      <c r="C22" s="43"/>
      <c r="D22" s="43"/>
      <c r="E22" s="43"/>
      <c r="F22" s="44"/>
      <c r="H22" s="45">
        <v>0</v>
      </c>
      <c r="I22" s="166"/>
      <c r="J22" s="166"/>
      <c r="K22" s="166"/>
      <c r="L22" s="167"/>
      <c r="N22" s="45">
        <v>0</v>
      </c>
      <c r="O22" s="166"/>
      <c r="P22" s="166"/>
      <c r="Q22" s="166"/>
      <c r="R22" s="167"/>
      <c r="T22" s="45">
        <v>0</v>
      </c>
      <c r="U22" s="166"/>
      <c r="V22" s="166"/>
      <c r="W22" s="166"/>
      <c r="X22" s="167"/>
      <c r="Z22" s="45">
        <v>0</v>
      </c>
      <c r="AA22" s="166"/>
      <c r="AB22" s="166"/>
      <c r="AC22" s="166"/>
      <c r="AD22" s="167"/>
    </row>
    <row r="23" spans="1:30" x14ac:dyDescent="0.3">
      <c r="B23" s="42"/>
      <c r="C23" s="43"/>
      <c r="D23" s="43"/>
      <c r="E23" s="43"/>
      <c r="F23" s="44"/>
      <c r="H23" s="45">
        <v>0</v>
      </c>
      <c r="I23" s="166"/>
      <c r="J23" s="166"/>
      <c r="K23" s="166"/>
      <c r="L23" s="167"/>
      <c r="N23" s="45">
        <v>0</v>
      </c>
      <c r="O23" s="166"/>
      <c r="P23" s="166"/>
      <c r="Q23" s="166"/>
      <c r="R23" s="167"/>
      <c r="T23" s="45">
        <v>0</v>
      </c>
      <c r="U23" s="166"/>
      <c r="V23" s="166"/>
      <c r="W23" s="166"/>
      <c r="X23" s="167"/>
      <c r="Z23" s="45">
        <v>0</v>
      </c>
      <c r="AA23" s="166"/>
      <c r="AB23" s="166"/>
      <c r="AC23" s="166"/>
      <c r="AD23" s="167"/>
    </row>
    <row r="24" spans="1:30" x14ac:dyDescent="0.3">
      <c r="B24" s="169"/>
      <c r="C24" s="170"/>
      <c r="D24" s="170"/>
      <c r="E24" s="170"/>
      <c r="F24" s="171"/>
      <c r="H24" s="45">
        <v>0</v>
      </c>
      <c r="I24" s="166"/>
      <c r="J24" s="166"/>
      <c r="K24" s="166"/>
      <c r="L24" s="167"/>
      <c r="N24" s="45">
        <v>0</v>
      </c>
      <c r="O24" s="166"/>
      <c r="P24" s="166"/>
      <c r="Q24" s="166"/>
      <c r="R24" s="167"/>
      <c r="T24" s="45">
        <v>0</v>
      </c>
      <c r="U24" s="166"/>
      <c r="V24" s="166"/>
      <c r="W24" s="166"/>
      <c r="X24" s="167"/>
      <c r="Z24" s="45">
        <v>0</v>
      </c>
      <c r="AA24" s="166"/>
      <c r="AB24" s="166"/>
      <c r="AC24" s="166"/>
      <c r="AD24" s="167"/>
    </row>
    <row r="25" spans="1:30" x14ac:dyDescent="0.3">
      <c r="B25" s="169"/>
      <c r="C25" s="170"/>
      <c r="D25" s="170"/>
      <c r="E25" s="170"/>
      <c r="F25" s="171"/>
      <c r="H25" s="45">
        <v>0</v>
      </c>
      <c r="I25" s="166"/>
      <c r="J25" s="166"/>
      <c r="K25" s="166"/>
      <c r="L25" s="167"/>
      <c r="N25" s="45">
        <v>0</v>
      </c>
      <c r="O25" s="166"/>
      <c r="P25" s="166"/>
      <c r="Q25" s="166"/>
      <c r="R25" s="167"/>
      <c r="T25" s="45">
        <v>0</v>
      </c>
      <c r="U25" s="166"/>
      <c r="V25" s="166"/>
      <c r="W25" s="166"/>
      <c r="X25" s="167"/>
      <c r="Z25" s="45">
        <v>0</v>
      </c>
      <c r="AA25" s="166"/>
      <c r="AB25" s="166"/>
      <c r="AC25" s="166"/>
      <c r="AD25" s="167"/>
    </row>
    <row r="26" spans="1:30" x14ac:dyDescent="0.3">
      <c r="B26" s="169"/>
      <c r="C26" s="170"/>
      <c r="D26" s="170"/>
      <c r="E26" s="170"/>
      <c r="F26" s="171"/>
      <c r="H26" s="45">
        <v>0</v>
      </c>
      <c r="I26" s="166"/>
      <c r="J26" s="166"/>
      <c r="K26" s="166"/>
      <c r="L26" s="167"/>
      <c r="N26" s="45">
        <v>0</v>
      </c>
      <c r="O26" s="166"/>
      <c r="P26" s="166"/>
      <c r="Q26" s="166"/>
      <c r="R26" s="167"/>
      <c r="T26" s="45">
        <v>0</v>
      </c>
      <c r="U26" s="166"/>
      <c r="V26" s="166"/>
      <c r="W26" s="166"/>
      <c r="X26" s="167"/>
      <c r="Z26" s="45">
        <v>0</v>
      </c>
      <c r="AA26" s="166"/>
      <c r="AB26" s="166"/>
      <c r="AC26" s="166"/>
      <c r="AD26" s="167"/>
    </row>
    <row r="27" spans="1:30" ht="15" thickBot="1" x14ac:dyDescent="0.35">
      <c r="B27" s="172"/>
      <c r="C27" s="173"/>
      <c r="D27" s="173"/>
      <c r="E27" s="173"/>
      <c r="F27" s="174"/>
      <c r="H27" s="46">
        <v>0</v>
      </c>
      <c r="I27" s="175"/>
      <c r="J27" s="175"/>
      <c r="K27" s="175"/>
      <c r="L27" s="176"/>
      <c r="N27" s="46">
        <v>0</v>
      </c>
      <c r="O27" s="175"/>
      <c r="P27" s="175"/>
      <c r="Q27" s="175"/>
      <c r="R27" s="176"/>
      <c r="T27" s="46">
        <v>0</v>
      </c>
      <c r="U27" s="175"/>
      <c r="V27" s="175"/>
      <c r="W27" s="175"/>
      <c r="X27" s="176"/>
      <c r="Z27" s="46">
        <v>0</v>
      </c>
      <c r="AA27" s="175"/>
      <c r="AB27" s="175"/>
      <c r="AC27" s="175"/>
      <c r="AD27" s="176"/>
    </row>
    <row r="28" spans="1:30" ht="15.6" thickTop="1" thickBot="1" x14ac:dyDescent="0.35">
      <c r="B28" s="31" t="s">
        <v>115</v>
      </c>
      <c r="C28" s="168" t="s">
        <v>116</v>
      </c>
      <c r="D28" s="168"/>
      <c r="E28" s="168" t="s">
        <v>117</v>
      </c>
      <c r="F28" s="168"/>
    </row>
    <row r="29" spans="1:30" ht="15.75" customHeight="1" thickTop="1" x14ac:dyDescent="0.3">
      <c r="B29" s="156">
        <v>1</v>
      </c>
      <c r="C29" s="158">
        <f>SUMIFS(INDEX(SpellSlotRef[#Data],,MATCH(TEXT(B29,"#"),SpellSlotRef[#Headers],0)),SpellSlotRef[Spellcasting Class],$B$7,SpellSlotRef[Level],$J$2)</f>
        <v>0</v>
      </c>
      <c r="D29" s="159"/>
      <c r="E29" s="162">
        <v>0</v>
      </c>
      <c r="F29" s="163"/>
      <c r="H29" s="156">
        <v>3</v>
      </c>
      <c r="I29" s="158">
        <f>SUMIFS(INDEX(SpellSlotRef[#Data],,MATCH(TEXT(H29,"#"),SpellSlotRef[#Headers],0)),SpellSlotRef[Spellcasting Class],$B$7,SpellSlotRef[Level],$J$2)</f>
        <v>0</v>
      </c>
      <c r="J29" s="159"/>
      <c r="K29" s="162">
        <v>0</v>
      </c>
      <c r="L29" s="163"/>
      <c r="N29" s="156">
        <v>5</v>
      </c>
      <c r="O29" s="158">
        <f>SUMIFS(INDEX(SpellSlotRef[#Data],,MATCH(TEXT(N29,"#"),SpellSlotRef[#Headers],0)),SpellSlotRef[Spellcasting Class],$B$7,SpellSlotRef[Level],$J$2)</f>
        <v>0</v>
      </c>
      <c r="P29" s="159"/>
      <c r="Q29" s="162">
        <v>0</v>
      </c>
      <c r="R29" s="163"/>
      <c r="T29" s="156">
        <v>7</v>
      </c>
      <c r="U29" s="158">
        <f>SUMIFS(INDEX(SpellSlotRef[#Data],,MATCH(TEXT(T29,"#"),SpellSlotRef[#Headers],0)),SpellSlotRef[Spellcasting Class],$B$7,SpellSlotRef[Level],$J$2)</f>
        <v>0</v>
      </c>
      <c r="V29" s="159"/>
      <c r="W29" s="162">
        <v>0</v>
      </c>
      <c r="X29" s="163"/>
      <c r="Z29" s="156">
        <v>9</v>
      </c>
      <c r="AA29" s="158">
        <f>SUMIFS(INDEX(SpellSlotRef[#Data],,MATCH(TEXT(Z29,"#"),SpellSlotRef[#Headers],0)),SpellSlotRef[Spellcasting Class],$B$7,SpellSlotRef[Level],$J$2)</f>
        <v>0</v>
      </c>
      <c r="AB29" s="159"/>
      <c r="AC29" s="162">
        <v>0</v>
      </c>
      <c r="AD29" s="163"/>
    </row>
    <row r="30" spans="1:30" ht="15.75" customHeight="1" x14ac:dyDescent="0.3">
      <c r="B30" s="157"/>
      <c r="C30" s="160"/>
      <c r="D30" s="161"/>
      <c r="E30" s="164"/>
      <c r="F30" s="165"/>
      <c r="H30" s="157"/>
      <c r="I30" s="160"/>
      <c r="J30" s="161"/>
      <c r="K30" s="164"/>
      <c r="L30" s="165"/>
      <c r="N30" s="157"/>
      <c r="O30" s="160"/>
      <c r="P30" s="161"/>
      <c r="Q30" s="164"/>
      <c r="R30" s="165"/>
      <c r="T30" s="157"/>
      <c r="U30" s="160"/>
      <c r="V30" s="161"/>
      <c r="W30" s="164"/>
      <c r="X30" s="165"/>
      <c r="Z30" s="157"/>
      <c r="AA30" s="160"/>
      <c r="AB30" s="161"/>
      <c r="AC30" s="164"/>
      <c r="AD30" s="165"/>
    </row>
    <row r="31" spans="1:30" x14ac:dyDescent="0.3">
      <c r="A31" s="47" t="s">
        <v>136</v>
      </c>
      <c r="B31" s="48">
        <v>0</v>
      </c>
      <c r="C31" s="166"/>
      <c r="D31" s="166"/>
      <c r="E31" s="166"/>
      <c r="F31" s="167"/>
      <c r="H31" s="48">
        <v>0</v>
      </c>
      <c r="I31" s="166"/>
      <c r="J31" s="166"/>
      <c r="K31" s="166"/>
      <c r="L31" s="167"/>
      <c r="N31" s="48">
        <v>0</v>
      </c>
      <c r="O31" s="166"/>
      <c r="P31" s="166"/>
      <c r="Q31" s="166"/>
      <c r="R31" s="167"/>
      <c r="T31" s="48">
        <v>0</v>
      </c>
      <c r="U31" s="166"/>
      <c r="V31" s="166"/>
      <c r="W31" s="166"/>
      <c r="X31" s="167"/>
      <c r="Z31" s="48">
        <v>0</v>
      </c>
      <c r="AA31" s="166"/>
      <c r="AB31" s="166"/>
      <c r="AC31" s="166"/>
      <c r="AD31" s="167"/>
    </row>
    <row r="32" spans="1:30" x14ac:dyDescent="0.3">
      <c r="B32" s="45">
        <v>0</v>
      </c>
      <c r="C32" s="166"/>
      <c r="D32" s="166"/>
      <c r="E32" s="166"/>
      <c r="F32" s="167"/>
      <c r="H32" s="45">
        <v>0</v>
      </c>
      <c r="I32" s="166"/>
      <c r="J32" s="166"/>
      <c r="K32" s="166"/>
      <c r="L32" s="167"/>
      <c r="N32" s="45">
        <v>0</v>
      </c>
      <c r="O32" s="166"/>
      <c r="P32" s="166"/>
      <c r="Q32" s="166"/>
      <c r="R32" s="167"/>
      <c r="T32" s="45">
        <v>0</v>
      </c>
      <c r="U32" s="166"/>
      <c r="V32" s="166"/>
      <c r="W32" s="166"/>
      <c r="X32" s="167"/>
      <c r="Z32" s="45">
        <v>0</v>
      </c>
      <c r="AA32" s="166"/>
      <c r="AB32" s="166"/>
      <c r="AC32" s="166"/>
      <c r="AD32" s="167"/>
    </row>
    <row r="33" spans="2:30" x14ac:dyDescent="0.3">
      <c r="B33" s="45">
        <v>0</v>
      </c>
      <c r="C33" s="166"/>
      <c r="D33" s="166"/>
      <c r="E33" s="166"/>
      <c r="F33" s="167"/>
      <c r="H33" s="45">
        <v>0</v>
      </c>
      <c r="I33" s="166"/>
      <c r="J33" s="166"/>
      <c r="K33" s="166"/>
      <c r="L33" s="167"/>
      <c r="N33" s="45">
        <v>0</v>
      </c>
      <c r="O33" s="166"/>
      <c r="P33" s="166"/>
      <c r="Q33" s="166"/>
      <c r="R33" s="167"/>
      <c r="T33" s="45">
        <v>0</v>
      </c>
      <c r="U33" s="166"/>
      <c r="V33" s="166"/>
      <c r="W33" s="166"/>
      <c r="X33" s="167"/>
      <c r="Z33" s="45">
        <v>0</v>
      </c>
      <c r="AA33" s="166"/>
      <c r="AB33" s="166"/>
      <c r="AC33" s="166"/>
      <c r="AD33" s="167"/>
    </row>
    <row r="34" spans="2:30" x14ac:dyDescent="0.3">
      <c r="B34" s="45">
        <v>0</v>
      </c>
      <c r="C34" s="166"/>
      <c r="D34" s="166"/>
      <c r="E34" s="166"/>
      <c r="F34" s="167"/>
      <c r="H34" s="45">
        <v>0</v>
      </c>
      <c r="I34" s="166"/>
      <c r="J34" s="166"/>
      <c r="K34" s="166"/>
      <c r="L34" s="167"/>
      <c r="N34" s="45">
        <v>0</v>
      </c>
      <c r="O34" s="166"/>
      <c r="P34" s="166"/>
      <c r="Q34" s="166"/>
      <c r="R34" s="167"/>
      <c r="T34" s="45">
        <v>0</v>
      </c>
      <c r="U34" s="166"/>
      <c r="V34" s="166"/>
      <c r="W34" s="166"/>
      <c r="X34" s="167"/>
      <c r="Z34" s="45">
        <v>0</v>
      </c>
      <c r="AA34" s="166"/>
      <c r="AB34" s="166"/>
      <c r="AC34" s="166"/>
      <c r="AD34" s="167"/>
    </row>
    <row r="35" spans="2:30" x14ac:dyDescent="0.3">
      <c r="B35" s="45">
        <v>0</v>
      </c>
      <c r="C35" s="166"/>
      <c r="D35" s="166"/>
      <c r="E35" s="166"/>
      <c r="F35" s="167"/>
      <c r="H35" s="45">
        <v>0</v>
      </c>
      <c r="I35" s="166"/>
      <c r="J35" s="166"/>
      <c r="K35" s="166"/>
      <c r="L35" s="167"/>
      <c r="N35" s="45">
        <v>0</v>
      </c>
      <c r="O35" s="166"/>
      <c r="P35" s="166"/>
      <c r="Q35" s="166"/>
      <c r="R35" s="167"/>
      <c r="T35" s="45">
        <v>0</v>
      </c>
      <c r="U35" s="166"/>
      <c r="V35" s="166"/>
      <c r="W35" s="166"/>
      <c r="X35" s="167"/>
      <c r="Z35" s="45">
        <v>0</v>
      </c>
      <c r="AA35" s="166"/>
      <c r="AB35" s="166"/>
      <c r="AC35" s="166"/>
      <c r="AD35" s="167"/>
    </row>
    <row r="36" spans="2:30" x14ac:dyDescent="0.3">
      <c r="B36" s="45">
        <v>0</v>
      </c>
      <c r="C36" s="166"/>
      <c r="D36" s="166"/>
      <c r="E36" s="166"/>
      <c r="F36" s="167"/>
      <c r="H36" s="45">
        <v>0</v>
      </c>
      <c r="I36" s="166"/>
      <c r="J36" s="166"/>
      <c r="K36" s="166"/>
      <c r="L36" s="167"/>
      <c r="N36" s="45">
        <v>0</v>
      </c>
      <c r="O36" s="166"/>
      <c r="P36" s="166"/>
      <c r="Q36" s="166"/>
      <c r="R36" s="167"/>
      <c r="T36" s="45">
        <v>0</v>
      </c>
      <c r="U36" s="166"/>
      <c r="V36" s="166"/>
      <c r="W36" s="166"/>
      <c r="X36" s="167"/>
      <c r="Z36" s="45">
        <v>0</v>
      </c>
      <c r="AA36" s="166"/>
      <c r="AB36" s="166"/>
      <c r="AC36" s="166"/>
      <c r="AD36" s="167"/>
    </row>
    <row r="37" spans="2:30" x14ac:dyDescent="0.3">
      <c r="B37" s="45">
        <v>0</v>
      </c>
      <c r="C37" s="166"/>
      <c r="D37" s="166"/>
      <c r="E37" s="166"/>
      <c r="F37" s="167"/>
      <c r="H37" s="45">
        <v>0</v>
      </c>
      <c r="I37" s="166"/>
      <c r="J37" s="166"/>
      <c r="K37" s="166"/>
      <c r="L37" s="167"/>
      <c r="N37" s="45">
        <v>0</v>
      </c>
      <c r="O37" s="166"/>
      <c r="P37" s="166"/>
      <c r="Q37" s="166"/>
      <c r="R37" s="167"/>
      <c r="T37" s="45">
        <v>0</v>
      </c>
      <c r="U37" s="166"/>
      <c r="V37" s="166"/>
      <c r="W37" s="166"/>
      <c r="X37" s="167"/>
      <c r="Z37" s="45">
        <v>0</v>
      </c>
      <c r="AA37" s="166"/>
      <c r="AB37" s="166"/>
      <c r="AC37" s="166"/>
      <c r="AD37" s="167"/>
    </row>
    <row r="38" spans="2:30" x14ac:dyDescent="0.3">
      <c r="B38" s="45">
        <v>0</v>
      </c>
      <c r="C38" s="166"/>
      <c r="D38" s="166"/>
      <c r="E38" s="166"/>
      <c r="F38" s="167"/>
      <c r="H38" s="45">
        <v>0</v>
      </c>
      <c r="I38" s="166"/>
      <c r="J38" s="166"/>
      <c r="K38" s="166"/>
      <c r="L38" s="167"/>
      <c r="N38" s="45">
        <v>0</v>
      </c>
      <c r="O38" s="166"/>
      <c r="P38" s="166"/>
      <c r="Q38" s="166"/>
      <c r="R38" s="167"/>
      <c r="T38" s="45">
        <v>0</v>
      </c>
      <c r="U38" s="166"/>
      <c r="V38" s="166"/>
      <c r="W38" s="166"/>
      <c r="X38" s="167"/>
      <c r="Z38" s="45">
        <v>0</v>
      </c>
      <c r="AA38" s="166"/>
      <c r="AB38" s="166"/>
      <c r="AC38" s="166"/>
      <c r="AD38" s="167"/>
    </row>
    <row r="39" spans="2:30" x14ac:dyDescent="0.3">
      <c r="B39" s="45">
        <v>0</v>
      </c>
      <c r="C39" s="166"/>
      <c r="D39" s="166"/>
      <c r="E39" s="166"/>
      <c r="F39" s="167"/>
      <c r="H39" s="45">
        <v>0</v>
      </c>
      <c r="I39" s="166"/>
      <c r="J39" s="166"/>
      <c r="K39" s="166"/>
      <c r="L39" s="167"/>
      <c r="N39" s="45">
        <v>0</v>
      </c>
      <c r="O39" s="166"/>
      <c r="P39" s="166"/>
      <c r="Q39" s="166"/>
      <c r="R39" s="167"/>
      <c r="T39" s="45">
        <v>0</v>
      </c>
      <c r="U39" s="166"/>
      <c r="V39" s="166"/>
      <c r="W39" s="166"/>
      <c r="X39" s="167"/>
      <c r="Z39" s="45">
        <v>0</v>
      </c>
      <c r="AA39" s="166"/>
      <c r="AB39" s="166"/>
      <c r="AC39" s="166"/>
      <c r="AD39" s="167"/>
    </row>
    <row r="40" spans="2:30" x14ac:dyDescent="0.3">
      <c r="B40" s="45">
        <v>0</v>
      </c>
      <c r="C40" s="166"/>
      <c r="D40" s="166"/>
      <c r="E40" s="166"/>
      <c r="F40" s="167"/>
      <c r="H40" s="45">
        <v>0</v>
      </c>
      <c r="I40" s="166"/>
      <c r="J40" s="166"/>
      <c r="K40" s="166"/>
      <c r="L40" s="167"/>
      <c r="N40" s="45">
        <v>0</v>
      </c>
      <c r="O40" s="166"/>
      <c r="P40" s="166"/>
      <c r="Q40" s="166"/>
      <c r="R40" s="167"/>
      <c r="T40" s="45">
        <v>0</v>
      </c>
      <c r="U40" s="166"/>
      <c r="V40" s="166"/>
      <c r="W40" s="166"/>
      <c r="X40" s="167"/>
      <c r="Z40" s="45">
        <v>0</v>
      </c>
      <c r="AA40" s="166"/>
      <c r="AB40" s="166"/>
      <c r="AC40" s="166"/>
      <c r="AD40" s="167"/>
    </row>
    <row r="41" spans="2:30" x14ac:dyDescent="0.3">
      <c r="B41" s="45">
        <v>0</v>
      </c>
      <c r="C41" s="166"/>
      <c r="D41" s="166"/>
      <c r="E41" s="166"/>
      <c r="F41" s="167"/>
      <c r="H41" s="45">
        <v>0</v>
      </c>
      <c r="I41" s="166"/>
      <c r="J41" s="166"/>
      <c r="K41" s="166"/>
      <c r="L41" s="167"/>
      <c r="N41" s="45">
        <v>0</v>
      </c>
      <c r="O41" s="166"/>
      <c r="P41" s="166"/>
      <c r="Q41" s="166"/>
      <c r="R41" s="167"/>
      <c r="T41" s="45">
        <v>0</v>
      </c>
      <c r="U41" s="166"/>
      <c r="V41" s="166"/>
      <c r="W41" s="166"/>
      <c r="X41" s="167"/>
      <c r="Z41" s="45">
        <v>0</v>
      </c>
      <c r="AA41" s="166"/>
      <c r="AB41" s="166"/>
      <c r="AC41" s="166"/>
      <c r="AD41" s="167"/>
    </row>
    <row r="42" spans="2:30" x14ac:dyDescent="0.3">
      <c r="B42" s="45">
        <v>0</v>
      </c>
      <c r="C42" s="166"/>
      <c r="D42" s="166"/>
      <c r="E42" s="166"/>
      <c r="F42" s="167"/>
      <c r="H42" s="45">
        <v>0</v>
      </c>
      <c r="I42" s="166"/>
      <c r="J42" s="166"/>
      <c r="K42" s="166"/>
      <c r="L42" s="167"/>
      <c r="N42" s="45">
        <v>0</v>
      </c>
      <c r="O42" s="166"/>
      <c r="P42" s="166"/>
      <c r="Q42" s="166"/>
      <c r="R42" s="167"/>
      <c r="T42" s="45">
        <v>0</v>
      </c>
      <c r="U42" s="166"/>
      <c r="V42" s="166"/>
      <c r="W42" s="166"/>
      <c r="X42" s="167"/>
      <c r="Z42" s="45">
        <v>0</v>
      </c>
      <c r="AA42" s="166"/>
      <c r="AB42" s="166"/>
      <c r="AC42" s="166"/>
      <c r="AD42" s="167"/>
    </row>
    <row r="43" spans="2:30" x14ac:dyDescent="0.3">
      <c r="B43" s="45">
        <v>0</v>
      </c>
      <c r="C43" s="166"/>
      <c r="D43" s="166"/>
      <c r="E43" s="166"/>
      <c r="F43" s="167"/>
      <c r="H43" s="45">
        <v>0</v>
      </c>
      <c r="I43" s="166"/>
      <c r="J43" s="166"/>
      <c r="K43" s="166"/>
      <c r="L43" s="167"/>
      <c r="N43" s="45">
        <v>0</v>
      </c>
      <c r="O43" s="166"/>
      <c r="P43" s="166"/>
      <c r="Q43" s="166"/>
      <c r="R43" s="167"/>
      <c r="T43" s="45">
        <v>0</v>
      </c>
      <c r="U43" s="166"/>
      <c r="V43" s="166"/>
      <c r="W43" s="166"/>
      <c r="X43" s="167"/>
      <c r="Z43" s="45">
        <v>0</v>
      </c>
      <c r="AA43" s="166"/>
      <c r="AB43" s="166"/>
      <c r="AC43" s="166"/>
      <c r="AD43" s="167"/>
    </row>
    <row r="44" spans="2:30" ht="15" thickBot="1" x14ac:dyDescent="0.35">
      <c r="B44" s="46">
        <v>0</v>
      </c>
      <c r="C44" s="175"/>
      <c r="D44" s="175"/>
      <c r="E44" s="175"/>
      <c r="F44" s="176"/>
      <c r="H44" s="46">
        <v>0</v>
      </c>
      <c r="I44" s="175"/>
      <c r="J44" s="175"/>
      <c r="K44" s="175"/>
      <c r="L44" s="176"/>
      <c r="N44" s="46">
        <v>0</v>
      </c>
      <c r="O44" s="175"/>
      <c r="P44" s="175"/>
      <c r="Q44" s="175"/>
      <c r="R44" s="176"/>
      <c r="T44" s="46">
        <v>0</v>
      </c>
      <c r="U44" s="175"/>
      <c r="V44" s="175"/>
      <c r="W44" s="175"/>
      <c r="X44" s="176"/>
      <c r="Z44" s="46">
        <v>0</v>
      </c>
      <c r="AA44" s="175"/>
      <c r="AB44" s="175"/>
      <c r="AC44" s="175"/>
      <c r="AD44" s="176"/>
    </row>
    <row r="45" spans="2:30" ht="15" thickTop="1" x14ac:dyDescent="0.3"/>
  </sheetData>
  <mergeCells count="179">
    <mergeCell ref="AA43:AD43"/>
    <mergeCell ref="AA44:AD44"/>
    <mergeCell ref="AA36:AD36"/>
    <mergeCell ref="AA37:AD37"/>
    <mergeCell ref="AA38:AD38"/>
    <mergeCell ref="AA39:AD39"/>
    <mergeCell ref="AA40:AD40"/>
    <mergeCell ref="AA41:AD41"/>
    <mergeCell ref="AA19:AD19"/>
    <mergeCell ref="AA20:AD20"/>
    <mergeCell ref="Z29:Z30"/>
    <mergeCell ref="AA29:AB30"/>
    <mergeCell ref="AC29:AD30"/>
    <mergeCell ref="AA35:AD35"/>
    <mergeCell ref="AA33:AD33"/>
    <mergeCell ref="AA34:AD34"/>
    <mergeCell ref="Z12:Z13"/>
    <mergeCell ref="AA12:AB13"/>
    <mergeCell ref="AC12:AD13"/>
    <mergeCell ref="AA14:AD14"/>
    <mergeCell ref="AA15:AD15"/>
    <mergeCell ref="AA16:AD16"/>
    <mergeCell ref="AA17:AD17"/>
    <mergeCell ref="AA18:AD18"/>
    <mergeCell ref="U44:X44"/>
    <mergeCell ref="AA21:AD21"/>
    <mergeCell ref="AA22:AD22"/>
    <mergeCell ref="AA23:AD23"/>
    <mergeCell ref="AA24:AD24"/>
    <mergeCell ref="AA25:AD25"/>
    <mergeCell ref="AA26:AD26"/>
    <mergeCell ref="AA27:AD27"/>
    <mergeCell ref="U37:X37"/>
    <mergeCell ref="U38:X38"/>
    <mergeCell ref="U39:X39"/>
    <mergeCell ref="U40:X40"/>
    <mergeCell ref="U41:X41"/>
    <mergeCell ref="U42:X42"/>
    <mergeCell ref="U21:X21"/>
    <mergeCell ref="U22:X22"/>
    <mergeCell ref="U23:X23"/>
    <mergeCell ref="U24:X24"/>
    <mergeCell ref="U25:X25"/>
    <mergeCell ref="U26:X26"/>
    <mergeCell ref="AA31:AD31"/>
    <mergeCell ref="AA32:AD32"/>
    <mergeCell ref="U35:X35"/>
    <mergeCell ref="AA42:AD42"/>
    <mergeCell ref="O43:R43"/>
    <mergeCell ref="O44:R44"/>
    <mergeCell ref="U14:X14"/>
    <mergeCell ref="U15:X15"/>
    <mergeCell ref="U16:X16"/>
    <mergeCell ref="U17:X17"/>
    <mergeCell ref="U18:X18"/>
    <mergeCell ref="U19:X19"/>
    <mergeCell ref="U20:X20"/>
    <mergeCell ref="O36:R36"/>
    <mergeCell ref="O37:R37"/>
    <mergeCell ref="O38:R38"/>
    <mergeCell ref="O39:R39"/>
    <mergeCell ref="O40:R40"/>
    <mergeCell ref="O41:R41"/>
    <mergeCell ref="O23:R23"/>
    <mergeCell ref="O24:R24"/>
    <mergeCell ref="O25:R25"/>
    <mergeCell ref="O26:R26"/>
    <mergeCell ref="O27:R27"/>
    <mergeCell ref="O31:R31"/>
    <mergeCell ref="U33:X33"/>
    <mergeCell ref="U34:X34"/>
    <mergeCell ref="U43:X43"/>
    <mergeCell ref="O33:R33"/>
    <mergeCell ref="O29:P30"/>
    <mergeCell ref="Q29:R30"/>
    <mergeCell ref="I34:L34"/>
    <mergeCell ref="I35:L35"/>
    <mergeCell ref="I29:J30"/>
    <mergeCell ref="K29:L30"/>
    <mergeCell ref="I32:L32"/>
    <mergeCell ref="O42:R42"/>
    <mergeCell ref="I38:L38"/>
    <mergeCell ref="I39:L39"/>
    <mergeCell ref="I40:L40"/>
    <mergeCell ref="I23:L23"/>
    <mergeCell ref="I24:L24"/>
    <mergeCell ref="I25:L25"/>
    <mergeCell ref="I26:L26"/>
    <mergeCell ref="I27:L27"/>
    <mergeCell ref="I31:L31"/>
    <mergeCell ref="C40:F40"/>
    <mergeCell ref="C41:F41"/>
    <mergeCell ref="C42:F42"/>
    <mergeCell ref="C43:F43"/>
    <mergeCell ref="C44:F44"/>
    <mergeCell ref="I14:L14"/>
    <mergeCell ref="I15:L15"/>
    <mergeCell ref="I16:L16"/>
    <mergeCell ref="I17:L17"/>
    <mergeCell ref="I18:L18"/>
    <mergeCell ref="B26:F26"/>
    <mergeCell ref="C31:F31"/>
    <mergeCell ref="C32:F32"/>
    <mergeCell ref="C33:F33"/>
    <mergeCell ref="C34:F34"/>
    <mergeCell ref="C35:F35"/>
    <mergeCell ref="I36:L36"/>
    <mergeCell ref="I37:L37"/>
    <mergeCell ref="H29:H30"/>
    <mergeCell ref="I44:L44"/>
    <mergeCell ref="I41:L41"/>
    <mergeCell ref="I42:L42"/>
    <mergeCell ref="I43:L43"/>
    <mergeCell ref="B14:F14"/>
    <mergeCell ref="U36:X36"/>
    <mergeCell ref="T29:T30"/>
    <mergeCell ref="U29:V30"/>
    <mergeCell ref="W29:X30"/>
    <mergeCell ref="U27:X27"/>
    <mergeCell ref="U31:X31"/>
    <mergeCell ref="U32:X32"/>
    <mergeCell ref="W12:X13"/>
    <mergeCell ref="T12:T13"/>
    <mergeCell ref="U12:V13"/>
    <mergeCell ref="I33:L33"/>
    <mergeCell ref="I19:L19"/>
    <mergeCell ref="I20:L20"/>
    <mergeCell ref="I21:L21"/>
    <mergeCell ref="I22:L22"/>
    <mergeCell ref="O14:R14"/>
    <mergeCell ref="O15:R15"/>
    <mergeCell ref="O16:R16"/>
    <mergeCell ref="C36:F36"/>
    <mergeCell ref="B15:F15"/>
    <mergeCell ref="B16:F16"/>
    <mergeCell ref="B17:F17"/>
    <mergeCell ref="B18:F18"/>
    <mergeCell ref="B19:F19"/>
    <mergeCell ref="O34:R34"/>
    <mergeCell ref="O35:R35"/>
    <mergeCell ref="N29:N30"/>
    <mergeCell ref="O17:R17"/>
    <mergeCell ref="O18:R18"/>
    <mergeCell ref="O19:R19"/>
    <mergeCell ref="O20:R20"/>
    <mergeCell ref="O21:R21"/>
    <mergeCell ref="O22:R22"/>
    <mergeCell ref="O32:R32"/>
    <mergeCell ref="C37:F37"/>
    <mergeCell ref="C38:F38"/>
    <mergeCell ref="C39:F39"/>
    <mergeCell ref="E28:F28"/>
    <mergeCell ref="B20:F20"/>
    <mergeCell ref="B24:F24"/>
    <mergeCell ref="B25:F25"/>
    <mergeCell ref="B27:F27"/>
    <mergeCell ref="B29:B30"/>
    <mergeCell ref="C29:D30"/>
    <mergeCell ref="E29:F30"/>
    <mergeCell ref="C28:D28"/>
    <mergeCell ref="B7:F8"/>
    <mergeCell ref="H7:J7"/>
    <mergeCell ref="L7:N7"/>
    <mergeCell ref="P7:R7"/>
    <mergeCell ref="B12:B13"/>
    <mergeCell ref="C12:F13"/>
    <mergeCell ref="B2:F3"/>
    <mergeCell ref="H2:I2"/>
    <mergeCell ref="L2:N2"/>
    <mergeCell ref="P2:R2"/>
    <mergeCell ref="H4:J4"/>
    <mergeCell ref="L4:N4"/>
    <mergeCell ref="P4:R4"/>
    <mergeCell ref="H12:H13"/>
    <mergeCell ref="I12:J13"/>
    <mergeCell ref="K12:L13"/>
    <mergeCell ref="N12:N13"/>
    <mergeCell ref="O12:P13"/>
    <mergeCell ref="Q12:R13"/>
  </mergeCells>
  <conditionalFormatting sqref="E29:F30">
    <cfRule type="cellIs" dxfId="9" priority="9" operator="greaterThan">
      <formula>C29</formula>
    </cfRule>
  </conditionalFormatting>
  <conditionalFormatting sqref="K12:L13">
    <cfRule type="cellIs" dxfId="8" priority="8" operator="greaterThan">
      <formula>I12</formula>
    </cfRule>
  </conditionalFormatting>
  <conditionalFormatting sqref="K29:L30">
    <cfRule type="cellIs" dxfId="7" priority="7" operator="greaterThan">
      <formula>I29</formula>
    </cfRule>
  </conditionalFormatting>
  <conditionalFormatting sqref="P7:R7">
    <cfRule type="cellIs" dxfId="6" priority="27" operator="greaterThan">
      <formula>0</formula>
    </cfRule>
  </conditionalFormatting>
  <conditionalFormatting sqref="Q12:R13">
    <cfRule type="cellIs" dxfId="5" priority="6" operator="greaterThan">
      <formula>O12</formula>
    </cfRule>
  </conditionalFormatting>
  <conditionalFormatting sqref="Q29:R30">
    <cfRule type="cellIs" dxfId="4" priority="5" operator="greaterThan">
      <formula>O29</formula>
    </cfRule>
  </conditionalFormatting>
  <conditionalFormatting sqref="W12:X13">
    <cfRule type="cellIs" dxfId="3" priority="4" operator="greaterThan">
      <formula>U12</formula>
    </cfRule>
  </conditionalFormatting>
  <conditionalFormatting sqref="W29:X30">
    <cfRule type="cellIs" dxfId="2" priority="3" operator="greaterThan">
      <formula>U29</formula>
    </cfRule>
  </conditionalFormatting>
  <conditionalFormatting sqref="AC12:AD13">
    <cfRule type="cellIs" dxfId="1" priority="2" operator="greaterThan">
      <formula>AA12</formula>
    </cfRule>
  </conditionalFormatting>
  <conditionalFormatting sqref="AC29:AD30">
    <cfRule type="cellIs" dxfId="0" priority="1" operator="greaterThan">
      <formula>AA29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534B1576-24E3-4E9F-80D5-E98CF55556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B31:B44</xm:sqref>
        </x14:conditionalFormatting>
        <x14:conditionalFormatting xmlns:xm="http://schemas.microsoft.com/office/excel/2006/main">
          <x14:cfRule type="iconSet" priority="18" id="{98395A9C-6419-4D80-9F4F-6344EAC41B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H14:H27</xm:sqref>
        </x14:conditionalFormatting>
        <x14:conditionalFormatting xmlns:xm="http://schemas.microsoft.com/office/excel/2006/main">
          <x14:cfRule type="iconSet" priority="17" id="{34D37768-0649-40FE-A26B-45A05FE195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H31:H44</xm:sqref>
        </x14:conditionalFormatting>
        <x14:conditionalFormatting xmlns:xm="http://schemas.microsoft.com/office/excel/2006/main">
          <x14:cfRule type="iconSet" priority="16" id="{1BDA9F4D-1442-4D47-BD1B-28635DCED0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N14:N27</xm:sqref>
        </x14:conditionalFormatting>
        <x14:conditionalFormatting xmlns:xm="http://schemas.microsoft.com/office/excel/2006/main">
          <x14:cfRule type="iconSet" priority="15" id="{AD3D1FA8-CC13-4578-8BE4-B07BB375F1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N31:N44</xm:sqref>
        </x14:conditionalFormatting>
        <x14:conditionalFormatting xmlns:xm="http://schemas.microsoft.com/office/excel/2006/main">
          <x14:cfRule type="iconSet" priority="14" id="{B4F21A9D-946F-4A39-BCC0-EE666193BD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T14:T27</xm:sqref>
        </x14:conditionalFormatting>
        <x14:conditionalFormatting xmlns:xm="http://schemas.microsoft.com/office/excel/2006/main">
          <x14:cfRule type="iconSet" priority="13" id="{8A840149-6792-40CB-ACEF-505DAE8EF2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T31:T44</xm:sqref>
        </x14:conditionalFormatting>
        <x14:conditionalFormatting xmlns:xm="http://schemas.microsoft.com/office/excel/2006/main">
          <x14:cfRule type="iconSet" priority="11" id="{EC302D89-16D6-4665-9C51-1F87E4BC89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Z14:Z27</xm:sqref>
        </x14:conditionalFormatting>
        <x14:conditionalFormatting xmlns:xm="http://schemas.microsoft.com/office/excel/2006/main">
          <x14:cfRule type="iconSet" priority="10" id="{CE1356AB-5B43-4EEA-BD5F-CEA7F1725C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Z31:Z44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C5528-7A8C-45F5-AFC7-D675CFB25E73}">
          <x14:formula1>
            <xm:f>Reference!$E$3:$E$11</xm:f>
          </x14:formula1>
          <xm:sqref>B7:F8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8ED-D984-4AE4-A2F1-E9C4F49BA209}">
  <dimension ref="B1:S27"/>
  <sheetViews>
    <sheetView showGridLines="0" workbookViewId="0">
      <selection activeCell="A3" sqref="A3"/>
    </sheetView>
  </sheetViews>
  <sheetFormatPr defaultRowHeight="14.4" x14ac:dyDescent="0.3"/>
  <sheetData>
    <row r="1" spans="2:19" ht="15" thickBot="1" x14ac:dyDescent="0.35"/>
    <row r="2" spans="2:19" ht="15.6" thickTop="1" thickBot="1" x14ac:dyDescent="0.35">
      <c r="B2" s="91">
        <f>'Stats and Profs.'!$B$2</f>
        <v>0</v>
      </c>
      <c r="C2" s="92"/>
      <c r="D2" s="92"/>
      <c r="E2" s="92"/>
      <c r="F2" s="93"/>
      <c r="H2" s="84"/>
      <c r="I2" s="85"/>
      <c r="J2" s="86"/>
      <c r="L2" s="84"/>
      <c r="M2" s="85"/>
      <c r="N2" s="86"/>
      <c r="P2" s="84"/>
      <c r="Q2" s="85"/>
      <c r="R2" s="86"/>
    </row>
    <row r="3" spans="2:19" ht="15.6" thickTop="1" thickBot="1" x14ac:dyDescent="0.35">
      <c r="B3" s="94"/>
      <c r="C3" s="95"/>
      <c r="D3" s="95"/>
      <c r="E3" s="95"/>
      <c r="F3" s="96"/>
      <c r="H3" s="28" t="s">
        <v>127</v>
      </c>
      <c r="I3" s="29"/>
      <c r="J3" s="28"/>
      <c r="K3" s="29"/>
      <c r="L3" s="28" t="s">
        <v>132</v>
      </c>
      <c r="M3" s="29"/>
      <c r="N3" s="29"/>
      <c r="O3" s="29"/>
      <c r="P3" s="28" t="s">
        <v>131</v>
      </c>
      <c r="Q3" s="29"/>
    </row>
    <row r="4" spans="2:19" ht="15.6" thickTop="1" thickBot="1" x14ac:dyDescent="0.35">
      <c r="B4" s="28" t="s">
        <v>0</v>
      </c>
      <c r="H4" s="84"/>
      <c r="I4" s="85"/>
      <c r="J4" s="86"/>
      <c r="L4" s="84"/>
      <c r="M4" s="85"/>
      <c r="N4" s="86"/>
      <c r="P4" s="84"/>
      <c r="Q4" s="85"/>
      <c r="R4" s="86"/>
    </row>
    <row r="5" spans="2:19" ht="15" thickTop="1" x14ac:dyDescent="0.3">
      <c r="H5" s="28" t="s">
        <v>128</v>
      </c>
      <c r="I5" s="29"/>
      <c r="J5" s="29"/>
      <c r="K5" s="29"/>
      <c r="L5" s="28" t="s">
        <v>129</v>
      </c>
      <c r="M5" s="29"/>
      <c r="N5" s="29"/>
      <c r="O5" s="29"/>
      <c r="P5" s="28" t="s">
        <v>130</v>
      </c>
    </row>
    <row r="6" spans="2:19" ht="15" thickBot="1" x14ac:dyDescent="0.35"/>
    <row r="7" spans="2:19" ht="15" thickTop="1" x14ac:dyDescent="0.3">
      <c r="B7" s="53"/>
      <c r="C7" s="54"/>
      <c r="D7" s="54"/>
      <c r="E7" s="54"/>
      <c r="F7" s="55"/>
      <c r="H7" s="53"/>
      <c r="I7" s="54"/>
      <c r="J7" s="55"/>
      <c r="L7" s="183"/>
      <c r="M7" s="184"/>
      <c r="N7" s="184"/>
      <c r="O7" s="185"/>
      <c r="P7" s="186"/>
      <c r="Q7" s="184"/>
      <c r="R7" s="184"/>
      <c r="S7" s="187"/>
    </row>
    <row r="8" spans="2:19" x14ac:dyDescent="0.3">
      <c r="B8" s="56"/>
      <c r="C8" s="57"/>
      <c r="D8" s="57"/>
      <c r="E8" s="57"/>
      <c r="F8" s="58"/>
      <c r="H8" s="56"/>
      <c r="I8" s="57"/>
      <c r="J8" s="58"/>
      <c r="L8" s="177"/>
      <c r="M8" s="178"/>
      <c r="N8" s="178"/>
      <c r="O8" s="179"/>
      <c r="P8" s="180"/>
      <c r="Q8" s="178"/>
      <c r="R8" s="178"/>
      <c r="S8" s="181"/>
    </row>
    <row r="9" spans="2:19" x14ac:dyDescent="0.3">
      <c r="B9" s="56"/>
      <c r="C9" s="57"/>
      <c r="D9" s="57"/>
      <c r="E9" s="57"/>
      <c r="F9" s="58"/>
      <c r="H9" s="56"/>
      <c r="I9" s="57"/>
      <c r="J9" s="58"/>
      <c r="L9" s="177"/>
      <c r="M9" s="178"/>
      <c r="N9" s="178"/>
      <c r="O9" s="179"/>
      <c r="P9" s="180"/>
      <c r="Q9" s="178"/>
      <c r="R9" s="178"/>
      <c r="S9" s="181"/>
    </row>
    <row r="10" spans="2:19" x14ac:dyDescent="0.3">
      <c r="B10" s="56"/>
      <c r="C10" s="57"/>
      <c r="D10" s="57"/>
      <c r="E10" s="57"/>
      <c r="F10" s="58"/>
      <c r="H10" s="56"/>
      <c r="I10" s="57"/>
      <c r="J10" s="58"/>
      <c r="L10" s="177"/>
      <c r="M10" s="178"/>
      <c r="N10" s="178"/>
      <c r="O10" s="179"/>
      <c r="P10" s="180"/>
      <c r="Q10" s="178"/>
      <c r="R10" s="178"/>
      <c r="S10" s="181"/>
    </row>
    <row r="11" spans="2:19" x14ac:dyDescent="0.3">
      <c r="B11" s="56"/>
      <c r="C11" s="57"/>
      <c r="D11" s="57"/>
      <c r="E11" s="57"/>
      <c r="F11" s="58"/>
      <c r="H11" s="56"/>
      <c r="I11" s="57"/>
      <c r="J11" s="58"/>
      <c r="L11" s="177"/>
      <c r="M11" s="178"/>
      <c r="N11" s="178"/>
      <c r="O11" s="179"/>
      <c r="P11" s="180"/>
      <c r="Q11" s="178"/>
      <c r="R11" s="178"/>
      <c r="S11" s="181"/>
    </row>
    <row r="12" spans="2:19" x14ac:dyDescent="0.3">
      <c r="B12" s="56"/>
      <c r="C12" s="57"/>
      <c r="D12" s="57"/>
      <c r="E12" s="57"/>
      <c r="F12" s="58"/>
      <c r="H12" s="56"/>
      <c r="I12" s="57"/>
      <c r="J12" s="58"/>
      <c r="L12" s="177"/>
      <c r="M12" s="178"/>
      <c r="N12" s="178"/>
      <c r="O12" s="179"/>
      <c r="P12" s="180"/>
      <c r="Q12" s="178"/>
      <c r="R12" s="178"/>
      <c r="S12" s="181"/>
    </row>
    <row r="13" spans="2:19" x14ac:dyDescent="0.3">
      <c r="B13" s="56"/>
      <c r="C13" s="57"/>
      <c r="D13" s="57"/>
      <c r="E13" s="57"/>
      <c r="F13" s="58"/>
      <c r="H13" s="56"/>
      <c r="I13" s="57"/>
      <c r="J13" s="58"/>
      <c r="L13" s="177"/>
      <c r="M13" s="178"/>
      <c r="N13" s="178"/>
      <c r="O13" s="179"/>
      <c r="P13" s="180"/>
      <c r="Q13" s="178"/>
      <c r="R13" s="178"/>
      <c r="S13" s="181"/>
    </row>
    <row r="14" spans="2:19" x14ac:dyDescent="0.3">
      <c r="B14" s="56"/>
      <c r="C14" s="57"/>
      <c r="D14" s="57"/>
      <c r="E14" s="57"/>
      <c r="F14" s="58"/>
      <c r="H14" s="56"/>
      <c r="I14" s="57"/>
      <c r="J14" s="58"/>
      <c r="L14" s="177"/>
      <c r="M14" s="178"/>
      <c r="N14" s="178"/>
      <c r="O14" s="179"/>
      <c r="P14" s="180"/>
      <c r="Q14" s="178"/>
      <c r="R14" s="178"/>
      <c r="S14" s="181"/>
    </row>
    <row r="15" spans="2:19" x14ac:dyDescent="0.3">
      <c r="B15" s="56"/>
      <c r="C15" s="57"/>
      <c r="D15" s="57"/>
      <c r="E15" s="57"/>
      <c r="F15" s="58"/>
      <c r="H15" s="56"/>
      <c r="I15" s="57"/>
      <c r="J15" s="58"/>
      <c r="L15" s="177"/>
      <c r="M15" s="178"/>
      <c r="N15" s="178"/>
      <c r="O15" s="179"/>
      <c r="P15" s="180"/>
      <c r="Q15" s="178"/>
      <c r="R15" s="178"/>
      <c r="S15" s="181"/>
    </row>
    <row r="16" spans="2:19" x14ac:dyDescent="0.3">
      <c r="B16" s="56"/>
      <c r="C16" s="57"/>
      <c r="D16" s="57"/>
      <c r="E16" s="57"/>
      <c r="F16" s="58"/>
      <c r="H16" s="56"/>
      <c r="I16" s="57"/>
      <c r="J16" s="58"/>
      <c r="L16" s="177"/>
      <c r="M16" s="178"/>
      <c r="N16" s="178"/>
      <c r="O16" s="179"/>
      <c r="P16" s="180"/>
      <c r="Q16" s="178"/>
      <c r="R16" s="178"/>
      <c r="S16" s="181"/>
    </row>
    <row r="17" spans="2:19" x14ac:dyDescent="0.3">
      <c r="B17" s="56"/>
      <c r="C17" s="57"/>
      <c r="D17" s="57"/>
      <c r="E17" s="57"/>
      <c r="F17" s="58"/>
      <c r="H17" s="56"/>
      <c r="I17" s="57"/>
      <c r="J17" s="58"/>
      <c r="L17" s="177"/>
      <c r="M17" s="178"/>
      <c r="N17" s="178"/>
      <c r="O17" s="179"/>
      <c r="P17" s="180"/>
      <c r="Q17" s="178"/>
      <c r="R17" s="178"/>
      <c r="S17" s="181"/>
    </row>
    <row r="18" spans="2:19" x14ac:dyDescent="0.3">
      <c r="B18" s="56"/>
      <c r="C18" s="57"/>
      <c r="D18" s="57"/>
      <c r="E18" s="57"/>
      <c r="F18" s="58"/>
      <c r="H18" s="56"/>
      <c r="I18" s="57"/>
      <c r="J18" s="58"/>
      <c r="L18" s="177"/>
      <c r="M18" s="178"/>
      <c r="N18" s="178"/>
      <c r="O18" s="179"/>
      <c r="P18" s="180"/>
      <c r="Q18" s="178"/>
      <c r="R18" s="178"/>
      <c r="S18" s="181"/>
    </row>
    <row r="19" spans="2:19" x14ac:dyDescent="0.3">
      <c r="B19" s="56"/>
      <c r="C19" s="57"/>
      <c r="D19" s="57"/>
      <c r="E19" s="57"/>
      <c r="F19" s="58"/>
      <c r="H19" s="56"/>
      <c r="I19" s="57"/>
      <c r="J19" s="58"/>
      <c r="L19" s="177"/>
      <c r="M19" s="178"/>
      <c r="N19" s="178"/>
      <c r="O19" s="179"/>
      <c r="P19" s="180"/>
      <c r="Q19" s="178"/>
      <c r="R19" s="178"/>
      <c r="S19" s="181"/>
    </row>
    <row r="20" spans="2:19" x14ac:dyDescent="0.3">
      <c r="B20" s="56"/>
      <c r="C20" s="57"/>
      <c r="D20" s="57"/>
      <c r="E20" s="57"/>
      <c r="F20" s="58"/>
      <c r="H20" s="56"/>
      <c r="I20" s="57"/>
      <c r="J20" s="58"/>
      <c r="L20" s="177"/>
      <c r="M20" s="178"/>
      <c r="N20" s="178"/>
      <c r="O20" s="179"/>
      <c r="P20" s="180"/>
      <c r="Q20" s="178"/>
      <c r="R20" s="178"/>
      <c r="S20" s="181"/>
    </row>
    <row r="21" spans="2:19" x14ac:dyDescent="0.3">
      <c r="B21" s="56"/>
      <c r="C21" s="57"/>
      <c r="D21" s="57"/>
      <c r="E21" s="57"/>
      <c r="F21" s="58"/>
      <c r="H21" s="56"/>
      <c r="I21" s="57"/>
      <c r="J21" s="58"/>
      <c r="L21" s="177"/>
      <c r="M21" s="178"/>
      <c r="N21" s="178"/>
      <c r="O21" s="179"/>
      <c r="P21" s="180"/>
      <c r="Q21" s="178"/>
      <c r="R21" s="178"/>
      <c r="S21" s="181"/>
    </row>
    <row r="22" spans="2:19" x14ac:dyDescent="0.3">
      <c r="B22" s="56"/>
      <c r="C22" s="57"/>
      <c r="D22" s="57"/>
      <c r="E22" s="57"/>
      <c r="F22" s="58"/>
      <c r="H22" s="56"/>
      <c r="I22" s="57"/>
      <c r="J22" s="58"/>
      <c r="L22" s="177"/>
      <c r="M22" s="178"/>
      <c r="N22" s="178"/>
      <c r="O22" s="179"/>
      <c r="P22" s="180"/>
      <c r="Q22" s="178"/>
      <c r="R22" s="178"/>
      <c r="S22" s="181"/>
    </row>
    <row r="23" spans="2:19" x14ac:dyDescent="0.3">
      <c r="B23" s="56"/>
      <c r="C23" s="57"/>
      <c r="D23" s="57"/>
      <c r="E23" s="57"/>
      <c r="F23" s="58"/>
      <c r="H23" s="56"/>
      <c r="I23" s="57"/>
      <c r="J23" s="58"/>
      <c r="L23" s="177"/>
      <c r="M23" s="178"/>
      <c r="N23" s="178"/>
      <c r="O23" s="179"/>
      <c r="P23" s="180"/>
      <c r="Q23" s="178"/>
      <c r="R23" s="178"/>
      <c r="S23" s="181"/>
    </row>
    <row r="24" spans="2:19" x14ac:dyDescent="0.3">
      <c r="B24" s="56"/>
      <c r="C24" s="57"/>
      <c r="D24" s="57"/>
      <c r="E24" s="57"/>
      <c r="F24" s="58"/>
      <c r="H24" s="56"/>
      <c r="I24" s="57"/>
      <c r="J24" s="58"/>
      <c r="L24" s="177"/>
      <c r="M24" s="178"/>
      <c r="N24" s="178"/>
      <c r="O24" s="179"/>
      <c r="P24" s="180"/>
      <c r="Q24" s="178"/>
      <c r="R24" s="178"/>
      <c r="S24" s="181"/>
    </row>
    <row r="25" spans="2:19" x14ac:dyDescent="0.3">
      <c r="B25" s="56"/>
      <c r="C25" s="57"/>
      <c r="D25" s="57"/>
      <c r="E25" s="57"/>
      <c r="F25" s="58"/>
      <c r="H25" s="56"/>
      <c r="I25" s="57"/>
      <c r="J25" s="58"/>
      <c r="L25" s="177"/>
      <c r="M25" s="178"/>
      <c r="N25" s="178"/>
      <c r="O25" s="179"/>
      <c r="P25" s="180"/>
      <c r="Q25" s="178"/>
      <c r="R25" s="178"/>
      <c r="S25" s="181"/>
    </row>
    <row r="26" spans="2:19" ht="15" thickBot="1" x14ac:dyDescent="0.35">
      <c r="B26" s="12"/>
      <c r="C26" s="13"/>
      <c r="D26" s="15" t="s">
        <v>133</v>
      </c>
      <c r="E26" s="13"/>
      <c r="F26" s="14"/>
      <c r="H26" s="12"/>
      <c r="I26" s="15" t="s">
        <v>134</v>
      </c>
      <c r="J26" s="14"/>
      <c r="L26" s="12"/>
      <c r="M26" s="13"/>
      <c r="N26" s="13"/>
      <c r="O26" s="182" t="s">
        <v>135</v>
      </c>
      <c r="P26" s="74"/>
      <c r="Q26" s="13"/>
      <c r="R26" s="13"/>
      <c r="S26" s="14"/>
    </row>
    <row r="27" spans="2:19" ht="15" thickTop="1" x14ac:dyDescent="0.3"/>
  </sheetData>
  <mergeCells count="48">
    <mergeCell ref="B7:F25"/>
    <mergeCell ref="H7:J25"/>
    <mergeCell ref="B2:F3"/>
    <mergeCell ref="L2:N2"/>
    <mergeCell ref="P2:R2"/>
    <mergeCell ref="H4:J4"/>
    <mergeCell ref="L4:N4"/>
    <mergeCell ref="P4:R4"/>
    <mergeCell ref="H2:J2"/>
    <mergeCell ref="L10:O10"/>
    <mergeCell ref="P10:S10"/>
    <mergeCell ref="P18:S18"/>
    <mergeCell ref="P19:S19"/>
    <mergeCell ref="P20:S20"/>
    <mergeCell ref="P17:S17"/>
    <mergeCell ref="L17:O17"/>
    <mergeCell ref="L18:O18"/>
    <mergeCell ref="L19:O19"/>
    <mergeCell ref="L20:O20"/>
    <mergeCell ref="L7:O7"/>
    <mergeCell ref="P7:S7"/>
    <mergeCell ref="L8:O8"/>
    <mergeCell ref="P8:S8"/>
    <mergeCell ref="L9:O9"/>
    <mergeCell ref="P9:S9"/>
    <mergeCell ref="L11:O11"/>
    <mergeCell ref="P11:S11"/>
    <mergeCell ref="L12:O12"/>
    <mergeCell ref="P12:S12"/>
    <mergeCell ref="L13:O13"/>
    <mergeCell ref="P13:S13"/>
    <mergeCell ref="L14:O14"/>
    <mergeCell ref="P14:S14"/>
    <mergeCell ref="L15:O15"/>
    <mergeCell ref="P15:S15"/>
    <mergeCell ref="L16:O16"/>
    <mergeCell ref="P16:S16"/>
    <mergeCell ref="L21:O21"/>
    <mergeCell ref="P21:S21"/>
    <mergeCell ref="L22:O22"/>
    <mergeCell ref="P22:S22"/>
    <mergeCell ref="L23:O23"/>
    <mergeCell ref="P23:S23"/>
    <mergeCell ref="L24:O24"/>
    <mergeCell ref="P24:S24"/>
    <mergeCell ref="L25:O25"/>
    <mergeCell ref="P25:S25"/>
    <mergeCell ref="O26:P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A28F-7897-4411-ADE5-0D26DAD0BE61}">
  <dimension ref="A2:C8"/>
  <sheetViews>
    <sheetView workbookViewId="0">
      <selection activeCell="A8" sqref="A8"/>
    </sheetView>
  </sheetViews>
  <sheetFormatPr defaultRowHeight="14.4" x14ac:dyDescent="0.3"/>
  <cols>
    <col min="1" max="1" width="15.77734375" bestFit="1" customWidth="1"/>
    <col min="2" max="2" width="12.33203125" customWidth="1"/>
    <col min="3" max="3" width="11" customWidth="1"/>
  </cols>
  <sheetData>
    <row r="2" spans="1:3" x14ac:dyDescent="0.3">
      <c r="A2" t="s">
        <v>18</v>
      </c>
      <c r="B2" t="s">
        <v>16</v>
      </c>
      <c r="C2" t="s">
        <v>17</v>
      </c>
    </row>
    <row r="3" spans="1:3" x14ac:dyDescent="0.3">
      <c r="A3" t="s">
        <v>6</v>
      </c>
      <c r="B3">
        <f>'Stats and Profs.'!B8</f>
        <v>0</v>
      </c>
      <c r="C3">
        <f t="shared" ref="C3:C8" si="0">IF(B3=0,0,IF(B3&gt;=10,ROUNDDOWN((B3-10)/2,0),ROUNDUP((B3-10)/2,0)))</f>
        <v>0</v>
      </c>
    </row>
    <row r="4" spans="1:3" x14ac:dyDescent="0.3">
      <c r="A4" t="s">
        <v>7</v>
      </c>
      <c r="B4">
        <f>'Stats and Profs.'!B13</f>
        <v>0</v>
      </c>
      <c r="C4">
        <f t="shared" si="0"/>
        <v>0</v>
      </c>
    </row>
    <row r="5" spans="1:3" x14ac:dyDescent="0.3">
      <c r="A5" t="s">
        <v>8</v>
      </c>
      <c r="B5">
        <f>'Stats and Profs.'!B18</f>
        <v>0</v>
      </c>
      <c r="C5">
        <f t="shared" si="0"/>
        <v>0</v>
      </c>
    </row>
    <row r="6" spans="1:3" x14ac:dyDescent="0.3">
      <c r="A6" t="s">
        <v>9</v>
      </c>
      <c r="B6">
        <f>'Stats and Profs.'!B23</f>
        <v>0</v>
      </c>
      <c r="C6">
        <f t="shared" si="0"/>
        <v>0</v>
      </c>
    </row>
    <row r="7" spans="1:3" x14ac:dyDescent="0.3">
      <c r="A7" t="s">
        <v>10</v>
      </c>
      <c r="B7">
        <f>'Stats and Profs.'!B28</f>
        <v>0</v>
      </c>
      <c r="C7">
        <f t="shared" si="0"/>
        <v>0</v>
      </c>
    </row>
    <row r="8" spans="1:3" x14ac:dyDescent="0.3">
      <c r="A8" t="s">
        <v>11</v>
      </c>
      <c r="B8">
        <f>'Stats and Profs.'!B33</f>
        <v>0</v>
      </c>
      <c r="C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7CB-10CE-42C5-BB62-709212591AA2}">
  <dimension ref="A2:O193"/>
  <sheetViews>
    <sheetView workbookViewId="0">
      <selection activeCell="A8" sqref="A8"/>
    </sheetView>
  </sheetViews>
  <sheetFormatPr defaultRowHeight="14.4" x14ac:dyDescent="0.3"/>
  <cols>
    <col min="5" max="5" width="18.6640625" customWidth="1"/>
    <col min="6" max="6" width="19.77734375" customWidth="1"/>
  </cols>
  <sheetData>
    <row r="2" spans="1:15" x14ac:dyDescent="0.3">
      <c r="A2" t="s">
        <v>53</v>
      </c>
      <c r="B2" t="s">
        <v>54</v>
      </c>
      <c r="E2" t="s">
        <v>103</v>
      </c>
      <c r="F2" t="s">
        <v>104</v>
      </c>
    </row>
    <row r="3" spans="1:15" x14ac:dyDescent="0.3">
      <c r="A3" t="s">
        <v>37</v>
      </c>
      <c r="B3" t="s">
        <v>7</v>
      </c>
      <c r="E3" t="s">
        <v>105</v>
      </c>
      <c r="F3" t="s">
        <v>11</v>
      </c>
    </row>
    <row r="4" spans="1:15" x14ac:dyDescent="0.3">
      <c r="A4" t="s">
        <v>38</v>
      </c>
      <c r="B4" t="s">
        <v>10</v>
      </c>
      <c r="E4" t="s">
        <v>106</v>
      </c>
      <c r="F4" t="s">
        <v>10</v>
      </c>
    </row>
    <row r="5" spans="1:15" x14ac:dyDescent="0.3">
      <c r="A5" t="s">
        <v>39</v>
      </c>
      <c r="B5" t="s">
        <v>9</v>
      </c>
      <c r="E5" t="s">
        <v>107</v>
      </c>
      <c r="F5" t="s">
        <v>10</v>
      </c>
    </row>
    <row r="6" spans="1:15" x14ac:dyDescent="0.3">
      <c r="A6" t="s">
        <v>40</v>
      </c>
      <c r="B6" t="s">
        <v>6</v>
      </c>
      <c r="E6" t="s">
        <v>108</v>
      </c>
      <c r="F6" t="s">
        <v>9</v>
      </c>
    </row>
    <row r="7" spans="1:15" x14ac:dyDescent="0.3">
      <c r="A7" t="s">
        <v>41</v>
      </c>
      <c r="B7" t="s">
        <v>11</v>
      </c>
      <c r="E7" t="s">
        <v>109</v>
      </c>
      <c r="F7" t="s">
        <v>11</v>
      </c>
    </row>
    <row r="8" spans="1:15" x14ac:dyDescent="0.3">
      <c r="A8" t="s">
        <v>42</v>
      </c>
      <c r="B8" t="s">
        <v>9</v>
      </c>
      <c r="E8" t="s">
        <v>110</v>
      </c>
      <c r="F8" t="s">
        <v>10</v>
      </c>
    </row>
    <row r="9" spans="1:15" x14ac:dyDescent="0.3">
      <c r="A9" t="s">
        <v>43</v>
      </c>
      <c r="B9" t="s">
        <v>10</v>
      </c>
      <c r="E9" t="s">
        <v>111</v>
      </c>
      <c r="F9" t="s">
        <v>11</v>
      </c>
    </row>
    <row r="10" spans="1:15" x14ac:dyDescent="0.3">
      <c r="A10" t="s">
        <v>44</v>
      </c>
      <c r="B10" t="s">
        <v>11</v>
      </c>
      <c r="E10" t="s">
        <v>112</v>
      </c>
      <c r="F10" t="s">
        <v>11</v>
      </c>
    </row>
    <row r="11" spans="1:15" x14ac:dyDescent="0.3">
      <c r="A11" t="s">
        <v>45</v>
      </c>
      <c r="B11" t="s">
        <v>9</v>
      </c>
      <c r="E11" t="s">
        <v>113</v>
      </c>
      <c r="F11" t="s">
        <v>9</v>
      </c>
    </row>
    <row r="12" spans="1:15" x14ac:dyDescent="0.3">
      <c r="A12" t="s">
        <v>46</v>
      </c>
      <c r="B12" t="s">
        <v>10</v>
      </c>
    </row>
    <row r="13" spans="1:15" x14ac:dyDescent="0.3">
      <c r="A13" t="s">
        <v>47</v>
      </c>
      <c r="B13" t="s">
        <v>9</v>
      </c>
      <c r="E13" t="s">
        <v>103</v>
      </c>
      <c r="F13" s="49" t="s">
        <v>14</v>
      </c>
      <c r="G13" s="49" t="s">
        <v>118</v>
      </c>
      <c r="H13" s="49" t="s">
        <v>119</v>
      </c>
      <c r="I13" s="49" t="s">
        <v>120</v>
      </c>
      <c r="J13" s="49" t="s">
        <v>121</v>
      </c>
      <c r="K13" s="49" t="s">
        <v>122</v>
      </c>
      <c r="L13" s="49" t="s">
        <v>123</v>
      </c>
      <c r="M13" s="49" t="s">
        <v>124</v>
      </c>
      <c r="N13" s="49" t="s">
        <v>125</v>
      </c>
      <c r="O13" s="49" t="s">
        <v>126</v>
      </c>
    </row>
    <row r="14" spans="1:15" x14ac:dyDescent="0.3">
      <c r="A14" t="s">
        <v>30</v>
      </c>
      <c r="B14" t="s">
        <v>10</v>
      </c>
      <c r="E14" t="s">
        <v>105</v>
      </c>
      <c r="F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87</v>
      </c>
      <c r="B15" t="s">
        <v>11</v>
      </c>
      <c r="E15" t="s">
        <v>105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">
        <v>48</v>
      </c>
      <c r="B16" t="s">
        <v>11</v>
      </c>
      <c r="E16" t="s">
        <v>105</v>
      </c>
      <c r="F16">
        <v>3</v>
      </c>
      <c r="G16">
        <v>4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">
        <v>49</v>
      </c>
      <c r="B17" t="s">
        <v>9</v>
      </c>
      <c r="E17" t="s">
        <v>105</v>
      </c>
      <c r="F17">
        <v>4</v>
      </c>
      <c r="G17">
        <v>4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t="s">
        <v>50</v>
      </c>
      <c r="B18" t="s">
        <v>7</v>
      </c>
      <c r="E18" t="s">
        <v>105</v>
      </c>
      <c r="F18">
        <v>5</v>
      </c>
      <c r="G18">
        <v>4</v>
      </c>
      <c r="H18">
        <v>3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51</v>
      </c>
      <c r="B19" t="s">
        <v>7</v>
      </c>
      <c r="E19" t="s">
        <v>105</v>
      </c>
      <c r="F19">
        <v>6</v>
      </c>
      <c r="G19">
        <v>4</v>
      </c>
      <c r="H19">
        <v>3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t="s">
        <v>52</v>
      </c>
      <c r="B20" t="s">
        <v>10</v>
      </c>
      <c r="E20" t="s">
        <v>105</v>
      </c>
      <c r="F20">
        <v>7</v>
      </c>
      <c r="G20">
        <v>4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E21" t="s">
        <v>105</v>
      </c>
      <c r="F21">
        <v>8</v>
      </c>
      <c r="G21">
        <v>4</v>
      </c>
      <c r="H21">
        <v>3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E22" t="s">
        <v>105</v>
      </c>
      <c r="F22">
        <v>9</v>
      </c>
      <c r="G22">
        <v>4</v>
      </c>
      <c r="H22">
        <v>3</v>
      </c>
      <c r="I22">
        <v>3</v>
      </c>
      <c r="J22">
        <v>3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3">
      <c r="E23" t="s">
        <v>105</v>
      </c>
      <c r="F23">
        <v>10</v>
      </c>
      <c r="G23">
        <v>4</v>
      </c>
      <c r="H23">
        <v>3</v>
      </c>
      <c r="I23">
        <v>3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</row>
    <row r="24" spans="1:15" x14ac:dyDescent="0.3">
      <c r="E24" t="s">
        <v>105</v>
      </c>
      <c r="F24">
        <v>11</v>
      </c>
      <c r="G24">
        <v>4</v>
      </c>
      <c r="H24">
        <v>3</v>
      </c>
      <c r="I24">
        <v>3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</row>
    <row r="25" spans="1:15" x14ac:dyDescent="0.3">
      <c r="E25" t="s">
        <v>105</v>
      </c>
      <c r="F25">
        <v>12</v>
      </c>
      <c r="G25">
        <v>4</v>
      </c>
      <c r="H25">
        <v>3</v>
      </c>
      <c r="I25">
        <v>3</v>
      </c>
      <c r="J25">
        <v>3</v>
      </c>
      <c r="K25">
        <v>2</v>
      </c>
      <c r="L25">
        <v>1</v>
      </c>
      <c r="M25">
        <v>0</v>
      </c>
      <c r="N25">
        <v>0</v>
      </c>
      <c r="O25">
        <v>0</v>
      </c>
    </row>
    <row r="26" spans="1:15" x14ac:dyDescent="0.3">
      <c r="E26" t="s">
        <v>105</v>
      </c>
      <c r="F26">
        <v>13</v>
      </c>
      <c r="G26">
        <v>4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0</v>
      </c>
      <c r="O26">
        <v>0</v>
      </c>
    </row>
    <row r="27" spans="1:15" x14ac:dyDescent="0.3">
      <c r="E27" t="s">
        <v>105</v>
      </c>
      <c r="F27">
        <v>14</v>
      </c>
      <c r="G27">
        <v>4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0</v>
      </c>
      <c r="O27">
        <v>0</v>
      </c>
    </row>
    <row r="28" spans="1:15" x14ac:dyDescent="0.3">
      <c r="E28" t="s">
        <v>105</v>
      </c>
      <c r="F28">
        <v>15</v>
      </c>
      <c r="G28">
        <v>4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1</v>
      </c>
      <c r="O28">
        <v>0</v>
      </c>
    </row>
    <row r="29" spans="1:15" x14ac:dyDescent="0.3">
      <c r="E29" t="s">
        <v>105</v>
      </c>
      <c r="F29">
        <v>16</v>
      </c>
      <c r="G29">
        <v>4</v>
      </c>
      <c r="H29">
        <v>3</v>
      </c>
      <c r="I29">
        <v>3</v>
      </c>
      <c r="J29">
        <v>3</v>
      </c>
      <c r="K29">
        <v>2</v>
      </c>
      <c r="L29">
        <v>1</v>
      </c>
      <c r="M29">
        <v>1</v>
      </c>
      <c r="N29">
        <v>1</v>
      </c>
      <c r="O29">
        <v>0</v>
      </c>
    </row>
    <row r="30" spans="1:15" x14ac:dyDescent="0.3">
      <c r="E30" t="s">
        <v>105</v>
      </c>
      <c r="F30">
        <v>17</v>
      </c>
      <c r="G30">
        <v>4</v>
      </c>
      <c r="H30">
        <v>3</v>
      </c>
      <c r="I30">
        <v>3</v>
      </c>
      <c r="J30">
        <v>3</v>
      </c>
      <c r="K30">
        <v>2</v>
      </c>
      <c r="L30">
        <v>1</v>
      </c>
      <c r="M30">
        <v>1</v>
      </c>
      <c r="N30">
        <v>1</v>
      </c>
      <c r="O30">
        <v>1</v>
      </c>
    </row>
    <row r="31" spans="1:15" x14ac:dyDescent="0.3">
      <c r="E31" t="s">
        <v>105</v>
      </c>
      <c r="F31">
        <v>18</v>
      </c>
      <c r="G31">
        <v>4</v>
      </c>
      <c r="H31">
        <v>3</v>
      </c>
      <c r="I31">
        <v>3</v>
      </c>
      <c r="J31">
        <v>3</v>
      </c>
      <c r="K31">
        <v>3</v>
      </c>
      <c r="L31">
        <v>1</v>
      </c>
      <c r="M31">
        <v>1</v>
      </c>
      <c r="N31">
        <v>1</v>
      </c>
      <c r="O31">
        <v>1</v>
      </c>
    </row>
    <row r="32" spans="1:15" x14ac:dyDescent="0.3">
      <c r="E32" t="s">
        <v>105</v>
      </c>
      <c r="F32">
        <v>19</v>
      </c>
      <c r="G32">
        <v>4</v>
      </c>
      <c r="H32">
        <v>3</v>
      </c>
      <c r="I32">
        <v>3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</row>
    <row r="33" spans="5:15" x14ac:dyDescent="0.3">
      <c r="E33" t="s">
        <v>105</v>
      </c>
      <c r="F33">
        <v>20</v>
      </c>
      <c r="G33">
        <v>4</v>
      </c>
      <c r="H33">
        <v>3</v>
      </c>
      <c r="I33">
        <v>3</v>
      </c>
      <c r="J33">
        <v>3</v>
      </c>
      <c r="K33">
        <v>3</v>
      </c>
      <c r="L33">
        <v>2</v>
      </c>
      <c r="M33">
        <v>2</v>
      </c>
      <c r="N33">
        <v>1</v>
      </c>
      <c r="O33">
        <v>1</v>
      </c>
    </row>
    <row r="34" spans="5:15" x14ac:dyDescent="0.3">
      <c r="E34" t="s">
        <v>106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5:15" x14ac:dyDescent="0.3">
      <c r="E35" t="s">
        <v>106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5:15" x14ac:dyDescent="0.3">
      <c r="E36" t="s">
        <v>106</v>
      </c>
      <c r="F36">
        <v>3</v>
      </c>
      <c r="G36">
        <v>4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5:15" x14ac:dyDescent="0.3">
      <c r="E37" t="s">
        <v>106</v>
      </c>
      <c r="F37">
        <v>4</v>
      </c>
      <c r="G37">
        <v>4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5:15" x14ac:dyDescent="0.3">
      <c r="E38" t="s">
        <v>106</v>
      </c>
      <c r="F38">
        <v>5</v>
      </c>
      <c r="G38">
        <v>4</v>
      </c>
      <c r="H38">
        <v>3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5:15" x14ac:dyDescent="0.3">
      <c r="E39" t="s">
        <v>106</v>
      </c>
      <c r="F39">
        <v>6</v>
      </c>
      <c r="G39">
        <v>4</v>
      </c>
      <c r="H39">
        <v>3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5:15" x14ac:dyDescent="0.3">
      <c r="E40" t="s">
        <v>106</v>
      </c>
      <c r="F40">
        <v>7</v>
      </c>
      <c r="G40">
        <v>4</v>
      </c>
      <c r="H40">
        <v>3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5:15" x14ac:dyDescent="0.3">
      <c r="E41" t="s">
        <v>106</v>
      </c>
      <c r="F41">
        <v>8</v>
      </c>
      <c r="G41">
        <v>4</v>
      </c>
      <c r="H41">
        <v>3</v>
      </c>
      <c r="I41">
        <v>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5:15" x14ac:dyDescent="0.3">
      <c r="E42" t="s">
        <v>106</v>
      </c>
      <c r="F42">
        <v>9</v>
      </c>
      <c r="G42">
        <v>4</v>
      </c>
      <c r="H42">
        <v>3</v>
      </c>
      <c r="I42">
        <v>3</v>
      </c>
      <c r="J42">
        <v>3</v>
      </c>
      <c r="K42">
        <v>1</v>
      </c>
      <c r="L42">
        <v>0</v>
      </c>
      <c r="M42">
        <v>0</v>
      </c>
      <c r="N42">
        <v>0</v>
      </c>
      <c r="O42">
        <v>0</v>
      </c>
    </row>
    <row r="43" spans="5:15" x14ac:dyDescent="0.3">
      <c r="E43" t="s">
        <v>106</v>
      </c>
      <c r="F43">
        <v>10</v>
      </c>
      <c r="G43">
        <v>4</v>
      </c>
      <c r="H43">
        <v>3</v>
      </c>
      <c r="I43">
        <v>3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</row>
    <row r="44" spans="5:15" x14ac:dyDescent="0.3">
      <c r="E44" t="s">
        <v>106</v>
      </c>
      <c r="F44">
        <v>11</v>
      </c>
      <c r="G44">
        <v>4</v>
      </c>
      <c r="H44">
        <v>3</v>
      </c>
      <c r="I44">
        <v>3</v>
      </c>
      <c r="J44">
        <v>3</v>
      </c>
      <c r="K44">
        <v>2</v>
      </c>
      <c r="L44">
        <v>1</v>
      </c>
      <c r="M44">
        <v>0</v>
      </c>
      <c r="N44">
        <v>0</v>
      </c>
      <c r="O44">
        <v>0</v>
      </c>
    </row>
    <row r="45" spans="5:15" x14ac:dyDescent="0.3">
      <c r="E45" t="s">
        <v>106</v>
      </c>
      <c r="F45">
        <v>12</v>
      </c>
      <c r="G45">
        <v>4</v>
      </c>
      <c r="H45">
        <v>3</v>
      </c>
      <c r="I45">
        <v>3</v>
      </c>
      <c r="J45">
        <v>3</v>
      </c>
      <c r="K45">
        <v>2</v>
      </c>
      <c r="L45">
        <v>1</v>
      </c>
      <c r="M45">
        <v>0</v>
      </c>
      <c r="N45">
        <v>0</v>
      </c>
      <c r="O45">
        <v>0</v>
      </c>
    </row>
    <row r="46" spans="5:15" x14ac:dyDescent="0.3">
      <c r="E46" t="s">
        <v>106</v>
      </c>
      <c r="F46">
        <v>13</v>
      </c>
      <c r="G46">
        <v>4</v>
      </c>
      <c r="H46">
        <v>3</v>
      </c>
      <c r="I46">
        <v>3</v>
      </c>
      <c r="J46">
        <v>3</v>
      </c>
      <c r="K46">
        <v>2</v>
      </c>
      <c r="L46">
        <v>1</v>
      </c>
      <c r="M46">
        <v>1</v>
      </c>
      <c r="N46">
        <v>0</v>
      </c>
      <c r="O46">
        <v>0</v>
      </c>
    </row>
    <row r="47" spans="5:15" x14ac:dyDescent="0.3">
      <c r="E47" t="s">
        <v>106</v>
      </c>
      <c r="F47">
        <v>14</v>
      </c>
      <c r="G47">
        <v>4</v>
      </c>
      <c r="H47">
        <v>3</v>
      </c>
      <c r="I47">
        <v>3</v>
      </c>
      <c r="J47">
        <v>3</v>
      </c>
      <c r="K47">
        <v>2</v>
      </c>
      <c r="L47">
        <v>1</v>
      </c>
      <c r="M47">
        <v>1</v>
      </c>
      <c r="N47">
        <v>0</v>
      </c>
      <c r="O47">
        <v>0</v>
      </c>
    </row>
    <row r="48" spans="5:15" x14ac:dyDescent="0.3">
      <c r="E48" t="s">
        <v>106</v>
      </c>
      <c r="F48">
        <v>15</v>
      </c>
      <c r="G48">
        <v>4</v>
      </c>
      <c r="H48">
        <v>3</v>
      </c>
      <c r="I48">
        <v>3</v>
      </c>
      <c r="J48">
        <v>3</v>
      </c>
      <c r="K48">
        <v>2</v>
      </c>
      <c r="L48">
        <v>1</v>
      </c>
      <c r="M48">
        <v>1</v>
      </c>
      <c r="N48">
        <v>1</v>
      </c>
      <c r="O48">
        <v>0</v>
      </c>
    </row>
    <row r="49" spans="5:15" x14ac:dyDescent="0.3">
      <c r="E49" t="s">
        <v>106</v>
      </c>
      <c r="F49">
        <v>16</v>
      </c>
      <c r="G49">
        <v>4</v>
      </c>
      <c r="H49">
        <v>3</v>
      </c>
      <c r="I49">
        <v>3</v>
      </c>
      <c r="J49">
        <v>3</v>
      </c>
      <c r="K49">
        <v>2</v>
      </c>
      <c r="L49">
        <v>1</v>
      </c>
      <c r="M49">
        <v>1</v>
      </c>
      <c r="N49">
        <v>1</v>
      </c>
      <c r="O49">
        <v>0</v>
      </c>
    </row>
    <row r="50" spans="5:15" x14ac:dyDescent="0.3">
      <c r="E50" t="s">
        <v>106</v>
      </c>
      <c r="F50">
        <v>17</v>
      </c>
      <c r="G50">
        <v>4</v>
      </c>
      <c r="H50">
        <v>3</v>
      </c>
      <c r="I50">
        <v>3</v>
      </c>
      <c r="J50">
        <v>3</v>
      </c>
      <c r="K50">
        <v>2</v>
      </c>
      <c r="L50">
        <v>1</v>
      </c>
      <c r="M50">
        <v>1</v>
      </c>
      <c r="N50">
        <v>1</v>
      </c>
      <c r="O50">
        <v>1</v>
      </c>
    </row>
    <row r="51" spans="5:15" x14ac:dyDescent="0.3">
      <c r="E51" t="s">
        <v>106</v>
      </c>
      <c r="F51">
        <v>18</v>
      </c>
      <c r="G51">
        <v>4</v>
      </c>
      <c r="H51">
        <v>3</v>
      </c>
      <c r="I51">
        <v>3</v>
      </c>
      <c r="J51">
        <v>3</v>
      </c>
      <c r="K51">
        <v>3</v>
      </c>
      <c r="L51">
        <v>1</v>
      </c>
      <c r="M51">
        <v>1</v>
      </c>
      <c r="N51">
        <v>1</v>
      </c>
      <c r="O51">
        <v>1</v>
      </c>
    </row>
    <row r="52" spans="5:15" x14ac:dyDescent="0.3">
      <c r="E52" t="s">
        <v>106</v>
      </c>
      <c r="F52">
        <v>19</v>
      </c>
      <c r="G52">
        <v>4</v>
      </c>
      <c r="H52">
        <v>3</v>
      </c>
      <c r="I52">
        <v>3</v>
      </c>
      <c r="J52">
        <v>3</v>
      </c>
      <c r="K52">
        <v>3</v>
      </c>
      <c r="L52">
        <v>2</v>
      </c>
      <c r="M52">
        <v>1</v>
      </c>
      <c r="N52">
        <v>1</v>
      </c>
      <c r="O52">
        <v>1</v>
      </c>
    </row>
    <row r="53" spans="5:15" x14ac:dyDescent="0.3">
      <c r="E53" t="s">
        <v>106</v>
      </c>
      <c r="F53">
        <v>20</v>
      </c>
      <c r="G53">
        <v>4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1</v>
      </c>
      <c r="O53">
        <v>1</v>
      </c>
    </row>
    <row r="54" spans="5:15" x14ac:dyDescent="0.3">
      <c r="E54" t="s">
        <v>107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5:15" x14ac:dyDescent="0.3">
      <c r="E55" t="s">
        <v>107</v>
      </c>
      <c r="F55">
        <v>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5:15" x14ac:dyDescent="0.3">
      <c r="E56" t="s">
        <v>107</v>
      </c>
      <c r="F56">
        <v>3</v>
      </c>
      <c r="G56">
        <v>4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5:15" x14ac:dyDescent="0.3">
      <c r="E57" t="s">
        <v>107</v>
      </c>
      <c r="F57">
        <v>4</v>
      </c>
      <c r="G57">
        <v>4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5:15" x14ac:dyDescent="0.3">
      <c r="E58" t="s">
        <v>107</v>
      </c>
      <c r="F58">
        <v>5</v>
      </c>
      <c r="G58">
        <v>4</v>
      </c>
      <c r="H58">
        <v>3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5:15" x14ac:dyDescent="0.3">
      <c r="E59" t="s">
        <v>107</v>
      </c>
      <c r="F59">
        <v>6</v>
      </c>
      <c r="G59">
        <v>4</v>
      </c>
      <c r="H59">
        <v>3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5:15" x14ac:dyDescent="0.3">
      <c r="E60" t="s">
        <v>107</v>
      </c>
      <c r="F60">
        <v>7</v>
      </c>
      <c r="G60">
        <v>4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5:15" x14ac:dyDescent="0.3">
      <c r="E61" t="s">
        <v>107</v>
      </c>
      <c r="F61">
        <v>8</v>
      </c>
      <c r="G61">
        <v>4</v>
      </c>
      <c r="H61">
        <v>3</v>
      </c>
      <c r="I61">
        <v>3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5:15" x14ac:dyDescent="0.3">
      <c r="E62" t="s">
        <v>107</v>
      </c>
      <c r="F62">
        <v>9</v>
      </c>
      <c r="G62">
        <v>4</v>
      </c>
      <c r="H62">
        <v>3</v>
      </c>
      <c r="I62">
        <v>3</v>
      </c>
      <c r="J62">
        <v>3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5:15" x14ac:dyDescent="0.3">
      <c r="E63" t="s">
        <v>107</v>
      </c>
      <c r="F63">
        <v>10</v>
      </c>
      <c r="G63">
        <v>4</v>
      </c>
      <c r="H63">
        <v>3</v>
      </c>
      <c r="I63">
        <v>3</v>
      </c>
      <c r="J63">
        <v>3</v>
      </c>
      <c r="K63">
        <v>2</v>
      </c>
      <c r="L63">
        <v>0</v>
      </c>
      <c r="M63">
        <v>0</v>
      </c>
      <c r="N63">
        <v>0</v>
      </c>
      <c r="O63">
        <v>0</v>
      </c>
    </row>
    <row r="64" spans="5:15" x14ac:dyDescent="0.3">
      <c r="E64" t="s">
        <v>107</v>
      </c>
      <c r="F64">
        <v>11</v>
      </c>
      <c r="G64">
        <v>4</v>
      </c>
      <c r="H64">
        <v>3</v>
      </c>
      <c r="I64">
        <v>3</v>
      </c>
      <c r="J64">
        <v>3</v>
      </c>
      <c r="K64">
        <v>2</v>
      </c>
      <c r="L64">
        <v>1</v>
      </c>
      <c r="M64">
        <v>0</v>
      </c>
      <c r="N64">
        <v>0</v>
      </c>
      <c r="O64">
        <v>0</v>
      </c>
    </row>
    <row r="65" spans="5:15" x14ac:dyDescent="0.3">
      <c r="E65" t="s">
        <v>107</v>
      </c>
      <c r="F65">
        <v>12</v>
      </c>
      <c r="G65">
        <v>4</v>
      </c>
      <c r="H65">
        <v>3</v>
      </c>
      <c r="I65">
        <v>3</v>
      </c>
      <c r="J65">
        <v>3</v>
      </c>
      <c r="K65">
        <v>2</v>
      </c>
      <c r="L65">
        <v>1</v>
      </c>
      <c r="M65">
        <v>0</v>
      </c>
      <c r="N65">
        <v>0</v>
      </c>
      <c r="O65">
        <v>0</v>
      </c>
    </row>
    <row r="66" spans="5:15" x14ac:dyDescent="0.3">
      <c r="E66" t="s">
        <v>107</v>
      </c>
      <c r="F66">
        <v>13</v>
      </c>
      <c r="G66">
        <v>4</v>
      </c>
      <c r="H66">
        <v>3</v>
      </c>
      <c r="I66">
        <v>3</v>
      </c>
      <c r="J66">
        <v>3</v>
      </c>
      <c r="K66">
        <v>2</v>
      </c>
      <c r="L66">
        <v>1</v>
      </c>
      <c r="M66">
        <v>1</v>
      </c>
      <c r="N66">
        <v>0</v>
      </c>
      <c r="O66">
        <v>0</v>
      </c>
    </row>
    <row r="67" spans="5:15" x14ac:dyDescent="0.3">
      <c r="E67" t="s">
        <v>107</v>
      </c>
      <c r="F67">
        <v>14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1</v>
      </c>
      <c r="N67">
        <v>0</v>
      </c>
      <c r="O67">
        <v>0</v>
      </c>
    </row>
    <row r="68" spans="5:15" x14ac:dyDescent="0.3">
      <c r="E68" t="s">
        <v>107</v>
      </c>
      <c r="F68">
        <v>15</v>
      </c>
      <c r="G68">
        <v>4</v>
      </c>
      <c r="H68">
        <v>3</v>
      </c>
      <c r="I68">
        <v>3</v>
      </c>
      <c r="J68">
        <v>3</v>
      </c>
      <c r="K68">
        <v>2</v>
      </c>
      <c r="L68">
        <v>1</v>
      </c>
      <c r="M68">
        <v>1</v>
      </c>
      <c r="N68">
        <v>1</v>
      </c>
      <c r="O68">
        <v>0</v>
      </c>
    </row>
    <row r="69" spans="5:15" x14ac:dyDescent="0.3">
      <c r="E69" t="s">
        <v>107</v>
      </c>
      <c r="F69">
        <v>16</v>
      </c>
      <c r="G69">
        <v>4</v>
      </c>
      <c r="H69">
        <v>3</v>
      </c>
      <c r="I69">
        <v>3</v>
      </c>
      <c r="J69">
        <v>3</v>
      </c>
      <c r="K69">
        <v>2</v>
      </c>
      <c r="L69">
        <v>1</v>
      </c>
      <c r="M69">
        <v>1</v>
      </c>
      <c r="N69">
        <v>1</v>
      </c>
      <c r="O69">
        <v>0</v>
      </c>
    </row>
    <row r="70" spans="5:15" x14ac:dyDescent="0.3">
      <c r="E70" t="s">
        <v>107</v>
      </c>
      <c r="F70">
        <v>17</v>
      </c>
      <c r="G70">
        <v>4</v>
      </c>
      <c r="H70">
        <v>3</v>
      </c>
      <c r="I70">
        <v>3</v>
      </c>
      <c r="J70">
        <v>3</v>
      </c>
      <c r="K70">
        <v>2</v>
      </c>
      <c r="L70">
        <v>1</v>
      </c>
      <c r="M70">
        <v>1</v>
      </c>
      <c r="N70">
        <v>1</v>
      </c>
      <c r="O70">
        <v>1</v>
      </c>
    </row>
    <row r="71" spans="5:15" x14ac:dyDescent="0.3">
      <c r="E71" t="s">
        <v>107</v>
      </c>
      <c r="F71">
        <v>18</v>
      </c>
      <c r="G71">
        <v>4</v>
      </c>
      <c r="H71">
        <v>3</v>
      </c>
      <c r="I71">
        <v>3</v>
      </c>
      <c r="J71">
        <v>3</v>
      </c>
      <c r="K71">
        <v>3</v>
      </c>
      <c r="L71">
        <v>1</v>
      </c>
      <c r="M71">
        <v>1</v>
      </c>
      <c r="N71">
        <v>1</v>
      </c>
      <c r="O71">
        <v>1</v>
      </c>
    </row>
    <row r="72" spans="5:15" x14ac:dyDescent="0.3">
      <c r="E72" t="s">
        <v>107</v>
      </c>
      <c r="F72">
        <v>19</v>
      </c>
      <c r="G72">
        <v>4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</row>
    <row r="73" spans="5:15" x14ac:dyDescent="0.3">
      <c r="E73" t="s">
        <v>107</v>
      </c>
      <c r="F73">
        <v>20</v>
      </c>
      <c r="G73">
        <v>4</v>
      </c>
      <c r="H73">
        <v>3</v>
      </c>
      <c r="I73">
        <v>3</v>
      </c>
      <c r="J73">
        <v>3</v>
      </c>
      <c r="K73">
        <v>3</v>
      </c>
      <c r="L73">
        <v>2</v>
      </c>
      <c r="M73">
        <v>2</v>
      </c>
      <c r="N73">
        <v>1</v>
      </c>
      <c r="O73">
        <v>1</v>
      </c>
    </row>
    <row r="74" spans="5:15" x14ac:dyDescent="0.3">
      <c r="E74" t="s">
        <v>108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5:15" x14ac:dyDescent="0.3">
      <c r="E75" t="s">
        <v>108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5:15" x14ac:dyDescent="0.3">
      <c r="E76" t="s">
        <v>108</v>
      </c>
      <c r="F76">
        <v>3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5:15" x14ac:dyDescent="0.3">
      <c r="E77" t="s">
        <v>108</v>
      </c>
      <c r="F77">
        <v>4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5:15" x14ac:dyDescent="0.3">
      <c r="E78" t="s">
        <v>108</v>
      </c>
      <c r="F78">
        <v>5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5:15" x14ac:dyDescent="0.3">
      <c r="E79" t="s">
        <v>108</v>
      </c>
      <c r="F79">
        <v>6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5:15" x14ac:dyDescent="0.3">
      <c r="E80" t="s">
        <v>108</v>
      </c>
      <c r="F80">
        <v>7</v>
      </c>
      <c r="G80">
        <v>4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5:15" x14ac:dyDescent="0.3">
      <c r="E81" t="s">
        <v>108</v>
      </c>
      <c r="F81">
        <v>8</v>
      </c>
      <c r="G81">
        <v>4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5:15" x14ac:dyDescent="0.3">
      <c r="E82" t="s">
        <v>108</v>
      </c>
      <c r="F82">
        <v>9</v>
      </c>
      <c r="G82">
        <v>4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5:15" x14ac:dyDescent="0.3">
      <c r="E83" t="s">
        <v>108</v>
      </c>
      <c r="F83">
        <v>10</v>
      </c>
      <c r="G83">
        <v>4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5:15" x14ac:dyDescent="0.3">
      <c r="E84" t="s">
        <v>108</v>
      </c>
      <c r="F84">
        <v>11</v>
      </c>
      <c r="G84">
        <v>4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5:15" x14ac:dyDescent="0.3">
      <c r="E85" t="s">
        <v>108</v>
      </c>
      <c r="F85">
        <v>12</v>
      </c>
      <c r="G85">
        <v>4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5:15" x14ac:dyDescent="0.3">
      <c r="E86" t="s">
        <v>108</v>
      </c>
      <c r="F86">
        <v>13</v>
      </c>
      <c r="G86">
        <v>4</v>
      </c>
      <c r="H86">
        <v>3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5:15" x14ac:dyDescent="0.3">
      <c r="E87" t="s">
        <v>108</v>
      </c>
      <c r="F87">
        <v>14</v>
      </c>
      <c r="G87">
        <v>4</v>
      </c>
      <c r="H87">
        <v>3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5:15" x14ac:dyDescent="0.3">
      <c r="E88" t="s">
        <v>108</v>
      </c>
      <c r="F88">
        <v>15</v>
      </c>
      <c r="G88">
        <v>4</v>
      </c>
      <c r="H88">
        <v>3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5:15" x14ac:dyDescent="0.3">
      <c r="E89" t="s">
        <v>108</v>
      </c>
      <c r="F89">
        <v>16</v>
      </c>
      <c r="G89">
        <v>4</v>
      </c>
      <c r="H89">
        <v>3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5:15" x14ac:dyDescent="0.3">
      <c r="E90" t="s">
        <v>108</v>
      </c>
      <c r="F90">
        <v>17</v>
      </c>
      <c r="G90">
        <v>4</v>
      </c>
      <c r="H90">
        <v>3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5:15" x14ac:dyDescent="0.3">
      <c r="E91" t="s">
        <v>108</v>
      </c>
      <c r="F91">
        <v>18</v>
      </c>
      <c r="G91">
        <v>4</v>
      </c>
      <c r="H91">
        <v>3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5:15" x14ac:dyDescent="0.3">
      <c r="E92" t="s">
        <v>108</v>
      </c>
      <c r="F92">
        <v>19</v>
      </c>
      <c r="G92">
        <v>4</v>
      </c>
      <c r="H92">
        <v>3</v>
      </c>
      <c r="I92">
        <v>3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5:15" x14ac:dyDescent="0.3">
      <c r="E93" t="s">
        <v>108</v>
      </c>
      <c r="F93">
        <v>20</v>
      </c>
      <c r="G93">
        <v>4</v>
      </c>
      <c r="H93">
        <v>3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5:15" x14ac:dyDescent="0.3">
      <c r="E94" t="s">
        <v>109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5:15" x14ac:dyDescent="0.3">
      <c r="E95" t="s">
        <v>109</v>
      </c>
      <c r="F95">
        <v>2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5:15" x14ac:dyDescent="0.3">
      <c r="E96" t="s">
        <v>109</v>
      </c>
      <c r="F96">
        <v>3</v>
      </c>
      <c r="G96">
        <v>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5:15" x14ac:dyDescent="0.3">
      <c r="E97" t="s">
        <v>109</v>
      </c>
      <c r="F97">
        <v>4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5:15" x14ac:dyDescent="0.3">
      <c r="E98" t="s">
        <v>109</v>
      </c>
      <c r="F98">
        <v>5</v>
      </c>
      <c r="G98">
        <v>4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5:15" x14ac:dyDescent="0.3">
      <c r="E99" t="s">
        <v>109</v>
      </c>
      <c r="F99">
        <v>6</v>
      </c>
      <c r="G99">
        <v>4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5:15" x14ac:dyDescent="0.3">
      <c r="E100" t="s">
        <v>109</v>
      </c>
      <c r="F100">
        <v>7</v>
      </c>
      <c r="G100">
        <v>4</v>
      </c>
      <c r="H100">
        <v>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5:15" x14ac:dyDescent="0.3">
      <c r="E101" t="s">
        <v>109</v>
      </c>
      <c r="F101">
        <v>8</v>
      </c>
      <c r="G101">
        <v>4</v>
      </c>
      <c r="H101">
        <v>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5:15" x14ac:dyDescent="0.3">
      <c r="E102" t="s">
        <v>109</v>
      </c>
      <c r="F102">
        <v>9</v>
      </c>
      <c r="G102">
        <v>4</v>
      </c>
      <c r="H102">
        <v>3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5:15" x14ac:dyDescent="0.3">
      <c r="E103" t="s">
        <v>109</v>
      </c>
      <c r="F103">
        <v>10</v>
      </c>
      <c r="G103">
        <v>4</v>
      </c>
      <c r="H103">
        <v>3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5:15" x14ac:dyDescent="0.3">
      <c r="E104" t="s">
        <v>109</v>
      </c>
      <c r="F104">
        <v>11</v>
      </c>
      <c r="G104">
        <v>4</v>
      </c>
      <c r="H104">
        <v>3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5:15" x14ac:dyDescent="0.3">
      <c r="E105" t="s">
        <v>109</v>
      </c>
      <c r="F105">
        <v>12</v>
      </c>
      <c r="G105">
        <v>4</v>
      </c>
      <c r="H105">
        <v>3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5:15" x14ac:dyDescent="0.3">
      <c r="E106" t="s">
        <v>109</v>
      </c>
      <c r="F106">
        <v>13</v>
      </c>
      <c r="G106">
        <v>4</v>
      </c>
      <c r="H106">
        <v>3</v>
      </c>
      <c r="I106">
        <v>3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5:15" x14ac:dyDescent="0.3">
      <c r="E107" t="s">
        <v>109</v>
      </c>
      <c r="F107">
        <v>14</v>
      </c>
      <c r="G107">
        <v>4</v>
      </c>
      <c r="H107">
        <v>3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5:15" x14ac:dyDescent="0.3">
      <c r="E108" t="s">
        <v>109</v>
      </c>
      <c r="F108">
        <v>15</v>
      </c>
      <c r="G108">
        <v>4</v>
      </c>
      <c r="H108">
        <v>3</v>
      </c>
      <c r="I108">
        <v>3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5:15" x14ac:dyDescent="0.3">
      <c r="E109" t="s">
        <v>109</v>
      </c>
      <c r="F109">
        <v>16</v>
      </c>
      <c r="G109">
        <v>4</v>
      </c>
      <c r="H109">
        <v>3</v>
      </c>
      <c r="I109">
        <v>3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5:15" x14ac:dyDescent="0.3">
      <c r="E110" t="s">
        <v>109</v>
      </c>
      <c r="F110">
        <v>17</v>
      </c>
      <c r="G110">
        <v>4</v>
      </c>
      <c r="H110">
        <v>3</v>
      </c>
      <c r="I110">
        <v>3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5:15" x14ac:dyDescent="0.3">
      <c r="E111" t="s">
        <v>109</v>
      </c>
      <c r="F111">
        <v>18</v>
      </c>
      <c r="G111">
        <v>4</v>
      </c>
      <c r="H111">
        <v>3</v>
      </c>
      <c r="I111">
        <v>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</row>
    <row r="112" spans="5:15" x14ac:dyDescent="0.3">
      <c r="E112" t="s">
        <v>109</v>
      </c>
      <c r="F112">
        <v>19</v>
      </c>
      <c r="G112">
        <v>4</v>
      </c>
      <c r="H112">
        <v>3</v>
      </c>
      <c r="I112">
        <v>3</v>
      </c>
      <c r="J112">
        <v>3</v>
      </c>
      <c r="K112">
        <v>2</v>
      </c>
      <c r="L112">
        <v>0</v>
      </c>
      <c r="M112">
        <v>0</v>
      </c>
      <c r="N112">
        <v>0</v>
      </c>
      <c r="O112">
        <v>0</v>
      </c>
    </row>
    <row r="113" spans="5:15" x14ac:dyDescent="0.3">
      <c r="E113" t="s">
        <v>109</v>
      </c>
      <c r="F113">
        <v>20</v>
      </c>
      <c r="G113">
        <v>4</v>
      </c>
      <c r="H113">
        <v>3</v>
      </c>
      <c r="I113">
        <v>3</v>
      </c>
      <c r="J113">
        <v>3</v>
      </c>
      <c r="K113">
        <v>2</v>
      </c>
      <c r="L113">
        <v>0</v>
      </c>
      <c r="M113">
        <v>0</v>
      </c>
      <c r="N113">
        <v>0</v>
      </c>
      <c r="O113">
        <v>0</v>
      </c>
    </row>
    <row r="114" spans="5:15" x14ac:dyDescent="0.3">
      <c r="E114" t="s">
        <v>110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5:15" x14ac:dyDescent="0.3">
      <c r="E115" t="s">
        <v>110</v>
      </c>
      <c r="F115">
        <v>2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5:15" x14ac:dyDescent="0.3">
      <c r="E116" t="s">
        <v>110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5:15" x14ac:dyDescent="0.3">
      <c r="E117" t="s">
        <v>110</v>
      </c>
      <c r="F117">
        <v>4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5:15" x14ac:dyDescent="0.3">
      <c r="E118" t="s">
        <v>110</v>
      </c>
      <c r="F118">
        <v>5</v>
      </c>
      <c r="G118">
        <v>4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5:15" x14ac:dyDescent="0.3">
      <c r="E119" t="s">
        <v>110</v>
      </c>
      <c r="F119">
        <v>6</v>
      </c>
      <c r="G119">
        <v>4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5:15" x14ac:dyDescent="0.3">
      <c r="E120" t="s">
        <v>110</v>
      </c>
      <c r="F120">
        <v>7</v>
      </c>
      <c r="G120">
        <v>4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5:15" x14ac:dyDescent="0.3">
      <c r="E121" t="s">
        <v>110</v>
      </c>
      <c r="F121">
        <v>8</v>
      </c>
      <c r="G121">
        <v>4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5:15" x14ac:dyDescent="0.3">
      <c r="E122" t="s">
        <v>110</v>
      </c>
      <c r="F122">
        <v>9</v>
      </c>
      <c r="G122">
        <v>4</v>
      </c>
      <c r="H122">
        <v>3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5:15" x14ac:dyDescent="0.3">
      <c r="E123" t="s">
        <v>110</v>
      </c>
      <c r="F123">
        <v>10</v>
      </c>
      <c r="G123">
        <v>4</v>
      </c>
      <c r="H123">
        <v>3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5:15" x14ac:dyDescent="0.3">
      <c r="E124" t="s">
        <v>110</v>
      </c>
      <c r="F124">
        <v>11</v>
      </c>
      <c r="G124">
        <v>4</v>
      </c>
      <c r="H124">
        <v>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5:15" x14ac:dyDescent="0.3">
      <c r="E125" t="s">
        <v>110</v>
      </c>
      <c r="F125">
        <v>12</v>
      </c>
      <c r="G125">
        <v>4</v>
      </c>
      <c r="H125">
        <v>3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5:15" x14ac:dyDescent="0.3">
      <c r="E126" t="s">
        <v>110</v>
      </c>
      <c r="F126">
        <v>13</v>
      </c>
      <c r="G126">
        <v>4</v>
      </c>
      <c r="H126">
        <v>3</v>
      </c>
      <c r="I126">
        <v>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5:15" x14ac:dyDescent="0.3">
      <c r="E127" t="s">
        <v>110</v>
      </c>
      <c r="F127">
        <v>14</v>
      </c>
      <c r="G127">
        <v>4</v>
      </c>
      <c r="H127">
        <v>3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5:15" x14ac:dyDescent="0.3">
      <c r="E128" t="s">
        <v>110</v>
      </c>
      <c r="F128">
        <v>15</v>
      </c>
      <c r="G128">
        <v>4</v>
      </c>
      <c r="H128">
        <v>3</v>
      </c>
      <c r="I128">
        <v>3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5:15" x14ac:dyDescent="0.3">
      <c r="E129" t="s">
        <v>110</v>
      </c>
      <c r="F129">
        <v>16</v>
      </c>
      <c r="G129">
        <v>4</v>
      </c>
      <c r="H129">
        <v>3</v>
      </c>
      <c r="I129">
        <v>3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5:15" x14ac:dyDescent="0.3">
      <c r="E130" t="s">
        <v>110</v>
      </c>
      <c r="F130">
        <v>17</v>
      </c>
      <c r="G130">
        <v>4</v>
      </c>
      <c r="H130">
        <v>3</v>
      </c>
      <c r="I130">
        <v>3</v>
      </c>
      <c r="J130">
        <v>3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5:15" x14ac:dyDescent="0.3">
      <c r="E131" t="s">
        <v>110</v>
      </c>
      <c r="F131">
        <v>18</v>
      </c>
      <c r="G131">
        <v>4</v>
      </c>
      <c r="H131">
        <v>3</v>
      </c>
      <c r="I131">
        <v>3</v>
      </c>
      <c r="J131">
        <v>3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5:15" x14ac:dyDescent="0.3">
      <c r="E132" t="s">
        <v>110</v>
      </c>
      <c r="F132">
        <v>19</v>
      </c>
      <c r="G132">
        <v>4</v>
      </c>
      <c r="H132">
        <v>3</v>
      </c>
      <c r="I132">
        <v>3</v>
      </c>
      <c r="J132">
        <v>3</v>
      </c>
      <c r="K132">
        <v>2</v>
      </c>
      <c r="L132">
        <v>0</v>
      </c>
      <c r="M132">
        <v>0</v>
      </c>
      <c r="N132">
        <v>0</v>
      </c>
      <c r="O132">
        <v>0</v>
      </c>
    </row>
    <row r="133" spans="5:15" x14ac:dyDescent="0.3">
      <c r="E133" t="s">
        <v>110</v>
      </c>
      <c r="F133">
        <v>20</v>
      </c>
      <c r="G133">
        <v>4</v>
      </c>
      <c r="H133">
        <v>3</v>
      </c>
      <c r="I133">
        <v>3</v>
      </c>
      <c r="J133">
        <v>3</v>
      </c>
      <c r="K133">
        <v>2</v>
      </c>
      <c r="L133">
        <v>0</v>
      </c>
      <c r="M133">
        <v>0</v>
      </c>
      <c r="N133">
        <v>0</v>
      </c>
      <c r="O133">
        <v>0</v>
      </c>
    </row>
    <row r="134" spans="5:15" x14ac:dyDescent="0.3">
      <c r="E134" t="s">
        <v>111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5:15" x14ac:dyDescent="0.3">
      <c r="E135" t="s">
        <v>111</v>
      </c>
      <c r="F135">
        <v>2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5:15" x14ac:dyDescent="0.3">
      <c r="E136" t="s">
        <v>111</v>
      </c>
      <c r="F136">
        <v>3</v>
      </c>
      <c r="G136">
        <v>4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5:15" x14ac:dyDescent="0.3">
      <c r="E137" t="s">
        <v>111</v>
      </c>
      <c r="F137">
        <v>4</v>
      </c>
      <c r="G137">
        <v>4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5:15" x14ac:dyDescent="0.3">
      <c r="E138" t="s">
        <v>111</v>
      </c>
      <c r="F138">
        <v>5</v>
      </c>
      <c r="G138">
        <v>4</v>
      </c>
      <c r="H138">
        <v>3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5:15" x14ac:dyDescent="0.3">
      <c r="E139" t="s">
        <v>111</v>
      </c>
      <c r="F139">
        <v>6</v>
      </c>
      <c r="G139">
        <v>4</v>
      </c>
      <c r="H139">
        <v>3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5:15" x14ac:dyDescent="0.3">
      <c r="E140" t="s">
        <v>111</v>
      </c>
      <c r="F140">
        <v>7</v>
      </c>
      <c r="G140">
        <v>4</v>
      </c>
      <c r="H140">
        <v>3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5:15" x14ac:dyDescent="0.3">
      <c r="E141" t="s">
        <v>111</v>
      </c>
      <c r="F141">
        <v>8</v>
      </c>
      <c r="G141">
        <v>4</v>
      </c>
      <c r="H141">
        <v>3</v>
      </c>
      <c r="I141">
        <v>3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5:15" x14ac:dyDescent="0.3">
      <c r="E142" t="s">
        <v>111</v>
      </c>
      <c r="F142">
        <v>9</v>
      </c>
      <c r="G142">
        <v>4</v>
      </c>
      <c r="H142">
        <v>3</v>
      </c>
      <c r="I142">
        <v>3</v>
      </c>
      <c r="J142">
        <v>3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5:15" x14ac:dyDescent="0.3">
      <c r="E143" t="s">
        <v>111</v>
      </c>
      <c r="F143">
        <v>10</v>
      </c>
      <c r="G143">
        <v>4</v>
      </c>
      <c r="H143">
        <v>3</v>
      </c>
      <c r="I143">
        <v>3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</row>
    <row r="144" spans="5:15" x14ac:dyDescent="0.3">
      <c r="E144" t="s">
        <v>111</v>
      </c>
      <c r="F144">
        <v>11</v>
      </c>
      <c r="G144">
        <v>4</v>
      </c>
      <c r="H144">
        <v>3</v>
      </c>
      <c r="I144">
        <v>3</v>
      </c>
      <c r="J144">
        <v>3</v>
      </c>
      <c r="K144">
        <v>2</v>
      </c>
      <c r="L144">
        <v>1</v>
      </c>
      <c r="M144">
        <v>0</v>
      </c>
      <c r="N144">
        <v>0</v>
      </c>
      <c r="O144">
        <v>0</v>
      </c>
    </row>
    <row r="145" spans="5:15" x14ac:dyDescent="0.3">
      <c r="E145" t="s">
        <v>111</v>
      </c>
      <c r="F145">
        <v>12</v>
      </c>
      <c r="G145">
        <v>4</v>
      </c>
      <c r="H145">
        <v>3</v>
      </c>
      <c r="I145">
        <v>3</v>
      </c>
      <c r="J145">
        <v>3</v>
      </c>
      <c r="K145">
        <v>2</v>
      </c>
      <c r="L145">
        <v>1</v>
      </c>
      <c r="M145">
        <v>0</v>
      </c>
      <c r="N145">
        <v>0</v>
      </c>
      <c r="O145">
        <v>0</v>
      </c>
    </row>
    <row r="146" spans="5:15" x14ac:dyDescent="0.3">
      <c r="E146" t="s">
        <v>111</v>
      </c>
      <c r="F146">
        <v>13</v>
      </c>
      <c r="G146">
        <v>4</v>
      </c>
      <c r="H146">
        <v>3</v>
      </c>
      <c r="I146">
        <v>3</v>
      </c>
      <c r="J146">
        <v>3</v>
      </c>
      <c r="K146">
        <v>2</v>
      </c>
      <c r="L146">
        <v>1</v>
      </c>
      <c r="M146">
        <v>1</v>
      </c>
      <c r="N146">
        <v>0</v>
      </c>
      <c r="O146">
        <v>0</v>
      </c>
    </row>
    <row r="147" spans="5:15" x14ac:dyDescent="0.3">
      <c r="E147" t="s">
        <v>111</v>
      </c>
      <c r="F147">
        <v>14</v>
      </c>
      <c r="G147">
        <v>4</v>
      </c>
      <c r="H147">
        <v>3</v>
      </c>
      <c r="I147">
        <v>3</v>
      </c>
      <c r="J147">
        <v>3</v>
      </c>
      <c r="K147">
        <v>2</v>
      </c>
      <c r="L147">
        <v>1</v>
      </c>
      <c r="M147">
        <v>1</v>
      </c>
      <c r="N147">
        <v>0</v>
      </c>
      <c r="O147">
        <v>0</v>
      </c>
    </row>
    <row r="148" spans="5:15" x14ac:dyDescent="0.3">
      <c r="E148" t="s">
        <v>111</v>
      </c>
      <c r="F148">
        <v>15</v>
      </c>
      <c r="G148">
        <v>4</v>
      </c>
      <c r="H148">
        <v>3</v>
      </c>
      <c r="I148">
        <v>3</v>
      </c>
      <c r="J148">
        <v>3</v>
      </c>
      <c r="K148">
        <v>2</v>
      </c>
      <c r="L148">
        <v>1</v>
      </c>
      <c r="M148">
        <v>1</v>
      </c>
      <c r="N148">
        <v>1</v>
      </c>
      <c r="O148">
        <v>0</v>
      </c>
    </row>
    <row r="149" spans="5:15" x14ac:dyDescent="0.3">
      <c r="E149" t="s">
        <v>111</v>
      </c>
      <c r="F149">
        <v>16</v>
      </c>
      <c r="G149">
        <v>4</v>
      </c>
      <c r="H149">
        <v>3</v>
      </c>
      <c r="I149">
        <v>3</v>
      </c>
      <c r="J149">
        <v>3</v>
      </c>
      <c r="K149">
        <v>2</v>
      </c>
      <c r="L149">
        <v>1</v>
      </c>
      <c r="M149">
        <v>1</v>
      </c>
      <c r="N149">
        <v>1</v>
      </c>
      <c r="O149">
        <v>0</v>
      </c>
    </row>
    <row r="150" spans="5:15" x14ac:dyDescent="0.3">
      <c r="E150" t="s">
        <v>111</v>
      </c>
      <c r="F150">
        <v>17</v>
      </c>
      <c r="G150">
        <v>4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</row>
    <row r="151" spans="5:15" x14ac:dyDescent="0.3">
      <c r="E151" t="s">
        <v>111</v>
      </c>
      <c r="F151">
        <v>18</v>
      </c>
      <c r="G151">
        <v>4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1</v>
      </c>
      <c r="O151">
        <v>1</v>
      </c>
    </row>
    <row r="152" spans="5:15" x14ac:dyDescent="0.3">
      <c r="E152" t="s">
        <v>111</v>
      </c>
      <c r="F152">
        <v>19</v>
      </c>
      <c r="G152">
        <v>4</v>
      </c>
      <c r="H152">
        <v>3</v>
      </c>
      <c r="I152">
        <v>3</v>
      </c>
      <c r="J152">
        <v>3</v>
      </c>
      <c r="K152">
        <v>3</v>
      </c>
      <c r="L152">
        <v>2</v>
      </c>
      <c r="M152">
        <v>1</v>
      </c>
      <c r="N152">
        <v>1</v>
      </c>
      <c r="O152">
        <v>1</v>
      </c>
    </row>
    <row r="153" spans="5:15" x14ac:dyDescent="0.3">
      <c r="E153" t="s">
        <v>111</v>
      </c>
      <c r="F153">
        <v>20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2</v>
      </c>
      <c r="M153">
        <v>2</v>
      </c>
      <c r="N153">
        <v>1</v>
      </c>
      <c r="O153">
        <v>1</v>
      </c>
    </row>
    <row r="154" spans="5:15" x14ac:dyDescent="0.3">
      <c r="E154" t="s">
        <v>112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5:15" x14ac:dyDescent="0.3">
      <c r="E155" t="s">
        <v>112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5:15" x14ac:dyDescent="0.3">
      <c r="E156" t="s">
        <v>112</v>
      </c>
      <c r="F156">
        <v>3</v>
      </c>
      <c r="G156">
        <v>0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5:15" x14ac:dyDescent="0.3">
      <c r="E157" t="s">
        <v>112</v>
      </c>
      <c r="F157">
        <v>4</v>
      </c>
      <c r="G157">
        <v>0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5:15" x14ac:dyDescent="0.3">
      <c r="E158" t="s">
        <v>112</v>
      </c>
      <c r="F158">
        <v>5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5:15" x14ac:dyDescent="0.3">
      <c r="E159" t="s">
        <v>112</v>
      </c>
      <c r="F159">
        <v>6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5:15" x14ac:dyDescent="0.3">
      <c r="E160" t="s">
        <v>112</v>
      </c>
      <c r="F160">
        <v>7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5:15" x14ac:dyDescent="0.3">
      <c r="E161" t="s">
        <v>112</v>
      </c>
      <c r="F161">
        <v>8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5:15" x14ac:dyDescent="0.3">
      <c r="E162" t="s">
        <v>112</v>
      </c>
      <c r="F162">
        <v>9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</row>
    <row r="163" spans="5:15" x14ac:dyDescent="0.3">
      <c r="E163" t="s">
        <v>112</v>
      </c>
      <c r="F163">
        <v>10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</row>
    <row r="164" spans="5:15" x14ac:dyDescent="0.3">
      <c r="E164" t="s">
        <v>112</v>
      </c>
      <c r="F164">
        <v>11</v>
      </c>
      <c r="G164">
        <v>0</v>
      </c>
      <c r="H164">
        <v>0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</row>
    <row r="165" spans="5:15" x14ac:dyDescent="0.3">
      <c r="E165" t="s">
        <v>112</v>
      </c>
      <c r="F165">
        <v>12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</row>
    <row r="166" spans="5:15" x14ac:dyDescent="0.3">
      <c r="E166" t="s">
        <v>112</v>
      </c>
      <c r="F166">
        <v>13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</row>
    <row r="167" spans="5:15" x14ac:dyDescent="0.3">
      <c r="E167" t="s">
        <v>112</v>
      </c>
      <c r="F167">
        <v>14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</row>
    <row r="168" spans="5:15" x14ac:dyDescent="0.3">
      <c r="E168" t="s">
        <v>112</v>
      </c>
      <c r="F168">
        <v>15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</row>
    <row r="169" spans="5:15" x14ac:dyDescent="0.3">
      <c r="E169" t="s">
        <v>112</v>
      </c>
      <c r="F169">
        <v>16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</row>
    <row r="170" spans="5:15" x14ac:dyDescent="0.3">
      <c r="E170" t="s">
        <v>112</v>
      </c>
      <c r="F170">
        <v>17</v>
      </c>
      <c r="G170">
        <v>0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</row>
    <row r="171" spans="5:15" x14ac:dyDescent="0.3">
      <c r="E171" t="s">
        <v>112</v>
      </c>
      <c r="F171">
        <v>18</v>
      </c>
      <c r="G171">
        <v>0</v>
      </c>
      <c r="H171">
        <v>0</v>
      </c>
      <c r="I171">
        <v>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</row>
    <row r="172" spans="5:15" x14ac:dyDescent="0.3">
      <c r="E172" t="s">
        <v>112</v>
      </c>
      <c r="F172">
        <v>19</v>
      </c>
      <c r="G172">
        <v>0</v>
      </c>
      <c r="H172">
        <v>0</v>
      </c>
      <c r="I172">
        <v>0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</row>
    <row r="173" spans="5:15" x14ac:dyDescent="0.3">
      <c r="E173" t="s">
        <v>112</v>
      </c>
      <c r="F173">
        <v>20</v>
      </c>
      <c r="G173">
        <v>0</v>
      </c>
      <c r="H173">
        <v>0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</row>
    <row r="174" spans="5:15" x14ac:dyDescent="0.3">
      <c r="E174" t="s">
        <v>113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5:15" x14ac:dyDescent="0.3">
      <c r="E175" t="s">
        <v>113</v>
      </c>
      <c r="F175">
        <v>2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5:15" x14ac:dyDescent="0.3">
      <c r="E176" t="s">
        <v>113</v>
      </c>
      <c r="F176">
        <v>3</v>
      </c>
      <c r="G176">
        <v>4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5:15" x14ac:dyDescent="0.3">
      <c r="E177" t="s">
        <v>113</v>
      </c>
      <c r="F177">
        <v>4</v>
      </c>
      <c r="G177">
        <v>4</v>
      </c>
      <c r="H177">
        <v>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5:15" x14ac:dyDescent="0.3">
      <c r="E178" t="s">
        <v>113</v>
      </c>
      <c r="F178">
        <v>5</v>
      </c>
      <c r="G178">
        <v>4</v>
      </c>
      <c r="H178">
        <v>3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5:15" x14ac:dyDescent="0.3">
      <c r="E179" t="s">
        <v>113</v>
      </c>
      <c r="F179">
        <v>6</v>
      </c>
      <c r="G179">
        <v>4</v>
      </c>
      <c r="H179">
        <v>3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5:15" x14ac:dyDescent="0.3">
      <c r="E180" t="s">
        <v>113</v>
      </c>
      <c r="F180">
        <v>7</v>
      </c>
      <c r="G180">
        <v>4</v>
      </c>
      <c r="H180">
        <v>3</v>
      </c>
      <c r="I180">
        <v>3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5:15" x14ac:dyDescent="0.3">
      <c r="E181" t="s">
        <v>113</v>
      </c>
      <c r="F181">
        <v>8</v>
      </c>
      <c r="G181">
        <v>4</v>
      </c>
      <c r="H181">
        <v>3</v>
      </c>
      <c r="I181">
        <v>3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5:15" x14ac:dyDescent="0.3">
      <c r="E182" t="s">
        <v>113</v>
      </c>
      <c r="F182">
        <v>9</v>
      </c>
      <c r="G182">
        <v>4</v>
      </c>
      <c r="H182">
        <v>3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5:15" x14ac:dyDescent="0.3">
      <c r="E183" t="s">
        <v>113</v>
      </c>
      <c r="F183">
        <v>10</v>
      </c>
      <c r="G183">
        <v>4</v>
      </c>
      <c r="H183">
        <v>3</v>
      </c>
      <c r="I183">
        <v>3</v>
      </c>
      <c r="J183">
        <v>3</v>
      </c>
      <c r="K183">
        <v>2</v>
      </c>
      <c r="L183">
        <v>0</v>
      </c>
      <c r="M183">
        <v>0</v>
      </c>
      <c r="N183">
        <v>0</v>
      </c>
      <c r="O183">
        <v>0</v>
      </c>
    </row>
    <row r="184" spans="5:15" x14ac:dyDescent="0.3">
      <c r="E184" t="s">
        <v>113</v>
      </c>
      <c r="F184">
        <v>11</v>
      </c>
      <c r="G184">
        <v>4</v>
      </c>
      <c r="H184">
        <v>3</v>
      </c>
      <c r="I184">
        <v>3</v>
      </c>
      <c r="J184">
        <v>3</v>
      </c>
      <c r="K184">
        <v>2</v>
      </c>
      <c r="L184">
        <v>1</v>
      </c>
      <c r="M184">
        <v>0</v>
      </c>
      <c r="N184">
        <v>0</v>
      </c>
      <c r="O184">
        <v>0</v>
      </c>
    </row>
    <row r="185" spans="5:15" x14ac:dyDescent="0.3">
      <c r="E185" t="s">
        <v>113</v>
      </c>
      <c r="F185">
        <v>12</v>
      </c>
      <c r="G185">
        <v>4</v>
      </c>
      <c r="H185">
        <v>3</v>
      </c>
      <c r="I185">
        <v>3</v>
      </c>
      <c r="J185">
        <v>3</v>
      </c>
      <c r="K185">
        <v>2</v>
      </c>
      <c r="L185">
        <v>1</v>
      </c>
      <c r="M185">
        <v>0</v>
      </c>
      <c r="N185">
        <v>0</v>
      </c>
      <c r="O185">
        <v>0</v>
      </c>
    </row>
    <row r="186" spans="5:15" x14ac:dyDescent="0.3">
      <c r="E186" t="s">
        <v>113</v>
      </c>
      <c r="F186">
        <v>13</v>
      </c>
      <c r="G186">
        <v>4</v>
      </c>
      <c r="H186">
        <v>3</v>
      </c>
      <c r="I186">
        <v>3</v>
      </c>
      <c r="J186">
        <v>3</v>
      </c>
      <c r="K186">
        <v>2</v>
      </c>
      <c r="L186">
        <v>1</v>
      </c>
      <c r="M186">
        <v>1</v>
      </c>
      <c r="N186">
        <v>0</v>
      </c>
      <c r="O186">
        <v>0</v>
      </c>
    </row>
    <row r="187" spans="5:15" x14ac:dyDescent="0.3">
      <c r="E187" t="s">
        <v>113</v>
      </c>
      <c r="F187">
        <v>14</v>
      </c>
      <c r="G187">
        <v>4</v>
      </c>
      <c r="H187">
        <v>3</v>
      </c>
      <c r="I187">
        <v>3</v>
      </c>
      <c r="J187">
        <v>3</v>
      </c>
      <c r="K187">
        <v>2</v>
      </c>
      <c r="L187">
        <v>1</v>
      </c>
      <c r="M187">
        <v>1</v>
      </c>
      <c r="N187">
        <v>0</v>
      </c>
      <c r="O187">
        <v>0</v>
      </c>
    </row>
    <row r="188" spans="5:15" x14ac:dyDescent="0.3">
      <c r="E188" t="s">
        <v>113</v>
      </c>
      <c r="F188">
        <v>15</v>
      </c>
      <c r="G188">
        <v>4</v>
      </c>
      <c r="H188">
        <v>3</v>
      </c>
      <c r="I188">
        <v>3</v>
      </c>
      <c r="J188">
        <v>3</v>
      </c>
      <c r="K188">
        <v>2</v>
      </c>
      <c r="L188">
        <v>1</v>
      </c>
      <c r="M188">
        <v>1</v>
      </c>
      <c r="N188">
        <v>1</v>
      </c>
      <c r="O188">
        <v>0</v>
      </c>
    </row>
    <row r="189" spans="5:15" x14ac:dyDescent="0.3">
      <c r="E189" t="s">
        <v>113</v>
      </c>
      <c r="F189">
        <v>16</v>
      </c>
      <c r="G189">
        <v>4</v>
      </c>
      <c r="H189">
        <v>3</v>
      </c>
      <c r="I189">
        <v>3</v>
      </c>
      <c r="J189">
        <v>3</v>
      </c>
      <c r="K189">
        <v>2</v>
      </c>
      <c r="L189">
        <v>1</v>
      </c>
      <c r="M189">
        <v>1</v>
      </c>
      <c r="N189">
        <v>1</v>
      </c>
      <c r="O189">
        <v>0</v>
      </c>
    </row>
    <row r="190" spans="5:15" x14ac:dyDescent="0.3">
      <c r="E190" t="s">
        <v>113</v>
      </c>
      <c r="F190">
        <v>17</v>
      </c>
      <c r="G190">
        <v>4</v>
      </c>
      <c r="H190">
        <v>3</v>
      </c>
      <c r="I190">
        <v>3</v>
      </c>
      <c r="J190">
        <v>3</v>
      </c>
      <c r="K190">
        <v>2</v>
      </c>
      <c r="L190">
        <v>1</v>
      </c>
      <c r="M190">
        <v>1</v>
      </c>
      <c r="N190">
        <v>1</v>
      </c>
      <c r="O190">
        <v>1</v>
      </c>
    </row>
    <row r="191" spans="5:15" x14ac:dyDescent="0.3">
      <c r="E191" t="s">
        <v>113</v>
      </c>
      <c r="F191">
        <v>18</v>
      </c>
      <c r="G191">
        <v>4</v>
      </c>
      <c r="H191">
        <v>3</v>
      </c>
      <c r="I191">
        <v>3</v>
      </c>
      <c r="J191">
        <v>3</v>
      </c>
      <c r="K191">
        <v>3</v>
      </c>
      <c r="L191">
        <v>1</v>
      </c>
      <c r="M191">
        <v>1</v>
      </c>
      <c r="N191">
        <v>1</v>
      </c>
      <c r="O191">
        <v>1</v>
      </c>
    </row>
    <row r="192" spans="5:15" x14ac:dyDescent="0.3">
      <c r="E192" t="s">
        <v>113</v>
      </c>
      <c r="F192">
        <v>19</v>
      </c>
      <c r="G192">
        <v>4</v>
      </c>
      <c r="H192">
        <v>3</v>
      </c>
      <c r="I192">
        <v>3</v>
      </c>
      <c r="J192">
        <v>3</v>
      </c>
      <c r="K192">
        <v>3</v>
      </c>
      <c r="L192">
        <v>2</v>
      </c>
      <c r="M192">
        <v>1</v>
      </c>
      <c r="N192">
        <v>1</v>
      </c>
      <c r="O192">
        <v>1</v>
      </c>
    </row>
    <row r="193" spans="5:15" x14ac:dyDescent="0.3">
      <c r="E193" t="s">
        <v>113</v>
      </c>
      <c r="F193">
        <v>20</v>
      </c>
      <c r="G193">
        <v>4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2</v>
      </c>
      <c r="N193">
        <v>1</v>
      </c>
      <c r="O19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and Profs.</vt:lpstr>
      <vt:lpstr>Inventory, Features and Traits</vt:lpstr>
      <vt:lpstr>Spellcasting</vt:lpstr>
      <vt:lpstr>Backstory. Allies and Treasure</vt:lpstr>
      <vt:lpstr>Backing Sheet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Edwards</dc:creator>
  <cp:lastModifiedBy>Zach E</cp:lastModifiedBy>
  <dcterms:created xsi:type="dcterms:W3CDTF">2020-06-11T15:34:39Z</dcterms:created>
  <dcterms:modified xsi:type="dcterms:W3CDTF">2024-05-25T15:17:29Z</dcterms:modified>
</cp:coreProperties>
</file>