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Gabriel Calheiros\Desktop\"/>
    </mc:Choice>
  </mc:AlternateContent>
  <bookViews>
    <workbookView xWindow="0" yWindow="0" windowWidth="20490" windowHeight="7755"/>
  </bookViews>
  <sheets>
    <sheet name="Armas" sheetId="2" r:id="rId1"/>
    <sheet name="Conversor de Moedas" sheetId="1" r:id="rId2"/>
    <sheet name="Armas - Base para Criação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73" i="2" l="1"/>
  <c r="M774" i="2" s="1"/>
  <c r="M771" i="2"/>
  <c r="M772" i="2" s="1"/>
  <c r="M770" i="2"/>
  <c r="L770" i="2"/>
  <c r="L771" i="2" s="1"/>
  <c r="L772" i="2" s="1"/>
  <c r="L773" i="2" s="1"/>
  <c r="L774" i="2" s="1"/>
  <c r="L768" i="2"/>
  <c r="M767" i="2"/>
  <c r="M766" i="2"/>
  <c r="L762" i="2"/>
  <c r="L767" i="2" s="1"/>
  <c r="M761" i="2"/>
  <c r="M762" i="2" s="1"/>
  <c r="L761" i="2"/>
  <c r="L766" i="2" s="1"/>
  <c r="J761" i="2"/>
  <c r="E761" i="2"/>
  <c r="L760" i="2"/>
  <c r="L765" i="2" s="1"/>
  <c r="F760" i="2"/>
  <c r="M759" i="2"/>
  <c r="G759" i="2"/>
  <c r="J758" i="2"/>
  <c r="J760" i="2" s="1"/>
  <c r="I758" i="2"/>
  <c r="I761" i="2" s="1"/>
  <c r="G758" i="2"/>
  <c r="G762" i="2" s="1"/>
  <c r="F758" i="2"/>
  <c r="F759" i="2" s="1"/>
  <c r="E758" i="2"/>
  <c r="E760" i="2" s="1"/>
  <c r="C758" i="2"/>
  <c r="C761" i="2" s="1"/>
  <c r="J757" i="2"/>
  <c r="I757" i="2"/>
  <c r="G757" i="2"/>
  <c r="F757" i="2"/>
  <c r="E757" i="2"/>
  <c r="C757" i="2"/>
  <c r="M756" i="2"/>
  <c r="M769" i="2" s="1"/>
  <c r="L756" i="2"/>
  <c r="L769" i="2" s="1"/>
  <c r="J756" i="2"/>
  <c r="I756" i="2"/>
  <c r="G756" i="2"/>
  <c r="F756" i="2"/>
  <c r="E756" i="2"/>
  <c r="C756" i="2"/>
  <c r="M755" i="2"/>
  <c r="M768" i="2" s="1"/>
  <c r="L755" i="2"/>
  <c r="L759" i="2" s="1"/>
  <c r="L764" i="2" s="1"/>
  <c r="J755" i="2"/>
  <c r="I755" i="2"/>
  <c r="G755" i="2"/>
  <c r="F755" i="2"/>
  <c r="E755" i="2"/>
  <c r="C755" i="2"/>
  <c r="A755" i="2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L754" i="2"/>
  <c r="L758" i="2" s="1"/>
  <c r="L763" i="2" s="1"/>
  <c r="A754" i="2"/>
  <c r="M751" i="2"/>
  <c r="M752" i="2" s="1"/>
  <c r="M749" i="2"/>
  <c r="M750" i="2" s="1"/>
  <c r="M748" i="2"/>
  <c r="L748" i="2"/>
  <c r="L749" i="2" s="1"/>
  <c r="L750" i="2" s="1"/>
  <c r="L751" i="2" s="1"/>
  <c r="L752" i="2" s="1"/>
  <c r="L746" i="2"/>
  <c r="M745" i="2"/>
  <c r="M744" i="2"/>
  <c r="L740" i="2"/>
  <c r="L745" i="2" s="1"/>
  <c r="M739" i="2"/>
  <c r="M740" i="2" s="1"/>
  <c r="L739" i="2"/>
  <c r="L744" i="2" s="1"/>
  <c r="J739" i="2"/>
  <c r="G739" i="2"/>
  <c r="E739" i="2"/>
  <c r="L738" i="2"/>
  <c r="L743" i="2" s="1"/>
  <c r="F738" i="2"/>
  <c r="M737" i="2"/>
  <c r="J737" i="2"/>
  <c r="G737" i="2"/>
  <c r="E737" i="2"/>
  <c r="J736" i="2"/>
  <c r="J738" i="2" s="1"/>
  <c r="I736" i="2"/>
  <c r="I739" i="2" s="1"/>
  <c r="G736" i="2"/>
  <c r="G740" i="2" s="1"/>
  <c r="F736" i="2"/>
  <c r="F737" i="2" s="1"/>
  <c r="E736" i="2"/>
  <c r="E738" i="2" s="1"/>
  <c r="C736" i="2"/>
  <c r="C739" i="2" s="1"/>
  <c r="J735" i="2"/>
  <c r="I735" i="2"/>
  <c r="G735" i="2"/>
  <c r="F735" i="2"/>
  <c r="E735" i="2"/>
  <c r="C735" i="2"/>
  <c r="M734" i="2"/>
  <c r="M747" i="2" s="1"/>
  <c r="L734" i="2"/>
  <c r="L747" i="2" s="1"/>
  <c r="J734" i="2"/>
  <c r="I734" i="2"/>
  <c r="G734" i="2"/>
  <c r="F734" i="2"/>
  <c r="E734" i="2"/>
  <c r="C734" i="2"/>
  <c r="M733" i="2"/>
  <c r="M746" i="2" s="1"/>
  <c r="L733" i="2"/>
  <c r="L737" i="2" s="1"/>
  <c r="L742" i="2" s="1"/>
  <c r="J733" i="2"/>
  <c r="I733" i="2"/>
  <c r="G733" i="2"/>
  <c r="F733" i="2"/>
  <c r="E733" i="2"/>
  <c r="C733" i="2"/>
  <c r="A733" i="2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L732" i="2"/>
  <c r="L736" i="2" s="1"/>
  <c r="L741" i="2" s="1"/>
  <c r="A732" i="2"/>
  <c r="M729" i="2"/>
  <c r="M730" i="2" s="1"/>
  <c r="M727" i="2"/>
  <c r="M728" i="2" s="1"/>
  <c r="M726" i="2"/>
  <c r="L726" i="2"/>
  <c r="L727" i="2" s="1"/>
  <c r="L728" i="2" s="1"/>
  <c r="L729" i="2" s="1"/>
  <c r="L730" i="2" s="1"/>
  <c r="L724" i="2"/>
  <c r="M723" i="2"/>
  <c r="M722" i="2"/>
  <c r="L718" i="2"/>
  <c r="L723" i="2" s="1"/>
  <c r="M717" i="2"/>
  <c r="M718" i="2" s="1"/>
  <c r="L717" i="2"/>
  <c r="L722" i="2" s="1"/>
  <c r="J717" i="2"/>
  <c r="G717" i="2"/>
  <c r="E717" i="2"/>
  <c r="L716" i="2"/>
  <c r="L721" i="2" s="1"/>
  <c r="F716" i="2"/>
  <c r="M715" i="2"/>
  <c r="J715" i="2"/>
  <c r="G715" i="2"/>
  <c r="E715" i="2"/>
  <c r="J714" i="2"/>
  <c r="J716" i="2" s="1"/>
  <c r="I714" i="2"/>
  <c r="I717" i="2" s="1"/>
  <c r="G714" i="2"/>
  <c r="G718" i="2" s="1"/>
  <c r="F714" i="2"/>
  <c r="F715" i="2" s="1"/>
  <c r="E714" i="2"/>
  <c r="E716" i="2" s="1"/>
  <c r="C714" i="2"/>
  <c r="C717" i="2" s="1"/>
  <c r="J713" i="2"/>
  <c r="I713" i="2"/>
  <c r="G713" i="2"/>
  <c r="F713" i="2"/>
  <c r="E713" i="2"/>
  <c r="C713" i="2"/>
  <c r="M712" i="2"/>
  <c r="M725" i="2" s="1"/>
  <c r="L712" i="2"/>
  <c r="L725" i="2" s="1"/>
  <c r="J712" i="2"/>
  <c r="I712" i="2"/>
  <c r="G712" i="2"/>
  <c r="F712" i="2"/>
  <c r="E712" i="2"/>
  <c r="C712" i="2"/>
  <c r="M711" i="2"/>
  <c r="M724" i="2" s="1"/>
  <c r="L711" i="2"/>
  <c r="L715" i="2" s="1"/>
  <c r="L720" i="2" s="1"/>
  <c r="J711" i="2"/>
  <c r="I711" i="2"/>
  <c r="G711" i="2"/>
  <c r="F711" i="2"/>
  <c r="E711" i="2"/>
  <c r="C711" i="2"/>
  <c r="A711" i="2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L710" i="2"/>
  <c r="L714" i="2" s="1"/>
  <c r="L719" i="2" s="1"/>
  <c r="A710" i="2"/>
  <c r="M707" i="2"/>
  <c r="M708" i="2" s="1"/>
  <c r="M705" i="2"/>
  <c r="M706" i="2" s="1"/>
  <c r="M704" i="2"/>
  <c r="L704" i="2"/>
  <c r="L705" i="2" s="1"/>
  <c r="L706" i="2" s="1"/>
  <c r="L707" i="2" s="1"/>
  <c r="L708" i="2" s="1"/>
  <c r="M703" i="2"/>
  <c r="L703" i="2"/>
  <c r="M702" i="2"/>
  <c r="L702" i="2"/>
  <c r="M701" i="2"/>
  <c r="M700" i="2"/>
  <c r="M699" i="2"/>
  <c r="M698" i="2"/>
  <c r="M697" i="2"/>
  <c r="M695" i="2"/>
  <c r="M696" i="2" s="1"/>
  <c r="L695" i="2"/>
  <c r="L696" i="2" s="1"/>
  <c r="L701" i="2" s="1"/>
  <c r="J695" i="2"/>
  <c r="M694" i="2"/>
  <c r="L694" i="2"/>
  <c r="L699" i="2" s="1"/>
  <c r="M693" i="2"/>
  <c r="J692" i="2"/>
  <c r="J694" i="2" s="1"/>
  <c r="I692" i="2"/>
  <c r="I695" i="2" s="1"/>
  <c r="G692" i="2"/>
  <c r="G696" i="2" s="1"/>
  <c r="F692" i="2"/>
  <c r="F693" i="2" s="1"/>
  <c r="E692" i="2"/>
  <c r="E694" i="2" s="1"/>
  <c r="C692" i="2"/>
  <c r="C695" i="2" s="1"/>
  <c r="J691" i="2"/>
  <c r="I691" i="2"/>
  <c r="G691" i="2"/>
  <c r="F691" i="2"/>
  <c r="E691" i="2"/>
  <c r="C691" i="2"/>
  <c r="M690" i="2"/>
  <c r="L690" i="2"/>
  <c r="J690" i="2"/>
  <c r="I690" i="2"/>
  <c r="G690" i="2"/>
  <c r="F690" i="2"/>
  <c r="E690" i="2"/>
  <c r="C690" i="2"/>
  <c r="M689" i="2"/>
  <c r="L689" i="2"/>
  <c r="L693" i="2" s="1"/>
  <c r="L698" i="2" s="1"/>
  <c r="J689" i="2"/>
  <c r="I689" i="2"/>
  <c r="G689" i="2"/>
  <c r="F689" i="2"/>
  <c r="E689" i="2"/>
  <c r="C689" i="2"/>
  <c r="A689" i="2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M688" i="2"/>
  <c r="M692" i="2" s="1"/>
  <c r="L688" i="2"/>
  <c r="L692" i="2" s="1"/>
  <c r="L697" i="2" s="1"/>
  <c r="A688" i="2"/>
  <c r="I604" i="2"/>
  <c r="M580" i="2"/>
  <c r="J579" i="2"/>
  <c r="M685" i="2"/>
  <c r="M686" i="2" s="1"/>
  <c r="M682" i="2"/>
  <c r="M683" i="2" s="1"/>
  <c r="M684" i="2" s="1"/>
  <c r="L682" i="2"/>
  <c r="L683" i="2" s="1"/>
  <c r="L684" i="2" s="1"/>
  <c r="L685" i="2" s="1"/>
  <c r="L686" i="2" s="1"/>
  <c r="L681" i="2"/>
  <c r="M679" i="2"/>
  <c r="M678" i="2"/>
  <c r="M676" i="2"/>
  <c r="M673" i="2"/>
  <c r="M674" i="2" s="1"/>
  <c r="L673" i="2"/>
  <c r="L678" i="2" s="1"/>
  <c r="M672" i="2"/>
  <c r="G672" i="2"/>
  <c r="M671" i="2"/>
  <c r="J670" i="2"/>
  <c r="J672" i="2" s="1"/>
  <c r="I670" i="2"/>
  <c r="I673" i="2" s="1"/>
  <c r="G670" i="2"/>
  <c r="G674" i="2" s="1"/>
  <c r="F670" i="2"/>
  <c r="F671" i="2" s="1"/>
  <c r="E670" i="2"/>
  <c r="E672" i="2" s="1"/>
  <c r="C670" i="2"/>
  <c r="C673" i="2" s="1"/>
  <c r="J669" i="2"/>
  <c r="I669" i="2"/>
  <c r="G669" i="2"/>
  <c r="F669" i="2"/>
  <c r="E669" i="2"/>
  <c r="C669" i="2"/>
  <c r="M668" i="2"/>
  <c r="M681" i="2" s="1"/>
  <c r="L668" i="2"/>
  <c r="L672" i="2" s="1"/>
  <c r="L677" i="2" s="1"/>
  <c r="J668" i="2"/>
  <c r="I668" i="2"/>
  <c r="G668" i="2"/>
  <c r="F668" i="2"/>
  <c r="E668" i="2"/>
  <c r="C668" i="2"/>
  <c r="M667" i="2"/>
  <c r="M680" i="2" s="1"/>
  <c r="L667" i="2"/>
  <c r="L671" i="2" s="1"/>
  <c r="L676" i="2" s="1"/>
  <c r="J667" i="2"/>
  <c r="I667" i="2"/>
  <c r="G667" i="2"/>
  <c r="F667" i="2"/>
  <c r="E667" i="2"/>
  <c r="C667" i="2"/>
  <c r="M666" i="2"/>
  <c r="M670" i="2" s="1"/>
  <c r="L666" i="2"/>
  <c r="L670" i="2" s="1"/>
  <c r="L675" i="2" s="1"/>
  <c r="A666" i="2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M663" i="2"/>
  <c r="M664" i="2" s="1"/>
  <c r="M660" i="2"/>
  <c r="M661" i="2" s="1"/>
  <c r="M662" i="2" s="1"/>
  <c r="L660" i="2"/>
  <c r="L661" i="2" s="1"/>
  <c r="L662" i="2" s="1"/>
  <c r="L663" i="2" s="1"/>
  <c r="L664" i="2" s="1"/>
  <c r="M656" i="2"/>
  <c r="M657" i="2" s="1"/>
  <c r="M651" i="2"/>
  <c r="M652" i="2" s="1"/>
  <c r="L651" i="2"/>
  <c r="L652" i="2" s="1"/>
  <c r="L657" i="2" s="1"/>
  <c r="J648" i="2"/>
  <c r="J652" i="2" s="1"/>
  <c r="I648" i="2"/>
  <c r="I651" i="2" s="1"/>
  <c r="G648" i="2"/>
  <c r="G652" i="2" s="1"/>
  <c r="F648" i="2"/>
  <c r="F649" i="2" s="1"/>
  <c r="E648" i="2"/>
  <c r="E652" i="2" s="1"/>
  <c r="C648" i="2"/>
  <c r="C651" i="2" s="1"/>
  <c r="J647" i="2"/>
  <c r="I647" i="2"/>
  <c r="G647" i="2"/>
  <c r="F647" i="2"/>
  <c r="E647" i="2"/>
  <c r="C647" i="2"/>
  <c r="M646" i="2"/>
  <c r="M659" i="2" s="1"/>
  <c r="L646" i="2"/>
  <c r="L659" i="2" s="1"/>
  <c r="J646" i="2"/>
  <c r="I646" i="2"/>
  <c r="G646" i="2"/>
  <c r="F646" i="2"/>
  <c r="E646" i="2"/>
  <c r="C646" i="2"/>
  <c r="M645" i="2"/>
  <c r="M658" i="2" s="1"/>
  <c r="L645" i="2"/>
  <c r="L658" i="2" s="1"/>
  <c r="J645" i="2"/>
  <c r="I645" i="2"/>
  <c r="G645" i="2"/>
  <c r="F645" i="2"/>
  <c r="E645" i="2"/>
  <c r="C645" i="2"/>
  <c r="A645" i="2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L644" i="2"/>
  <c r="L648" i="2" s="1"/>
  <c r="L653" i="2" s="1"/>
  <c r="A644" i="2"/>
  <c r="M641" i="2"/>
  <c r="M642" i="2" s="1"/>
  <c r="M639" i="2"/>
  <c r="M640" i="2" s="1"/>
  <c r="M638" i="2"/>
  <c r="L638" i="2"/>
  <c r="L639" i="2" s="1"/>
  <c r="L640" i="2" s="1"/>
  <c r="L641" i="2" s="1"/>
  <c r="L642" i="2" s="1"/>
  <c r="M634" i="2"/>
  <c r="M635" i="2" s="1"/>
  <c r="M629" i="2"/>
  <c r="M630" i="2" s="1"/>
  <c r="L629" i="2"/>
  <c r="L634" i="2" s="1"/>
  <c r="M627" i="2"/>
  <c r="G627" i="2"/>
  <c r="J626" i="2"/>
  <c r="J628" i="2" s="1"/>
  <c r="I626" i="2"/>
  <c r="I629" i="2" s="1"/>
  <c r="G626" i="2"/>
  <c r="G630" i="2" s="1"/>
  <c r="F626" i="2"/>
  <c r="F627" i="2" s="1"/>
  <c r="E626" i="2"/>
  <c r="E628" i="2" s="1"/>
  <c r="C626" i="2"/>
  <c r="C629" i="2" s="1"/>
  <c r="J625" i="2"/>
  <c r="I625" i="2"/>
  <c r="G625" i="2"/>
  <c r="F625" i="2"/>
  <c r="E625" i="2"/>
  <c r="C625" i="2"/>
  <c r="M624" i="2"/>
  <c r="M637" i="2" s="1"/>
  <c r="L624" i="2"/>
  <c r="L637" i="2" s="1"/>
  <c r="J624" i="2"/>
  <c r="I624" i="2"/>
  <c r="G624" i="2"/>
  <c r="F624" i="2"/>
  <c r="E624" i="2"/>
  <c r="C624" i="2"/>
  <c r="M623" i="2"/>
  <c r="M636" i="2" s="1"/>
  <c r="L623" i="2"/>
  <c r="L627" i="2" s="1"/>
  <c r="L632" i="2" s="1"/>
  <c r="J623" i="2"/>
  <c r="I623" i="2"/>
  <c r="G623" i="2"/>
  <c r="F623" i="2"/>
  <c r="E623" i="2"/>
  <c r="C623" i="2"/>
  <c r="A623" i="2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L622" i="2"/>
  <c r="L626" i="2" s="1"/>
  <c r="L631" i="2" s="1"/>
  <c r="A622" i="2"/>
  <c r="M619" i="2"/>
  <c r="M620" i="2" s="1"/>
  <c r="M616" i="2"/>
  <c r="M617" i="2" s="1"/>
  <c r="M618" i="2" s="1"/>
  <c r="L616" i="2"/>
  <c r="L617" i="2" s="1"/>
  <c r="L618" i="2" s="1"/>
  <c r="L619" i="2" s="1"/>
  <c r="L620" i="2" s="1"/>
  <c r="M613" i="2"/>
  <c r="M612" i="2"/>
  <c r="L608" i="2"/>
  <c r="L613" i="2" s="1"/>
  <c r="M607" i="2"/>
  <c r="M608" i="2" s="1"/>
  <c r="L607" i="2"/>
  <c r="L612" i="2" s="1"/>
  <c r="E607" i="2"/>
  <c r="L606" i="2"/>
  <c r="L611" i="2" s="1"/>
  <c r="M605" i="2"/>
  <c r="J604" i="2"/>
  <c r="J606" i="2" s="1"/>
  <c r="I607" i="2"/>
  <c r="G604" i="2"/>
  <c r="G608" i="2" s="1"/>
  <c r="F604" i="2"/>
  <c r="F605" i="2" s="1"/>
  <c r="E604" i="2"/>
  <c r="E606" i="2" s="1"/>
  <c r="C604" i="2"/>
  <c r="C607" i="2" s="1"/>
  <c r="J603" i="2"/>
  <c r="I603" i="2"/>
  <c r="G603" i="2"/>
  <c r="F603" i="2"/>
  <c r="E603" i="2"/>
  <c r="C603" i="2"/>
  <c r="M602" i="2"/>
  <c r="M615" i="2" s="1"/>
  <c r="L602" i="2"/>
  <c r="L615" i="2" s="1"/>
  <c r="J602" i="2"/>
  <c r="I602" i="2"/>
  <c r="G602" i="2"/>
  <c r="F602" i="2"/>
  <c r="E602" i="2"/>
  <c r="C602" i="2"/>
  <c r="M601" i="2"/>
  <c r="M614" i="2" s="1"/>
  <c r="L601" i="2"/>
  <c r="L605" i="2" s="1"/>
  <c r="L610" i="2" s="1"/>
  <c r="J601" i="2"/>
  <c r="I601" i="2"/>
  <c r="G601" i="2"/>
  <c r="F601" i="2"/>
  <c r="E601" i="2"/>
  <c r="C601" i="2"/>
  <c r="L600" i="2"/>
  <c r="L604" i="2" s="1"/>
  <c r="L609" i="2" s="1"/>
  <c r="A600" i="2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M597" i="2"/>
  <c r="M598" i="2" s="1"/>
  <c r="L595" i="2"/>
  <c r="L596" i="2" s="1"/>
  <c r="L597" i="2" s="1"/>
  <c r="L598" i="2" s="1"/>
  <c r="M594" i="2"/>
  <c r="M595" i="2" s="1"/>
  <c r="M596" i="2" s="1"/>
  <c r="L594" i="2"/>
  <c r="L591" i="2"/>
  <c r="M590" i="2"/>
  <c r="M591" i="2" s="1"/>
  <c r="L590" i="2"/>
  <c r="M586" i="2"/>
  <c r="L586" i="2"/>
  <c r="M585" i="2"/>
  <c r="L585" i="2"/>
  <c r="E584" i="2"/>
  <c r="L583" i="2"/>
  <c r="L588" i="2" s="1"/>
  <c r="E583" i="2"/>
  <c r="C583" i="2"/>
  <c r="L582" i="2"/>
  <c r="L587" i="2" s="1"/>
  <c r="J582" i="2"/>
  <c r="J586" i="2" s="1"/>
  <c r="I582" i="2"/>
  <c r="I586" i="2" s="1"/>
  <c r="G582" i="2"/>
  <c r="G585" i="2" s="1"/>
  <c r="F582" i="2"/>
  <c r="F586" i="2" s="1"/>
  <c r="E582" i="2"/>
  <c r="E586" i="2" s="1"/>
  <c r="C582" i="2"/>
  <c r="C586" i="2" s="1"/>
  <c r="J581" i="2"/>
  <c r="I581" i="2"/>
  <c r="G581" i="2"/>
  <c r="F581" i="2"/>
  <c r="E581" i="2"/>
  <c r="C581" i="2"/>
  <c r="M593" i="2"/>
  <c r="L593" i="2"/>
  <c r="J580" i="2"/>
  <c r="I580" i="2"/>
  <c r="G580" i="2"/>
  <c r="F580" i="2"/>
  <c r="E580" i="2"/>
  <c r="C580" i="2"/>
  <c r="M579" i="2"/>
  <c r="M592" i="2" s="1"/>
  <c r="L579" i="2"/>
  <c r="L592" i="2" s="1"/>
  <c r="I579" i="2"/>
  <c r="G579" i="2"/>
  <c r="F579" i="2"/>
  <c r="E579" i="2"/>
  <c r="C579" i="2"/>
  <c r="A579" i="2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L578" i="2"/>
  <c r="A578" i="2"/>
  <c r="G695" i="2" l="1"/>
  <c r="G694" i="2"/>
  <c r="G693" i="2"/>
  <c r="F694" i="2"/>
  <c r="F695" i="2"/>
  <c r="E695" i="2"/>
  <c r="M675" i="2"/>
  <c r="L680" i="2"/>
  <c r="J673" i="2"/>
  <c r="G671" i="2"/>
  <c r="F672" i="2"/>
  <c r="F673" i="2"/>
  <c r="E673" i="2"/>
  <c r="G766" i="2"/>
  <c r="G763" i="2"/>
  <c r="G765" i="2"/>
  <c r="G764" i="2"/>
  <c r="M754" i="2"/>
  <c r="C759" i="2"/>
  <c r="I759" i="2"/>
  <c r="G760" i="2"/>
  <c r="M760" i="2"/>
  <c r="F761" i="2"/>
  <c r="E762" i="2"/>
  <c r="J762" i="2"/>
  <c r="M764" i="2"/>
  <c r="I762" i="2"/>
  <c r="E759" i="2"/>
  <c r="J759" i="2"/>
  <c r="C760" i="2"/>
  <c r="I760" i="2"/>
  <c r="G761" i="2"/>
  <c r="F762" i="2"/>
  <c r="M765" i="2"/>
  <c r="C762" i="2"/>
  <c r="G744" i="2"/>
  <c r="G741" i="2"/>
  <c r="G743" i="2"/>
  <c r="G742" i="2"/>
  <c r="C740" i="2"/>
  <c r="M732" i="2"/>
  <c r="C737" i="2"/>
  <c r="I737" i="2"/>
  <c r="G738" i="2"/>
  <c r="M738" i="2"/>
  <c r="F739" i="2"/>
  <c r="E740" i="2"/>
  <c r="J740" i="2"/>
  <c r="M742" i="2"/>
  <c r="I740" i="2"/>
  <c r="C738" i="2"/>
  <c r="I738" i="2"/>
  <c r="F740" i="2"/>
  <c r="M743" i="2"/>
  <c r="G722" i="2"/>
  <c r="G721" i="2"/>
  <c r="G720" i="2"/>
  <c r="G719" i="2"/>
  <c r="M710" i="2"/>
  <c r="C715" i="2"/>
  <c r="I715" i="2"/>
  <c r="G716" i="2"/>
  <c r="M716" i="2"/>
  <c r="F717" i="2"/>
  <c r="E718" i="2"/>
  <c r="J718" i="2"/>
  <c r="M720" i="2"/>
  <c r="C718" i="2"/>
  <c r="C716" i="2"/>
  <c r="I716" i="2"/>
  <c r="F718" i="2"/>
  <c r="M721" i="2"/>
  <c r="I718" i="2"/>
  <c r="G700" i="2"/>
  <c r="G697" i="2"/>
  <c r="G699" i="2"/>
  <c r="G698" i="2"/>
  <c r="I696" i="2"/>
  <c r="C693" i="2"/>
  <c r="I693" i="2"/>
  <c r="E696" i="2"/>
  <c r="F696" i="2"/>
  <c r="L700" i="2"/>
  <c r="C696" i="2"/>
  <c r="J696" i="2"/>
  <c r="E693" i="2"/>
  <c r="J693" i="2"/>
  <c r="C694" i="2"/>
  <c r="I694" i="2"/>
  <c r="M649" i="2"/>
  <c r="L656" i="2"/>
  <c r="L649" i="2"/>
  <c r="L654" i="2" s="1"/>
  <c r="L650" i="2"/>
  <c r="L655" i="2" s="1"/>
  <c r="J650" i="2"/>
  <c r="J649" i="2"/>
  <c r="J651" i="2"/>
  <c r="G649" i="2"/>
  <c r="F650" i="2"/>
  <c r="E649" i="2"/>
  <c r="E650" i="2"/>
  <c r="E651" i="2"/>
  <c r="J629" i="2"/>
  <c r="L636" i="2"/>
  <c r="L628" i="2"/>
  <c r="L633" i="2" s="1"/>
  <c r="L630" i="2"/>
  <c r="L635" i="2" s="1"/>
  <c r="F628" i="2"/>
  <c r="E629" i="2"/>
  <c r="L614" i="2"/>
  <c r="J607" i="2"/>
  <c r="G605" i="2"/>
  <c r="F606" i="2"/>
  <c r="J584" i="2"/>
  <c r="J583" i="2"/>
  <c r="I583" i="2"/>
  <c r="I584" i="2"/>
  <c r="I585" i="2"/>
  <c r="C584" i="2"/>
  <c r="C585" i="2"/>
  <c r="G678" i="2"/>
  <c r="G676" i="2"/>
  <c r="G677" i="2"/>
  <c r="G675" i="2"/>
  <c r="I674" i="2"/>
  <c r="C671" i="2"/>
  <c r="I671" i="2"/>
  <c r="J674" i="2"/>
  <c r="E671" i="2"/>
  <c r="J671" i="2"/>
  <c r="C672" i="2"/>
  <c r="I672" i="2"/>
  <c r="G673" i="2"/>
  <c r="F674" i="2"/>
  <c r="L674" i="2"/>
  <c r="L679" i="2" s="1"/>
  <c r="M677" i="2"/>
  <c r="C674" i="2"/>
  <c r="C677" i="2" s="1"/>
  <c r="E674" i="2"/>
  <c r="E654" i="2"/>
  <c r="E653" i="2"/>
  <c r="E656" i="2"/>
  <c r="E655" i="2"/>
  <c r="G656" i="2"/>
  <c r="G655" i="2"/>
  <c r="G654" i="2"/>
  <c r="G653" i="2"/>
  <c r="J654" i="2"/>
  <c r="J653" i="2"/>
  <c r="J656" i="2"/>
  <c r="J655" i="2"/>
  <c r="C652" i="2"/>
  <c r="M644" i="2"/>
  <c r="C649" i="2"/>
  <c r="I649" i="2"/>
  <c r="G650" i="2"/>
  <c r="M650" i="2"/>
  <c r="F651" i="2"/>
  <c r="M654" i="2"/>
  <c r="C650" i="2"/>
  <c r="I650" i="2"/>
  <c r="G651" i="2"/>
  <c r="F652" i="2"/>
  <c r="M655" i="2"/>
  <c r="I652" i="2"/>
  <c r="G634" i="2"/>
  <c r="G633" i="2"/>
  <c r="G631" i="2"/>
  <c r="G632" i="2"/>
  <c r="I630" i="2"/>
  <c r="M622" i="2"/>
  <c r="C627" i="2"/>
  <c r="I627" i="2"/>
  <c r="G628" i="2"/>
  <c r="M628" i="2"/>
  <c r="F629" i="2"/>
  <c r="E630" i="2"/>
  <c r="J630" i="2"/>
  <c r="M632" i="2"/>
  <c r="C630" i="2"/>
  <c r="E627" i="2"/>
  <c r="J627" i="2"/>
  <c r="C628" i="2"/>
  <c r="I628" i="2"/>
  <c r="G629" i="2"/>
  <c r="F630" i="2"/>
  <c r="M633" i="2"/>
  <c r="G612" i="2"/>
  <c r="G611" i="2"/>
  <c r="G610" i="2"/>
  <c r="G609" i="2"/>
  <c r="I608" i="2"/>
  <c r="M600" i="2"/>
  <c r="C605" i="2"/>
  <c r="I605" i="2"/>
  <c r="G606" i="2"/>
  <c r="M606" i="2"/>
  <c r="F607" i="2"/>
  <c r="E608" i="2"/>
  <c r="J608" i="2"/>
  <c r="M610" i="2"/>
  <c r="E605" i="2"/>
  <c r="J605" i="2"/>
  <c r="C606" i="2"/>
  <c r="I606" i="2"/>
  <c r="G607" i="2"/>
  <c r="F608" i="2"/>
  <c r="M611" i="2"/>
  <c r="C608" i="2"/>
  <c r="F590" i="2"/>
  <c r="F589" i="2"/>
  <c r="F588" i="2"/>
  <c r="F587" i="2"/>
  <c r="C588" i="2"/>
  <c r="C587" i="2"/>
  <c r="C590" i="2"/>
  <c r="C589" i="2"/>
  <c r="I588" i="2"/>
  <c r="I587" i="2"/>
  <c r="I589" i="2"/>
  <c r="I590" i="2"/>
  <c r="E587" i="2"/>
  <c r="E590" i="2"/>
  <c r="E589" i="2"/>
  <c r="E588" i="2"/>
  <c r="J587" i="2"/>
  <c r="J590" i="2"/>
  <c r="J588" i="2"/>
  <c r="J589" i="2"/>
  <c r="F583" i="2"/>
  <c r="G586" i="2"/>
  <c r="G583" i="2"/>
  <c r="M583" i="2"/>
  <c r="F584" i="2"/>
  <c r="L584" i="2"/>
  <c r="L589" i="2" s="1"/>
  <c r="E585" i="2"/>
  <c r="J585" i="2"/>
  <c r="M578" i="2"/>
  <c r="G584" i="2"/>
  <c r="M584" i="2"/>
  <c r="F585" i="2"/>
  <c r="M588" i="2"/>
  <c r="M589" i="2"/>
  <c r="A486" i="2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62" i="2"/>
  <c r="A563" i="2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F763" i="2" l="1"/>
  <c r="F766" i="2"/>
  <c r="F764" i="2"/>
  <c r="F765" i="2"/>
  <c r="J764" i="2"/>
  <c r="J763" i="2"/>
  <c r="J765" i="2"/>
  <c r="J766" i="2"/>
  <c r="E764" i="2"/>
  <c r="E765" i="2"/>
  <c r="E763" i="2"/>
  <c r="E766" i="2"/>
  <c r="C765" i="2"/>
  <c r="C764" i="2"/>
  <c r="C763" i="2"/>
  <c r="C766" i="2"/>
  <c r="I765" i="2"/>
  <c r="I766" i="2"/>
  <c r="I764" i="2"/>
  <c r="I763" i="2"/>
  <c r="M758" i="2"/>
  <c r="M763" i="2"/>
  <c r="G770" i="2"/>
  <c r="G767" i="2"/>
  <c r="G769" i="2"/>
  <c r="G768" i="2"/>
  <c r="I743" i="2"/>
  <c r="I742" i="2"/>
  <c r="I741" i="2"/>
  <c r="I744" i="2"/>
  <c r="F741" i="2"/>
  <c r="F742" i="2"/>
  <c r="F744" i="2"/>
  <c r="F743" i="2"/>
  <c r="M736" i="2"/>
  <c r="M741" i="2"/>
  <c r="E742" i="2"/>
  <c r="E741" i="2"/>
  <c r="E744" i="2"/>
  <c r="E743" i="2"/>
  <c r="J742" i="2"/>
  <c r="J743" i="2"/>
  <c r="J741" i="2"/>
  <c r="J744" i="2"/>
  <c r="C743" i="2"/>
  <c r="C742" i="2"/>
  <c r="C744" i="2"/>
  <c r="C741" i="2"/>
  <c r="G748" i="2"/>
  <c r="G747" i="2"/>
  <c r="G745" i="2"/>
  <c r="G746" i="2"/>
  <c r="I721" i="2"/>
  <c r="I720" i="2"/>
  <c r="I719" i="2"/>
  <c r="I722" i="2"/>
  <c r="E720" i="2"/>
  <c r="E721" i="2"/>
  <c r="E719" i="2"/>
  <c r="E722" i="2"/>
  <c r="C721" i="2"/>
  <c r="C722" i="2"/>
  <c r="C720" i="2"/>
  <c r="C719" i="2"/>
  <c r="J720" i="2"/>
  <c r="J719" i="2"/>
  <c r="J722" i="2"/>
  <c r="J721" i="2"/>
  <c r="F719" i="2"/>
  <c r="F722" i="2"/>
  <c r="F720" i="2"/>
  <c r="F721" i="2"/>
  <c r="M714" i="2"/>
  <c r="M719" i="2"/>
  <c r="G726" i="2"/>
  <c r="G723" i="2"/>
  <c r="G725" i="2"/>
  <c r="G724" i="2"/>
  <c r="J698" i="2"/>
  <c r="J697" i="2"/>
  <c r="J700" i="2"/>
  <c r="J699" i="2"/>
  <c r="E698" i="2"/>
  <c r="E700" i="2"/>
  <c r="E697" i="2"/>
  <c r="E699" i="2"/>
  <c r="C699" i="2"/>
  <c r="C698" i="2"/>
  <c r="C697" i="2"/>
  <c r="C700" i="2"/>
  <c r="F697" i="2"/>
  <c r="F700" i="2"/>
  <c r="F699" i="2"/>
  <c r="F698" i="2"/>
  <c r="I699" i="2"/>
  <c r="I698" i="2"/>
  <c r="I697" i="2"/>
  <c r="I700" i="2"/>
  <c r="G704" i="2"/>
  <c r="G702" i="2"/>
  <c r="G703" i="2"/>
  <c r="G701" i="2"/>
  <c r="J676" i="2"/>
  <c r="J677" i="2"/>
  <c r="J675" i="2"/>
  <c r="J678" i="2"/>
  <c r="E676" i="2"/>
  <c r="E678" i="2"/>
  <c r="E675" i="2"/>
  <c r="E677" i="2"/>
  <c r="F675" i="2"/>
  <c r="F677" i="2"/>
  <c r="F678" i="2"/>
  <c r="F676" i="2"/>
  <c r="C675" i="2"/>
  <c r="C676" i="2"/>
  <c r="C678" i="2"/>
  <c r="I677" i="2"/>
  <c r="I678" i="2"/>
  <c r="I676" i="2"/>
  <c r="I675" i="2"/>
  <c r="G682" i="2"/>
  <c r="G680" i="2"/>
  <c r="G679" i="2"/>
  <c r="G681" i="2"/>
  <c r="F653" i="2"/>
  <c r="F656" i="2"/>
  <c r="F654" i="2"/>
  <c r="F655" i="2"/>
  <c r="J658" i="2"/>
  <c r="J657" i="2"/>
  <c r="J660" i="2"/>
  <c r="J659" i="2"/>
  <c r="E658" i="2"/>
  <c r="E657" i="2"/>
  <c r="E660" i="2"/>
  <c r="E659" i="2"/>
  <c r="I655" i="2"/>
  <c r="I654" i="2"/>
  <c r="I653" i="2"/>
  <c r="I656" i="2"/>
  <c r="M648" i="2"/>
  <c r="M653" i="2"/>
  <c r="C655" i="2"/>
  <c r="C654" i="2"/>
  <c r="C653" i="2"/>
  <c r="C656" i="2"/>
  <c r="G660" i="2"/>
  <c r="G659" i="2"/>
  <c r="G657" i="2"/>
  <c r="G658" i="2"/>
  <c r="C633" i="2"/>
  <c r="C632" i="2"/>
  <c r="C631" i="2"/>
  <c r="C634" i="2"/>
  <c r="E632" i="2"/>
  <c r="E631" i="2"/>
  <c r="E633" i="2"/>
  <c r="E634" i="2"/>
  <c r="M626" i="2"/>
  <c r="M631" i="2"/>
  <c r="F631" i="2"/>
  <c r="F632" i="2"/>
  <c r="F634" i="2"/>
  <c r="F633" i="2"/>
  <c r="J632" i="2"/>
  <c r="J633" i="2"/>
  <c r="J631" i="2"/>
  <c r="J634" i="2"/>
  <c r="I633" i="2"/>
  <c r="I632" i="2"/>
  <c r="I631" i="2"/>
  <c r="I634" i="2"/>
  <c r="G638" i="2"/>
  <c r="G637" i="2"/>
  <c r="G636" i="2"/>
  <c r="G635" i="2"/>
  <c r="C611" i="2"/>
  <c r="C610" i="2"/>
  <c r="C609" i="2"/>
  <c r="C612" i="2"/>
  <c r="M604" i="2"/>
  <c r="M609" i="2"/>
  <c r="F609" i="2"/>
  <c r="F612" i="2"/>
  <c r="F610" i="2"/>
  <c r="F611" i="2"/>
  <c r="E610" i="2"/>
  <c r="E611" i="2"/>
  <c r="E609" i="2"/>
  <c r="E612" i="2"/>
  <c r="J610" i="2"/>
  <c r="J609" i="2"/>
  <c r="J611" i="2"/>
  <c r="J612" i="2"/>
  <c r="I611" i="2"/>
  <c r="I610" i="2"/>
  <c r="I612" i="2"/>
  <c r="I609" i="2"/>
  <c r="G616" i="2"/>
  <c r="G615" i="2"/>
  <c r="G613" i="2"/>
  <c r="G614" i="2"/>
  <c r="C592" i="2"/>
  <c r="C591" i="2"/>
  <c r="C593" i="2"/>
  <c r="C594" i="2"/>
  <c r="G589" i="2"/>
  <c r="G588" i="2"/>
  <c r="G587" i="2"/>
  <c r="G590" i="2"/>
  <c r="J591" i="2"/>
  <c r="J594" i="2"/>
  <c r="J593" i="2"/>
  <c r="J592" i="2"/>
  <c r="E591" i="2"/>
  <c r="E594" i="2"/>
  <c r="E593" i="2"/>
  <c r="E592" i="2"/>
  <c r="I592" i="2"/>
  <c r="I591" i="2"/>
  <c r="I593" i="2"/>
  <c r="I594" i="2"/>
  <c r="M587" i="2"/>
  <c r="M582" i="2"/>
  <c r="F594" i="2"/>
  <c r="F593" i="2"/>
  <c r="F592" i="2"/>
  <c r="F591" i="2"/>
  <c r="L573" i="2"/>
  <c r="M572" i="2"/>
  <c r="L568" i="2"/>
  <c r="M567" i="2"/>
  <c r="M566" i="2"/>
  <c r="M576" i="2" s="1"/>
  <c r="J566" i="2"/>
  <c r="J570" i="2" s="1"/>
  <c r="I566" i="2"/>
  <c r="I570" i="2" s="1"/>
  <c r="G566" i="2"/>
  <c r="G570" i="2" s="1"/>
  <c r="F566" i="2"/>
  <c r="F570" i="2" s="1"/>
  <c r="E566" i="2"/>
  <c r="E570" i="2" s="1"/>
  <c r="C566" i="2"/>
  <c r="C570" i="2" s="1"/>
  <c r="M565" i="2"/>
  <c r="M575" i="2" s="1"/>
  <c r="J565" i="2"/>
  <c r="I565" i="2"/>
  <c r="G565" i="2"/>
  <c r="F565" i="2"/>
  <c r="E565" i="2"/>
  <c r="C565" i="2"/>
  <c r="M564" i="2"/>
  <c r="M574" i="2" s="1"/>
  <c r="L564" i="2"/>
  <c r="L574" i="2" s="1"/>
  <c r="J564" i="2"/>
  <c r="I564" i="2"/>
  <c r="G564" i="2"/>
  <c r="F564" i="2"/>
  <c r="E564" i="2"/>
  <c r="C564" i="2"/>
  <c r="M563" i="2"/>
  <c r="M573" i="2" s="1"/>
  <c r="J563" i="2"/>
  <c r="I563" i="2"/>
  <c r="G563" i="2"/>
  <c r="F563" i="2"/>
  <c r="E563" i="2"/>
  <c r="C563" i="2"/>
  <c r="L562" i="2"/>
  <c r="L572" i="2" s="1"/>
  <c r="L541" i="2"/>
  <c r="L536" i="2"/>
  <c r="L533" i="2"/>
  <c r="L543" i="2" s="1"/>
  <c r="L532" i="2"/>
  <c r="L542" i="2" s="1"/>
  <c r="L530" i="2"/>
  <c r="L540" i="2" s="1"/>
  <c r="L557" i="2"/>
  <c r="L552" i="2"/>
  <c r="L548" i="2"/>
  <c r="L553" i="2" s="1"/>
  <c r="L546" i="2"/>
  <c r="L556" i="2" s="1"/>
  <c r="M556" i="2"/>
  <c r="M551" i="2"/>
  <c r="M550" i="2"/>
  <c r="M560" i="2" s="1"/>
  <c r="J550" i="2"/>
  <c r="J554" i="2" s="1"/>
  <c r="I550" i="2"/>
  <c r="I554" i="2" s="1"/>
  <c r="G550" i="2"/>
  <c r="G554" i="2" s="1"/>
  <c r="F550" i="2"/>
  <c r="F554" i="2" s="1"/>
  <c r="E550" i="2"/>
  <c r="E554" i="2" s="1"/>
  <c r="C550" i="2"/>
  <c r="C554" i="2" s="1"/>
  <c r="M549" i="2"/>
  <c r="M559" i="2" s="1"/>
  <c r="J549" i="2"/>
  <c r="I549" i="2"/>
  <c r="G549" i="2"/>
  <c r="F549" i="2"/>
  <c r="E549" i="2"/>
  <c r="C549" i="2"/>
  <c r="M548" i="2"/>
  <c r="M558" i="2" s="1"/>
  <c r="J548" i="2"/>
  <c r="I548" i="2"/>
  <c r="G548" i="2"/>
  <c r="F548" i="2"/>
  <c r="E548" i="2"/>
  <c r="C548" i="2"/>
  <c r="M547" i="2"/>
  <c r="M557" i="2" s="1"/>
  <c r="J547" i="2"/>
  <c r="I547" i="2"/>
  <c r="G547" i="2"/>
  <c r="F547" i="2"/>
  <c r="E547" i="2"/>
  <c r="C547" i="2"/>
  <c r="M541" i="2"/>
  <c r="M540" i="2"/>
  <c r="M539" i="2"/>
  <c r="M535" i="2"/>
  <c r="M534" i="2"/>
  <c r="M544" i="2" s="1"/>
  <c r="M533" i="2"/>
  <c r="M543" i="2" s="1"/>
  <c r="M532" i="2"/>
  <c r="M542" i="2" s="1"/>
  <c r="M531" i="2"/>
  <c r="M536" i="2" s="1"/>
  <c r="J534" i="2"/>
  <c r="J538" i="2" s="1"/>
  <c r="I534" i="2"/>
  <c r="I538" i="2" s="1"/>
  <c r="G534" i="2"/>
  <c r="G537" i="2" s="1"/>
  <c r="F534" i="2"/>
  <c r="F538" i="2" s="1"/>
  <c r="E534" i="2"/>
  <c r="E538" i="2" s="1"/>
  <c r="C534" i="2"/>
  <c r="C538" i="2" s="1"/>
  <c r="J533" i="2"/>
  <c r="I533" i="2"/>
  <c r="G533" i="2"/>
  <c r="F533" i="2"/>
  <c r="E533" i="2"/>
  <c r="C533" i="2"/>
  <c r="J532" i="2"/>
  <c r="I532" i="2"/>
  <c r="G532" i="2"/>
  <c r="F532" i="2"/>
  <c r="E532" i="2"/>
  <c r="C532" i="2"/>
  <c r="J531" i="2"/>
  <c r="I531" i="2"/>
  <c r="G531" i="2"/>
  <c r="F531" i="2"/>
  <c r="E531" i="2"/>
  <c r="C531" i="2"/>
  <c r="M461" i="2"/>
  <c r="M462" i="2" s="1"/>
  <c r="M458" i="2"/>
  <c r="M459" i="2" s="1"/>
  <c r="M460" i="2" s="1"/>
  <c r="L458" i="2"/>
  <c r="L459" i="2" s="1"/>
  <c r="L460" i="2" s="1"/>
  <c r="L461" i="2" s="1"/>
  <c r="L462" i="2" s="1"/>
  <c r="M454" i="2"/>
  <c r="M455" i="2" s="1"/>
  <c r="M449" i="2"/>
  <c r="M450" i="2" s="1"/>
  <c r="L449" i="2"/>
  <c r="L454" i="2" s="1"/>
  <c r="J446" i="2"/>
  <c r="J450" i="2" s="1"/>
  <c r="I446" i="2"/>
  <c r="I450" i="2" s="1"/>
  <c r="G446" i="2"/>
  <c r="G450" i="2" s="1"/>
  <c r="F446" i="2"/>
  <c r="F450" i="2" s="1"/>
  <c r="E446" i="2"/>
  <c r="E450" i="2" s="1"/>
  <c r="C446" i="2"/>
  <c r="C449" i="2" s="1"/>
  <c r="J445" i="2"/>
  <c r="I445" i="2"/>
  <c r="G445" i="2"/>
  <c r="F445" i="2"/>
  <c r="E445" i="2"/>
  <c r="C445" i="2"/>
  <c r="M444" i="2"/>
  <c r="M457" i="2" s="1"/>
  <c r="L444" i="2"/>
  <c r="L457" i="2" s="1"/>
  <c r="J444" i="2"/>
  <c r="I444" i="2"/>
  <c r="G444" i="2"/>
  <c r="F444" i="2"/>
  <c r="E444" i="2"/>
  <c r="C444" i="2"/>
  <c r="M443" i="2"/>
  <c r="M456" i="2" s="1"/>
  <c r="L443" i="2"/>
  <c r="L456" i="2" s="1"/>
  <c r="J443" i="2"/>
  <c r="I443" i="2"/>
  <c r="G443" i="2"/>
  <c r="F443" i="2"/>
  <c r="E443" i="2"/>
  <c r="C443" i="2"/>
  <c r="M442" i="2"/>
  <c r="M451" i="2" s="1"/>
  <c r="L442" i="2"/>
  <c r="L446" i="2" s="1"/>
  <c r="L451" i="2" s="1"/>
  <c r="E512" i="2"/>
  <c r="E516" i="2" s="1"/>
  <c r="E511" i="2"/>
  <c r="E510" i="2"/>
  <c r="E509" i="2"/>
  <c r="E490" i="2"/>
  <c r="E494" i="2" s="1"/>
  <c r="E489" i="2"/>
  <c r="E488" i="2"/>
  <c r="E487" i="2"/>
  <c r="E468" i="2"/>
  <c r="E472" i="2" s="1"/>
  <c r="E467" i="2"/>
  <c r="E466" i="2"/>
  <c r="E465" i="2"/>
  <c r="E424" i="2"/>
  <c r="E428" i="2" s="1"/>
  <c r="E423" i="2"/>
  <c r="E422" i="2"/>
  <c r="E421" i="2"/>
  <c r="E402" i="2"/>
  <c r="E406" i="2" s="1"/>
  <c r="E401" i="2"/>
  <c r="E400" i="2"/>
  <c r="E399" i="2"/>
  <c r="E380" i="2"/>
  <c r="E384" i="2" s="1"/>
  <c r="E379" i="2"/>
  <c r="E378" i="2"/>
  <c r="E377" i="2"/>
  <c r="E358" i="2"/>
  <c r="E362" i="2" s="1"/>
  <c r="E357" i="2"/>
  <c r="E356" i="2"/>
  <c r="E355" i="2"/>
  <c r="E336" i="2"/>
  <c r="E340" i="2" s="1"/>
  <c r="E335" i="2"/>
  <c r="E334" i="2"/>
  <c r="E333" i="2"/>
  <c r="E315" i="2"/>
  <c r="E314" i="2"/>
  <c r="E318" i="2" s="1"/>
  <c r="E313" i="2"/>
  <c r="E312" i="2"/>
  <c r="E311" i="2"/>
  <c r="E292" i="2"/>
  <c r="E296" i="2" s="1"/>
  <c r="E291" i="2"/>
  <c r="E290" i="2"/>
  <c r="E289" i="2"/>
  <c r="E271" i="2"/>
  <c r="E270" i="2"/>
  <c r="E274" i="2" s="1"/>
  <c r="E269" i="2"/>
  <c r="E268" i="2"/>
  <c r="E267" i="2"/>
  <c r="E248" i="2"/>
  <c r="E251" i="2" s="1"/>
  <c r="E247" i="2"/>
  <c r="E246" i="2"/>
  <c r="E245" i="2"/>
  <c r="E226" i="2"/>
  <c r="E228" i="2" s="1"/>
  <c r="E225" i="2"/>
  <c r="E224" i="2"/>
  <c r="E223" i="2"/>
  <c r="E160" i="2"/>
  <c r="E164" i="2" s="1"/>
  <c r="E159" i="2"/>
  <c r="E158" i="2"/>
  <c r="E157" i="2"/>
  <c r="E116" i="2"/>
  <c r="E120" i="2" s="1"/>
  <c r="E115" i="2"/>
  <c r="E114" i="2"/>
  <c r="E113" i="2"/>
  <c r="E72" i="2"/>
  <c r="E75" i="2" s="1"/>
  <c r="E71" i="2"/>
  <c r="E70" i="2"/>
  <c r="E69" i="2"/>
  <c r="E28" i="2"/>
  <c r="E30" i="2" s="1"/>
  <c r="E27" i="2"/>
  <c r="E26" i="2"/>
  <c r="E25" i="2"/>
  <c r="E204" i="2"/>
  <c r="E208" i="2" s="1"/>
  <c r="E203" i="2"/>
  <c r="E202" i="2"/>
  <c r="E201" i="2"/>
  <c r="E182" i="2"/>
  <c r="E186" i="2" s="1"/>
  <c r="E181" i="2"/>
  <c r="E180" i="2"/>
  <c r="E179" i="2"/>
  <c r="E139" i="2"/>
  <c r="E138" i="2"/>
  <c r="E142" i="2" s="1"/>
  <c r="E137" i="2"/>
  <c r="E136" i="2"/>
  <c r="E135" i="2"/>
  <c r="E94" i="2"/>
  <c r="E98" i="2" s="1"/>
  <c r="E93" i="2"/>
  <c r="E92" i="2"/>
  <c r="E91" i="2"/>
  <c r="E51" i="2"/>
  <c r="E50" i="2"/>
  <c r="E54" i="2" s="1"/>
  <c r="E49" i="2"/>
  <c r="E48" i="2"/>
  <c r="E47" i="2"/>
  <c r="E6" i="2"/>
  <c r="E10" i="2" s="1"/>
  <c r="E5" i="2"/>
  <c r="E4" i="2"/>
  <c r="E3" i="2"/>
  <c r="F6" i="2"/>
  <c r="F10" i="2" s="1"/>
  <c r="F5" i="2"/>
  <c r="F4" i="2"/>
  <c r="F3" i="2"/>
  <c r="C769" i="2" l="1"/>
  <c r="C768" i="2"/>
  <c r="C767" i="2"/>
  <c r="C770" i="2"/>
  <c r="G774" i="2"/>
  <c r="G773" i="2"/>
  <c r="G772" i="2"/>
  <c r="G771" i="2"/>
  <c r="J768" i="2"/>
  <c r="J769" i="2"/>
  <c r="J767" i="2"/>
  <c r="J770" i="2"/>
  <c r="I769" i="2"/>
  <c r="I770" i="2"/>
  <c r="I768" i="2"/>
  <c r="I767" i="2"/>
  <c r="F767" i="2"/>
  <c r="F768" i="2"/>
  <c r="F770" i="2"/>
  <c r="F769" i="2"/>
  <c r="E768" i="2"/>
  <c r="E767" i="2"/>
  <c r="E770" i="2"/>
  <c r="E769" i="2"/>
  <c r="I747" i="2"/>
  <c r="I746" i="2"/>
  <c r="I748" i="2"/>
  <c r="I745" i="2"/>
  <c r="G752" i="2"/>
  <c r="G751" i="2"/>
  <c r="G750" i="2"/>
  <c r="G749" i="2"/>
  <c r="F745" i="2"/>
  <c r="F748" i="2"/>
  <c r="F746" i="2"/>
  <c r="F747" i="2"/>
  <c r="J746" i="2"/>
  <c r="J745" i="2"/>
  <c r="J748" i="2"/>
  <c r="J747" i="2"/>
  <c r="C747" i="2"/>
  <c r="C748" i="2"/>
  <c r="C746" i="2"/>
  <c r="C745" i="2"/>
  <c r="E746" i="2"/>
  <c r="E745" i="2"/>
  <c r="E748" i="2"/>
  <c r="E747" i="2"/>
  <c r="I725" i="2"/>
  <c r="I724" i="2"/>
  <c r="I723" i="2"/>
  <c r="I726" i="2"/>
  <c r="G730" i="2"/>
  <c r="G729" i="2"/>
  <c r="G727" i="2"/>
  <c r="G728" i="2"/>
  <c r="J724" i="2"/>
  <c r="J723" i="2"/>
  <c r="J726" i="2"/>
  <c r="J725" i="2"/>
  <c r="F723" i="2"/>
  <c r="F724" i="2"/>
  <c r="F726" i="2"/>
  <c r="F725" i="2"/>
  <c r="C725" i="2"/>
  <c r="C724" i="2"/>
  <c r="C723" i="2"/>
  <c r="C726" i="2"/>
  <c r="E724" i="2"/>
  <c r="E725" i="2"/>
  <c r="E723" i="2"/>
  <c r="E726" i="2"/>
  <c r="I703" i="2"/>
  <c r="I701" i="2"/>
  <c r="I704" i="2"/>
  <c r="I702" i="2"/>
  <c r="C703" i="2"/>
  <c r="C702" i="2"/>
  <c r="C701" i="2"/>
  <c r="C704" i="2"/>
  <c r="J702" i="2"/>
  <c r="J704" i="2"/>
  <c r="J703" i="2"/>
  <c r="J701" i="2"/>
  <c r="F701" i="2"/>
  <c r="F702" i="2"/>
  <c r="F704" i="2"/>
  <c r="F703" i="2"/>
  <c r="E702" i="2"/>
  <c r="E704" i="2"/>
  <c r="E703" i="2"/>
  <c r="E701" i="2"/>
  <c r="G708" i="2"/>
  <c r="G706" i="2"/>
  <c r="G705" i="2"/>
  <c r="G707" i="2"/>
  <c r="J680" i="2"/>
  <c r="J682" i="2"/>
  <c r="J681" i="2"/>
  <c r="J679" i="2"/>
  <c r="F679" i="2"/>
  <c r="F682" i="2"/>
  <c r="F681" i="2"/>
  <c r="F680" i="2"/>
  <c r="I681" i="2"/>
  <c r="I682" i="2"/>
  <c r="I680" i="2"/>
  <c r="I679" i="2"/>
  <c r="E680" i="2"/>
  <c r="E679" i="2"/>
  <c r="E682" i="2"/>
  <c r="E681" i="2"/>
  <c r="C681" i="2"/>
  <c r="C679" i="2"/>
  <c r="C680" i="2"/>
  <c r="C682" i="2"/>
  <c r="G686" i="2"/>
  <c r="G684" i="2"/>
  <c r="G685" i="2"/>
  <c r="G683" i="2"/>
  <c r="I659" i="2"/>
  <c r="I658" i="2"/>
  <c r="I657" i="2"/>
  <c r="I660" i="2"/>
  <c r="G664" i="2"/>
  <c r="G663" i="2"/>
  <c r="G662" i="2"/>
  <c r="G661" i="2"/>
  <c r="E662" i="2"/>
  <c r="E661" i="2"/>
  <c r="E664" i="2"/>
  <c r="E663" i="2"/>
  <c r="J662" i="2"/>
  <c r="J661" i="2"/>
  <c r="J664" i="2"/>
  <c r="J663" i="2"/>
  <c r="C659" i="2"/>
  <c r="C658" i="2"/>
  <c r="C657" i="2"/>
  <c r="C660" i="2"/>
  <c r="F657" i="2"/>
  <c r="F660" i="2"/>
  <c r="F659" i="2"/>
  <c r="F658" i="2"/>
  <c r="C637" i="2"/>
  <c r="C638" i="2"/>
  <c r="C636" i="2"/>
  <c r="C635" i="2"/>
  <c r="G642" i="2"/>
  <c r="G639" i="2"/>
  <c r="G641" i="2"/>
  <c r="G640" i="2"/>
  <c r="I637" i="2"/>
  <c r="I636" i="2"/>
  <c r="I635" i="2"/>
  <c r="I638" i="2"/>
  <c r="J636" i="2"/>
  <c r="J635" i="2"/>
  <c r="J638" i="2"/>
  <c r="J637" i="2"/>
  <c r="E636" i="2"/>
  <c r="E635" i="2"/>
  <c r="E637" i="2"/>
  <c r="E638" i="2"/>
  <c r="F635" i="2"/>
  <c r="F638" i="2"/>
  <c r="F637" i="2"/>
  <c r="F636" i="2"/>
  <c r="C615" i="2"/>
  <c r="C614" i="2"/>
  <c r="C613" i="2"/>
  <c r="C616" i="2"/>
  <c r="G620" i="2"/>
  <c r="G619" i="2"/>
  <c r="G618" i="2"/>
  <c r="G617" i="2"/>
  <c r="F613" i="2"/>
  <c r="F616" i="2"/>
  <c r="F614" i="2"/>
  <c r="F615" i="2"/>
  <c r="J614" i="2"/>
  <c r="J613" i="2"/>
  <c r="J615" i="2"/>
  <c r="J616" i="2"/>
  <c r="E614" i="2"/>
  <c r="E613" i="2"/>
  <c r="E616" i="2"/>
  <c r="E615" i="2"/>
  <c r="I615" i="2"/>
  <c r="I614" i="2"/>
  <c r="I616" i="2"/>
  <c r="I613" i="2"/>
  <c r="I596" i="2"/>
  <c r="I595" i="2"/>
  <c r="I597" i="2"/>
  <c r="I598" i="2"/>
  <c r="C596" i="2"/>
  <c r="C595" i="2"/>
  <c r="C598" i="2"/>
  <c r="C597" i="2"/>
  <c r="F598" i="2"/>
  <c r="F597" i="2"/>
  <c r="F595" i="2"/>
  <c r="F596" i="2"/>
  <c r="E595" i="2"/>
  <c r="E598" i="2"/>
  <c r="E596" i="2"/>
  <c r="E597" i="2"/>
  <c r="J595" i="2"/>
  <c r="J598" i="2"/>
  <c r="J596" i="2"/>
  <c r="J597" i="2"/>
  <c r="G593" i="2"/>
  <c r="G592" i="2"/>
  <c r="G591" i="2"/>
  <c r="G594" i="2"/>
  <c r="L549" i="2"/>
  <c r="L558" i="2"/>
  <c r="L551" i="2"/>
  <c r="I574" i="2"/>
  <c r="I573" i="2"/>
  <c r="I572" i="2"/>
  <c r="I571" i="2"/>
  <c r="G574" i="2"/>
  <c r="G573" i="2"/>
  <c r="G572" i="2"/>
  <c r="G571" i="2"/>
  <c r="C574" i="2"/>
  <c r="C573" i="2"/>
  <c r="C572" i="2"/>
  <c r="C571" i="2"/>
  <c r="E574" i="2"/>
  <c r="E573" i="2"/>
  <c r="E572" i="2"/>
  <c r="E571" i="2"/>
  <c r="J574" i="2"/>
  <c r="J573" i="2"/>
  <c r="J572" i="2"/>
  <c r="J571" i="2"/>
  <c r="F574" i="2"/>
  <c r="F573" i="2"/>
  <c r="F572" i="2"/>
  <c r="F571" i="2"/>
  <c r="C567" i="2"/>
  <c r="I567" i="2"/>
  <c r="C568" i="2"/>
  <c r="I568" i="2"/>
  <c r="C569" i="2"/>
  <c r="I569" i="2"/>
  <c r="E567" i="2"/>
  <c r="J567" i="2"/>
  <c r="E568" i="2"/>
  <c r="J568" i="2"/>
  <c r="E569" i="2"/>
  <c r="J569" i="2"/>
  <c r="L565" i="2"/>
  <c r="F567" i="2"/>
  <c r="L567" i="2"/>
  <c r="F568" i="2"/>
  <c r="F569" i="2"/>
  <c r="L569" i="2"/>
  <c r="G567" i="2"/>
  <c r="G568" i="2"/>
  <c r="M568" i="2"/>
  <c r="G569" i="2"/>
  <c r="M569" i="2"/>
  <c r="M570" i="2"/>
  <c r="M571" i="2"/>
  <c r="L537" i="2"/>
  <c r="L534" i="2"/>
  <c r="L538" i="2"/>
  <c r="L535" i="2"/>
  <c r="F558" i="2"/>
  <c r="F557" i="2"/>
  <c r="F556" i="2"/>
  <c r="F555" i="2"/>
  <c r="G558" i="2"/>
  <c r="G557" i="2"/>
  <c r="G556" i="2"/>
  <c r="G555" i="2"/>
  <c r="C558" i="2"/>
  <c r="C557" i="2"/>
  <c r="C556" i="2"/>
  <c r="C555" i="2"/>
  <c r="I558" i="2"/>
  <c r="I557" i="2"/>
  <c r="I556" i="2"/>
  <c r="I555" i="2"/>
  <c r="E558" i="2"/>
  <c r="E557" i="2"/>
  <c r="E556" i="2"/>
  <c r="E555" i="2"/>
  <c r="J558" i="2"/>
  <c r="J557" i="2"/>
  <c r="J556" i="2"/>
  <c r="J555" i="2"/>
  <c r="I551" i="2"/>
  <c r="I552" i="2"/>
  <c r="I553" i="2"/>
  <c r="E551" i="2"/>
  <c r="J551" i="2"/>
  <c r="E552" i="2"/>
  <c r="J552" i="2"/>
  <c r="E553" i="2"/>
  <c r="J553" i="2"/>
  <c r="C551" i="2"/>
  <c r="C552" i="2"/>
  <c r="C553" i="2"/>
  <c r="F551" i="2"/>
  <c r="F552" i="2"/>
  <c r="F553" i="2"/>
  <c r="G551" i="2"/>
  <c r="G552" i="2"/>
  <c r="M552" i="2"/>
  <c r="G553" i="2"/>
  <c r="M553" i="2"/>
  <c r="M554" i="2"/>
  <c r="M555" i="2"/>
  <c r="M538" i="2"/>
  <c r="F8" i="2"/>
  <c r="E161" i="2"/>
  <c r="M537" i="2"/>
  <c r="E117" i="2"/>
  <c r="E381" i="2"/>
  <c r="F9" i="2"/>
  <c r="E31" i="2"/>
  <c r="E229" i="2"/>
  <c r="E337" i="2"/>
  <c r="F7" i="2"/>
  <c r="E95" i="2"/>
  <c r="E118" i="2"/>
  <c r="E293" i="2"/>
  <c r="E542" i="2"/>
  <c r="E541" i="2"/>
  <c r="E540" i="2"/>
  <c r="E539" i="2"/>
  <c r="J542" i="2"/>
  <c r="J541" i="2"/>
  <c r="J540" i="2"/>
  <c r="J539" i="2"/>
  <c r="C542" i="2"/>
  <c r="C541" i="2"/>
  <c r="C540" i="2"/>
  <c r="C539" i="2"/>
  <c r="F542" i="2"/>
  <c r="F541" i="2"/>
  <c r="F540" i="2"/>
  <c r="F539" i="2"/>
  <c r="I542" i="2"/>
  <c r="I541" i="2"/>
  <c r="I540" i="2"/>
  <c r="I539" i="2"/>
  <c r="G535" i="2"/>
  <c r="G536" i="2"/>
  <c r="C535" i="2"/>
  <c r="I535" i="2"/>
  <c r="C536" i="2"/>
  <c r="I536" i="2"/>
  <c r="C537" i="2"/>
  <c r="I537" i="2"/>
  <c r="G538" i="2"/>
  <c r="E535" i="2"/>
  <c r="J535" i="2"/>
  <c r="E536" i="2"/>
  <c r="J536" i="2"/>
  <c r="E537" i="2"/>
  <c r="J537" i="2"/>
  <c r="F535" i="2"/>
  <c r="F536" i="2"/>
  <c r="F537" i="2"/>
  <c r="E454" i="2"/>
  <c r="E453" i="2"/>
  <c r="E452" i="2"/>
  <c r="E451" i="2"/>
  <c r="J454" i="2"/>
  <c r="J453" i="2"/>
  <c r="J452" i="2"/>
  <c r="J451" i="2"/>
  <c r="F454" i="2"/>
  <c r="F453" i="2"/>
  <c r="F452" i="2"/>
  <c r="F451" i="2"/>
  <c r="I454" i="2"/>
  <c r="I453" i="2"/>
  <c r="I452" i="2"/>
  <c r="I451" i="2"/>
  <c r="G454" i="2"/>
  <c r="G453" i="2"/>
  <c r="G452" i="2"/>
  <c r="G451" i="2"/>
  <c r="C447" i="2"/>
  <c r="I448" i="2"/>
  <c r="C450" i="2"/>
  <c r="E447" i="2"/>
  <c r="J447" i="2"/>
  <c r="E448" i="2"/>
  <c r="J448" i="2"/>
  <c r="E449" i="2"/>
  <c r="J449" i="2"/>
  <c r="C448" i="2"/>
  <c r="I449" i="2"/>
  <c r="F447" i="2"/>
  <c r="L447" i="2"/>
  <c r="L452" i="2" s="1"/>
  <c r="F448" i="2"/>
  <c r="L448" i="2"/>
  <c r="L453" i="2" s="1"/>
  <c r="F449" i="2"/>
  <c r="L450" i="2"/>
  <c r="L455" i="2" s="1"/>
  <c r="I447" i="2"/>
  <c r="M446" i="2"/>
  <c r="G447" i="2"/>
  <c r="M447" i="2"/>
  <c r="G448" i="2"/>
  <c r="M448" i="2"/>
  <c r="G449" i="2"/>
  <c r="M452" i="2"/>
  <c r="M453" i="2"/>
  <c r="E403" i="2"/>
  <c r="E183" i="2"/>
  <c r="E205" i="2"/>
  <c r="E206" i="2"/>
  <c r="E294" i="2"/>
  <c r="E359" i="2"/>
  <c r="E404" i="2"/>
  <c r="E425" i="2"/>
  <c r="E469" i="2"/>
  <c r="E470" i="2"/>
  <c r="E491" i="2"/>
  <c r="E513" i="2"/>
  <c r="E520" i="2"/>
  <c r="E517" i="2"/>
  <c r="E519" i="2"/>
  <c r="E518" i="2"/>
  <c r="E514" i="2"/>
  <c r="E515" i="2"/>
  <c r="E498" i="2"/>
  <c r="E497" i="2"/>
  <c r="E496" i="2"/>
  <c r="E495" i="2"/>
  <c r="E492" i="2"/>
  <c r="E493" i="2"/>
  <c r="E476" i="2"/>
  <c r="E474" i="2"/>
  <c r="E473" i="2"/>
  <c r="E475" i="2"/>
  <c r="E471" i="2"/>
  <c r="E432" i="2"/>
  <c r="E429" i="2"/>
  <c r="E431" i="2"/>
  <c r="E430" i="2"/>
  <c r="E426" i="2"/>
  <c r="E427" i="2"/>
  <c r="E410" i="2"/>
  <c r="E409" i="2"/>
  <c r="E408" i="2"/>
  <c r="E407" i="2"/>
  <c r="E405" i="2"/>
  <c r="E388" i="2"/>
  <c r="E385" i="2"/>
  <c r="E387" i="2"/>
  <c r="E386" i="2"/>
  <c r="E382" i="2"/>
  <c r="E383" i="2"/>
  <c r="E366" i="2"/>
  <c r="E363" i="2"/>
  <c r="E365" i="2"/>
  <c r="E364" i="2"/>
  <c r="E360" i="2"/>
  <c r="E361" i="2"/>
  <c r="E344" i="2"/>
  <c r="E341" i="2"/>
  <c r="E343" i="2"/>
  <c r="E342" i="2"/>
  <c r="E338" i="2"/>
  <c r="E339" i="2"/>
  <c r="E322" i="2"/>
  <c r="E321" i="2"/>
  <c r="E319" i="2"/>
  <c r="E320" i="2"/>
  <c r="E316" i="2"/>
  <c r="E317" i="2"/>
  <c r="E300" i="2"/>
  <c r="E299" i="2"/>
  <c r="E298" i="2"/>
  <c r="E297" i="2"/>
  <c r="E295" i="2"/>
  <c r="E278" i="2"/>
  <c r="E277" i="2"/>
  <c r="E276" i="2"/>
  <c r="E275" i="2"/>
  <c r="E272" i="2"/>
  <c r="E273" i="2"/>
  <c r="E252" i="2"/>
  <c r="E249" i="2"/>
  <c r="E250" i="2"/>
  <c r="E230" i="2"/>
  <c r="E227" i="2"/>
  <c r="E168" i="2"/>
  <c r="E165" i="2"/>
  <c r="E167" i="2"/>
  <c r="E166" i="2"/>
  <c r="E162" i="2"/>
  <c r="E163" i="2"/>
  <c r="E124" i="2"/>
  <c r="E122" i="2"/>
  <c r="E121" i="2"/>
  <c r="E123" i="2"/>
  <c r="E119" i="2"/>
  <c r="E76" i="2"/>
  <c r="E73" i="2"/>
  <c r="E74" i="2"/>
  <c r="E32" i="2"/>
  <c r="E29" i="2"/>
  <c r="E212" i="2"/>
  <c r="E211" i="2"/>
  <c r="E210" i="2"/>
  <c r="E209" i="2"/>
  <c r="E207" i="2"/>
  <c r="E190" i="2"/>
  <c r="E187" i="2"/>
  <c r="E189" i="2"/>
  <c r="E188" i="2"/>
  <c r="E184" i="2"/>
  <c r="E185" i="2"/>
  <c r="E146" i="2"/>
  <c r="E143" i="2"/>
  <c r="E145" i="2"/>
  <c r="E144" i="2"/>
  <c r="E140" i="2"/>
  <c r="E141" i="2"/>
  <c r="E102" i="2"/>
  <c r="E99" i="2"/>
  <c r="E101" i="2"/>
  <c r="E100" i="2"/>
  <c r="E96" i="2"/>
  <c r="E97" i="2"/>
  <c r="E58" i="2"/>
  <c r="E55" i="2"/>
  <c r="E57" i="2"/>
  <c r="E56" i="2"/>
  <c r="E52" i="2"/>
  <c r="E53" i="2"/>
  <c r="E7" i="2"/>
  <c r="E14" i="2"/>
  <c r="E13" i="2"/>
  <c r="E12" i="2"/>
  <c r="E11" i="2"/>
  <c r="E8" i="2"/>
  <c r="E9" i="2"/>
  <c r="F14" i="2"/>
  <c r="F13" i="2"/>
  <c r="F12" i="2"/>
  <c r="F11" i="2"/>
  <c r="M527" i="2"/>
  <c r="M528" i="2" s="1"/>
  <c r="M524" i="2"/>
  <c r="M525" i="2" s="1"/>
  <c r="M526" i="2" s="1"/>
  <c r="L524" i="2"/>
  <c r="L525" i="2" s="1"/>
  <c r="L526" i="2" s="1"/>
  <c r="L527" i="2" s="1"/>
  <c r="L528" i="2" s="1"/>
  <c r="M520" i="2"/>
  <c r="M521" i="2" s="1"/>
  <c r="M515" i="2"/>
  <c r="M516" i="2" s="1"/>
  <c r="L515" i="2"/>
  <c r="L520" i="2" s="1"/>
  <c r="J512" i="2"/>
  <c r="J514" i="2" s="1"/>
  <c r="I512" i="2"/>
  <c r="I513" i="2" s="1"/>
  <c r="G512" i="2"/>
  <c r="G516" i="2" s="1"/>
  <c r="F512" i="2"/>
  <c r="F515" i="2" s="1"/>
  <c r="C512" i="2"/>
  <c r="C514" i="2" s="1"/>
  <c r="J511" i="2"/>
  <c r="I511" i="2"/>
  <c r="G511" i="2"/>
  <c r="F511" i="2"/>
  <c r="C511" i="2"/>
  <c r="M510" i="2"/>
  <c r="M514" i="2" s="1"/>
  <c r="L510" i="2"/>
  <c r="L523" i="2" s="1"/>
  <c r="J510" i="2"/>
  <c r="I510" i="2"/>
  <c r="G510" i="2"/>
  <c r="F510" i="2"/>
  <c r="C510" i="2"/>
  <c r="L509" i="2"/>
  <c r="L513" i="2" s="1"/>
  <c r="L518" i="2" s="1"/>
  <c r="J509" i="2"/>
  <c r="I509" i="2"/>
  <c r="G509" i="2"/>
  <c r="F509" i="2"/>
  <c r="C509" i="2"/>
  <c r="L508" i="2"/>
  <c r="L512" i="2" s="1"/>
  <c r="L517" i="2" s="1"/>
  <c r="M505" i="2"/>
  <c r="M506" i="2" s="1"/>
  <c r="M502" i="2"/>
  <c r="M503" i="2" s="1"/>
  <c r="M504" i="2" s="1"/>
  <c r="L502" i="2"/>
  <c r="L503" i="2" s="1"/>
  <c r="L504" i="2" s="1"/>
  <c r="L505" i="2" s="1"/>
  <c r="L506" i="2" s="1"/>
  <c r="M498" i="2"/>
  <c r="M499" i="2" s="1"/>
  <c r="M493" i="2"/>
  <c r="M494" i="2" s="1"/>
  <c r="L493" i="2"/>
  <c r="L498" i="2" s="1"/>
  <c r="J490" i="2"/>
  <c r="J492" i="2" s="1"/>
  <c r="I490" i="2"/>
  <c r="I491" i="2" s="1"/>
  <c r="G490" i="2"/>
  <c r="G494" i="2" s="1"/>
  <c r="F490" i="2"/>
  <c r="F493" i="2" s="1"/>
  <c r="C490" i="2"/>
  <c r="C492" i="2" s="1"/>
  <c r="J489" i="2"/>
  <c r="I489" i="2"/>
  <c r="G489" i="2"/>
  <c r="F489" i="2"/>
  <c r="C489" i="2"/>
  <c r="M488" i="2"/>
  <c r="M492" i="2" s="1"/>
  <c r="L488" i="2"/>
  <c r="L501" i="2" s="1"/>
  <c r="J488" i="2"/>
  <c r="I488" i="2"/>
  <c r="G488" i="2"/>
  <c r="F488" i="2"/>
  <c r="C488" i="2"/>
  <c r="L487" i="2"/>
  <c r="L491" i="2" s="1"/>
  <c r="L496" i="2" s="1"/>
  <c r="J487" i="2"/>
  <c r="I487" i="2"/>
  <c r="G487" i="2"/>
  <c r="F487" i="2"/>
  <c r="C487" i="2"/>
  <c r="L486" i="2"/>
  <c r="L490" i="2" s="1"/>
  <c r="L495" i="2" s="1"/>
  <c r="M483" i="2"/>
  <c r="M484" i="2" s="1"/>
  <c r="M480" i="2"/>
  <c r="M481" i="2" s="1"/>
  <c r="M482" i="2" s="1"/>
  <c r="L480" i="2"/>
  <c r="L481" i="2" s="1"/>
  <c r="L482" i="2" s="1"/>
  <c r="L483" i="2" s="1"/>
  <c r="L484" i="2" s="1"/>
  <c r="M476" i="2"/>
  <c r="M477" i="2" s="1"/>
  <c r="M471" i="2"/>
  <c r="M472" i="2" s="1"/>
  <c r="L471" i="2"/>
  <c r="L476" i="2" s="1"/>
  <c r="J468" i="2"/>
  <c r="J470" i="2" s="1"/>
  <c r="I468" i="2"/>
  <c r="I469" i="2" s="1"/>
  <c r="G468" i="2"/>
  <c r="G472" i="2" s="1"/>
  <c r="F468" i="2"/>
  <c r="F471" i="2" s="1"/>
  <c r="C468" i="2"/>
  <c r="C470" i="2" s="1"/>
  <c r="J467" i="2"/>
  <c r="I467" i="2"/>
  <c r="G467" i="2"/>
  <c r="F467" i="2"/>
  <c r="C467" i="2"/>
  <c r="M466" i="2"/>
  <c r="M470" i="2" s="1"/>
  <c r="L466" i="2"/>
  <c r="L479" i="2" s="1"/>
  <c r="J466" i="2"/>
  <c r="I466" i="2"/>
  <c r="G466" i="2"/>
  <c r="F466" i="2"/>
  <c r="C466" i="2"/>
  <c r="L465" i="2"/>
  <c r="L469" i="2" s="1"/>
  <c r="L474" i="2" s="1"/>
  <c r="J465" i="2"/>
  <c r="I465" i="2"/>
  <c r="G465" i="2"/>
  <c r="F465" i="2"/>
  <c r="C465" i="2"/>
  <c r="L464" i="2"/>
  <c r="L468" i="2" s="1"/>
  <c r="L473" i="2" s="1"/>
  <c r="F423" i="2"/>
  <c r="M439" i="2"/>
  <c r="M440" i="2" s="1"/>
  <c r="M436" i="2"/>
  <c r="M437" i="2" s="1"/>
  <c r="M438" i="2" s="1"/>
  <c r="L436" i="2"/>
  <c r="L437" i="2" s="1"/>
  <c r="L438" i="2" s="1"/>
  <c r="L439" i="2" s="1"/>
  <c r="L440" i="2" s="1"/>
  <c r="M432" i="2"/>
  <c r="M433" i="2" s="1"/>
  <c r="M427" i="2"/>
  <c r="M428" i="2" s="1"/>
  <c r="L427" i="2"/>
  <c r="L432" i="2" s="1"/>
  <c r="J424" i="2"/>
  <c r="J426" i="2" s="1"/>
  <c r="I424" i="2"/>
  <c r="I425" i="2" s="1"/>
  <c r="G424" i="2"/>
  <c r="G428" i="2" s="1"/>
  <c r="F424" i="2"/>
  <c r="F427" i="2" s="1"/>
  <c r="C424" i="2"/>
  <c r="C426" i="2" s="1"/>
  <c r="J423" i="2"/>
  <c r="I423" i="2"/>
  <c r="G423" i="2"/>
  <c r="C423" i="2"/>
  <c r="M422" i="2"/>
  <c r="M431" i="2" s="1"/>
  <c r="L422" i="2"/>
  <c r="L435" i="2" s="1"/>
  <c r="J422" i="2"/>
  <c r="I422" i="2"/>
  <c r="G422" i="2"/>
  <c r="F422" i="2"/>
  <c r="C422" i="2"/>
  <c r="L421" i="2"/>
  <c r="L434" i="2" s="1"/>
  <c r="J421" i="2"/>
  <c r="I421" i="2"/>
  <c r="G421" i="2"/>
  <c r="F421" i="2"/>
  <c r="C421" i="2"/>
  <c r="L420" i="2"/>
  <c r="L424" i="2" s="1"/>
  <c r="L429" i="2" s="1"/>
  <c r="M417" i="2"/>
  <c r="M418" i="2" s="1"/>
  <c r="M415" i="2"/>
  <c r="M416" i="2" s="1"/>
  <c r="M414" i="2"/>
  <c r="L414" i="2"/>
  <c r="L415" i="2" s="1"/>
  <c r="L416" i="2" s="1"/>
  <c r="L417" i="2" s="1"/>
  <c r="L418" i="2" s="1"/>
  <c r="M410" i="2"/>
  <c r="M411" i="2" s="1"/>
  <c r="M405" i="2"/>
  <c r="M406" i="2" s="1"/>
  <c r="L405" i="2"/>
  <c r="L410" i="2" s="1"/>
  <c r="J402" i="2"/>
  <c r="J406" i="2" s="1"/>
  <c r="I402" i="2"/>
  <c r="I405" i="2" s="1"/>
  <c r="G402" i="2"/>
  <c r="G404" i="2" s="1"/>
  <c r="F402" i="2"/>
  <c r="F403" i="2" s="1"/>
  <c r="C402" i="2"/>
  <c r="C406" i="2" s="1"/>
  <c r="J401" i="2"/>
  <c r="I401" i="2"/>
  <c r="G401" i="2"/>
  <c r="F401" i="2"/>
  <c r="C401" i="2"/>
  <c r="M400" i="2"/>
  <c r="M404" i="2" s="1"/>
  <c r="L400" i="2"/>
  <c r="L413" i="2" s="1"/>
  <c r="J400" i="2"/>
  <c r="I400" i="2"/>
  <c r="G400" i="2"/>
  <c r="F400" i="2"/>
  <c r="C400" i="2"/>
  <c r="L399" i="2"/>
  <c r="L403" i="2" s="1"/>
  <c r="L408" i="2" s="1"/>
  <c r="J399" i="2"/>
  <c r="I399" i="2"/>
  <c r="G399" i="2"/>
  <c r="F399" i="2"/>
  <c r="C399" i="2"/>
  <c r="L398" i="2"/>
  <c r="L402" i="2" s="1"/>
  <c r="L407" i="2" s="1"/>
  <c r="I358" i="2"/>
  <c r="I359" i="2" s="1"/>
  <c r="M395" i="2"/>
  <c r="M396" i="2" s="1"/>
  <c r="M392" i="2"/>
  <c r="M393" i="2" s="1"/>
  <c r="M394" i="2" s="1"/>
  <c r="L392" i="2"/>
  <c r="L393" i="2" s="1"/>
  <c r="L394" i="2" s="1"/>
  <c r="L395" i="2" s="1"/>
  <c r="L396" i="2" s="1"/>
  <c r="M388" i="2"/>
  <c r="M389" i="2" s="1"/>
  <c r="M383" i="2"/>
  <c r="M384" i="2" s="1"/>
  <c r="L383" i="2"/>
  <c r="L388" i="2" s="1"/>
  <c r="J380" i="2"/>
  <c r="J382" i="2" s="1"/>
  <c r="I380" i="2"/>
  <c r="I381" i="2" s="1"/>
  <c r="G380" i="2"/>
  <c r="G384" i="2" s="1"/>
  <c r="F380" i="2"/>
  <c r="F383" i="2" s="1"/>
  <c r="C380" i="2"/>
  <c r="C382" i="2" s="1"/>
  <c r="J379" i="2"/>
  <c r="I379" i="2"/>
  <c r="G379" i="2"/>
  <c r="F379" i="2"/>
  <c r="C379" i="2"/>
  <c r="M378" i="2"/>
  <c r="M382" i="2" s="1"/>
  <c r="L378" i="2"/>
  <c r="L391" i="2" s="1"/>
  <c r="J378" i="2"/>
  <c r="I378" i="2"/>
  <c r="G378" i="2"/>
  <c r="F378" i="2"/>
  <c r="C378" i="2"/>
  <c r="L377" i="2"/>
  <c r="L381" i="2" s="1"/>
  <c r="L386" i="2" s="1"/>
  <c r="J377" i="2"/>
  <c r="I377" i="2"/>
  <c r="G377" i="2"/>
  <c r="F377" i="2"/>
  <c r="C377" i="2"/>
  <c r="L376" i="2"/>
  <c r="L380" i="2" s="1"/>
  <c r="L385" i="2" s="1"/>
  <c r="M373" i="2"/>
  <c r="M374" i="2" s="1"/>
  <c r="M370" i="2"/>
  <c r="M371" i="2" s="1"/>
  <c r="M372" i="2" s="1"/>
  <c r="L370" i="2"/>
  <c r="L371" i="2" s="1"/>
  <c r="L372" i="2" s="1"/>
  <c r="L373" i="2" s="1"/>
  <c r="L374" i="2" s="1"/>
  <c r="M366" i="2"/>
  <c r="M367" i="2" s="1"/>
  <c r="M361" i="2"/>
  <c r="M362" i="2" s="1"/>
  <c r="L361" i="2"/>
  <c r="L366" i="2" s="1"/>
  <c r="J358" i="2"/>
  <c r="J360" i="2" s="1"/>
  <c r="G358" i="2"/>
  <c r="G362" i="2" s="1"/>
  <c r="F358" i="2"/>
  <c r="F361" i="2" s="1"/>
  <c r="C358" i="2"/>
  <c r="C360" i="2" s="1"/>
  <c r="J357" i="2"/>
  <c r="I357" i="2"/>
  <c r="G357" i="2"/>
  <c r="F357" i="2"/>
  <c r="C357" i="2"/>
  <c r="M356" i="2"/>
  <c r="M360" i="2" s="1"/>
  <c r="L356" i="2"/>
  <c r="L369" i="2" s="1"/>
  <c r="J356" i="2"/>
  <c r="I356" i="2"/>
  <c r="G356" i="2"/>
  <c r="F356" i="2"/>
  <c r="C356" i="2"/>
  <c r="L355" i="2"/>
  <c r="L359" i="2" s="1"/>
  <c r="L364" i="2" s="1"/>
  <c r="J355" i="2"/>
  <c r="I355" i="2"/>
  <c r="G355" i="2"/>
  <c r="F355" i="2"/>
  <c r="C355" i="2"/>
  <c r="L354" i="2"/>
  <c r="L358" i="2" s="1"/>
  <c r="L363" i="2" s="1"/>
  <c r="M351" i="2"/>
  <c r="M352" i="2" s="1"/>
  <c r="M348" i="2"/>
  <c r="M349" i="2" s="1"/>
  <c r="M350" i="2" s="1"/>
  <c r="L348" i="2"/>
  <c r="L349" i="2" s="1"/>
  <c r="L350" i="2" s="1"/>
  <c r="L351" i="2" s="1"/>
  <c r="L352" i="2" s="1"/>
  <c r="M344" i="2"/>
  <c r="M345" i="2" s="1"/>
  <c r="M339" i="2"/>
  <c r="M340" i="2" s="1"/>
  <c r="L339" i="2"/>
  <c r="L344" i="2" s="1"/>
  <c r="J336" i="2"/>
  <c r="J338" i="2" s="1"/>
  <c r="I336" i="2"/>
  <c r="I337" i="2" s="1"/>
  <c r="G336" i="2"/>
  <c r="G340" i="2" s="1"/>
  <c r="F336" i="2"/>
  <c r="F339" i="2" s="1"/>
  <c r="C336" i="2"/>
  <c r="C338" i="2" s="1"/>
  <c r="J335" i="2"/>
  <c r="I335" i="2"/>
  <c r="G335" i="2"/>
  <c r="F335" i="2"/>
  <c r="C335" i="2"/>
  <c r="M334" i="2"/>
  <c r="M338" i="2" s="1"/>
  <c r="L334" i="2"/>
  <c r="L347" i="2" s="1"/>
  <c r="J334" i="2"/>
  <c r="I334" i="2"/>
  <c r="G334" i="2"/>
  <c r="F334" i="2"/>
  <c r="C334" i="2"/>
  <c r="L333" i="2"/>
  <c r="L337" i="2" s="1"/>
  <c r="L342" i="2" s="1"/>
  <c r="J333" i="2"/>
  <c r="I333" i="2"/>
  <c r="G333" i="2"/>
  <c r="F333" i="2"/>
  <c r="C333" i="2"/>
  <c r="L332" i="2"/>
  <c r="L336" i="2" s="1"/>
  <c r="L341" i="2" s="1"/>
  <c r="M329" i="2"/>
  <c r="M330" i="2" s="1"/>
  <c r="M326" i="2"/>
  <c r="M327" i="2" s="1"/>
  <c r="M328" i="2" s="1"/>
  <c r="L326" i="2"/>
  <c r="L327" i="2" s="1"/>
  <c r="L328" i="2" s="1"/>
  <c r="L329" i="2" s="1"/>
  <c r="L330" i="2" s="1"/>
  <c r="M322" i="2"/>
  <c r="M323" i="2" s="1"/>
  <c r="M317" i="2"/>
  <c r="M318" i="2" s="1"/>
  <c r="L317" i="2"/>
  <c r="L322" i="2" s="1"/>
  <c r="J314" i="2"/>
  <c r="J316" i="2" s="1"/>
  <c r="I314" i="2"/>
  <c r="I315" i="2" s="1"/>
  <c r="G314" i="2"/>
  <c r="G318" i="2" s="1"/>
  <c r="F314" i="2"/>
  <c r="F317" i="2" s="1"/>
  <c r="C314" i="2"/>
  <c r="C316" i="2" s="1"/>
  <c r="J313" i="2"/>
  <c r="I313" i="2"/>
  <c r="G313" i="2"/>
  <c r="F313" i="2"/>
  <c r="C313" i="2"/>
  <c r="M312" i="2"/>
  <c r="M321" i="2" s="1"/>
  <c r="L312" i="2"/>
  <c r="L325" i="2" s="1"/>
  <c r="J312" i="2"/>
  <c r="I312" i="2"/>
  <c r="G312" i="2"/>
  <c r="F312" i="2"/>
  <c r="C312" i="2"/>
  <c r="L311" i="2"/>
  <c r="L324" i="2" s="1"/>
  <c r="J311" i="2"/>
  <c r="I311" i="2"/>
  <c r="G311" i="2"/>
  <c r="F311" i="2"/>
  <c r="C311" i="2"/>
  <c r="L310" i="2"/>
  <c r="L314" i="2" s="1"/>
  <c r="L319" i="2" s="1"/>
  <c r="M307" i="2"/>
  <c r="M308" i="2" s="1"/>
  <c r="M304" i="2"/>
  <c r="M305" i="2" s="1"/>
  <c r="M306" i="2" s="1"/>
  <c r="L304" i="2"/>
  <c r="L305" i="2" s="1"/>
  <c r="L306" i="2" s="1"/>
  <c r="L307" i="2" s="1"/>
  <c r="L308" i="2" s="1"/>
  <c r="M300" i="2"/>
  <c r="M301" i="2" s="1"/>
  <c r="M295" i="2"/>
  <c r="M296" i="2" s="1"/>
  <c r="L295" i="2"/>
  <c r="L300" i="2" s="1"/>
  <c r="J292" i="2"/>
  <c r="J294" i="2" s="1"/>
  <c r="I292" i="2"/>
  <c r="I293" i="2" s="1"/>
  <c r="G292" i="2"/>
  <c r="G296" i="2" s="1"/>
  <c r="F292" i="2"/>
  <c r="F295" i="2" s="1"/>
  <c r="C292" i="2"/>
  <c r="C294" i="2" s="1"/>
  <c r="J291" i="2"/>
  <c r="I291" i="2"/>
  <c r="G291" i="2"/>
  <c r="F291" i="2"/>
  <c r="C291" i="2"/>
  <c r="M290" i="2"/>
  <c r="M299" i="2" s="1"/>
  <c r="L290" i="2"/>
  <c r="L303" i="2" s="1"/>
  <c r="J290" i="2"/>
  <c r="I290" i="2"/>
  <c r="G290" i="2"/>
  <c r="F290" i="2"/>
  <c r="C290" i="2"/>
  <c r="L289" i="2"/>
  <c r="L293" i="2" s="1"/>
  <c r="L298" i="2" s="1"/>
  <c r="J289" i="2"/>
  <c r="I289" i="2"/>
  <c r="G289" i="2"/>
  <c r="F289" i="2"/>
  <c r="C289" i="2"/>
  <c r="L288" i="2"/>
  <c r="L292" i="2" s="1"/>
  <c r="L297" i="2" s="1"/>
  <c r="M285" i="2"/>
  <c r="M286" i="2" s="1"/>
  <c r="M282" i="2"/>
  <c r="M283" i="2" s="1"/>
  <c r="M284" i="2" s="1"/>
  <c r="L282" i="2"/>
  <c r="L283" i="2" s="1"/>
  <c r="L284" i="2" s="1"/>
  <c r="L285" i="2" s="1"/>
  <c r="L286" i="2" s="1"/>
  <c r="M278" i="2"/>
  <c r="M279" i="2" s="1"/>
  <c r="M273" i="2"/>
  <c r="M274" i="2" s="1"/>
  <c r="L273" i="2"/>
  <c r="L278" i="2" s="1"/>
  <c r="J271" i="2"/>
  <c r="J270" i="2"/>
  <c r="J273" i="2" s="1"/>
  <c r="I270" i="2"/>
  <c r="I271" i="2" s="1"/>
  <c r="G270" i="2"/>
  <c r="G274" i="2" s="1"/>
  <c r="F270" i="2"/>
  <c r="F274" i="2" s="1"/>
  <c r="C270" i="2"/>
  <c r="C273" i="2" s="1"/>
  <c r="J269" i="2"/>
  <c r="I269" i="2"/>
  <c r="G269" i="2"/>
  <c r="F269" i="2"/>
  <c r="C269" i="2"/>
  <c r="M268" i="2"/>
  <c r="M272" i="2" s="1"/>
  <c r="L268" i="2"/>
  <c r="L281" i="2" s="1"/>
  <c r="J268" i="2"/>
  <c r="I268" i="2"/>
  <c r="G268" i="2"/>
  <c r="F268" i="2"/>
  <c r="C268" i="2"/>
  <c r="L267" i="2"/>
  <c r="L271" i="2" s="1"/>
  <c r="L276" i="2" s="1"/>
  <c r="J267" i="2"/>
  <c r="I267" i="2"/>
  <c r="G267" i="2"/>
  <c r="F267" i="2"/>
  <c r="C267" i="2"/>
  <c r="L266" i="2"/>
  <c r="L270" i="2" s="1"/>
  <c r="L275" i="2" s="1"/>
  <c r="M263" i="2"/>
  <c r="M264" i="2" s="1"/>
  <c r="M260" i="2"/>
  <c r="M261" i="2" s="1"/>
  <c r="M262" i="2" s="1"/>
  <c r="L260" i="2"/>
  <c r="L261" i="2" s="1"/>
  <c r="L262" i="2" s="1"/>
  <c r="L263" i="2" s="1"/>
  <c r="L264" i="2" s="1"/>
  <c r="M256" i="2"/>
  <c r="M257" i="2" s="1"/>
  <c r="M251" i="2"/>
  <c r="M252" i="2" s="1"/>
  <c r="L251" i="2"/>
  <c r="L256" i="2" s="1"/>
  <c r="J248" i="2"/>
  <c r="J250" i="2" s="1"/>
  <c r="I248" i="2"/>
  <c r="I249" i="2" s="1"/>
  <c r="G248" i="2"/>
  <c r="G252" i="2" s="1"/>
  <c r="F248" i="2"/>
  <c r="F251" i="2" s="1"/>
  <c r="C248" i="2"/>
  <c r="C250" i="2" s="1"/>
  <c r="J247" i="2"/>
  <c r="I247" i="2"/>
  <c r="G247" i="2"/>
  <c r="F247" i="2"/>
  <c r="C247" i="2"/>
  <c r="M246" i="2"/>
  <c r="M250" i="2" s="1"/>
  <c r="L246" i="2"/>
  <c r="L259" i="2" s="1"/>
  <c r="J246" i="2"/>
  <c r="I246" i="2"/>
  <c r="G246" i="2"/>
  <c r="F246" i="2"/>
  <c r="C246" i="2"/>
  <c r="L245" i="2"/>
  <c r="L249" i="2" s="1"/>
  <c r="L254" i="2" s="1"/>
  <c r="J245" i="2"/>
  <c r="I245" i="2"/>
  <c r="G245" i="2"/>
  <c r="F245" i="2"/>
  <c r="C245" i="2"/>
  <c r="L244" i="2"/>
  <c r="L248" i="2" s="1"/>
  <c r="L253" i="2" s="1"/>
  <c r="J226" i="2"/>
  <c r="J230" i="2" s="1"/>
  <c r="J225" i="2"/>
  <c r="J224" i="2"/>
  <c r="J223" i="2"/>
  <c r="I227" i="2"/>
  <c r="I226" i="2"/>
  <c r="I230" i="2" s="1"/>
  <c r="I225" i="2"/>
  <c r="I224" i="2"/>
  <c r="I223" i="2"/>
  <c r="G226" i="2"/>
  <c r="G227" i="2" s="1"/>
  <c r="G225" i="2"/>
  <c r="G224" i="2"/>
  <c r="G223" i="2"/>
  <c r="F228" i="2"/>
  <c r="F226" i="2"/>
  <c r="F227" i="2" s="1"/>
  <c r="F225" i="2"/>
  <c r="F224" i="2"/>
  <c r="F223" i="2"/>
  <c r="C226" i="2"/>
  <c r="C227" i="2" s="1"/>
  <c r="C225" i="2"/>
  <c r="C224" i="2"/>
  <c r="C223" i="2"/>
  <c r="M241" i="2"/>
  <c r="M242" i="2" s="1"/>
  <c r="M238" i="2"/>
  <c r="M239" i="2" s="1"/>
  <c r="M240" i="2" s="1"/>
  <c r="M234" i="2"/>
  <c r="M235" i="2" s="1"/>
  <c r="M229" i="2"/>
  <c r="M230" i="2" s="1"/>
  <c r="M224" i="2"/>
  <c r="M237" i="2" s="1"/>
  <c r="M219" i="2"/>
  <c r="M220" i="2" s="1"/>
  <c r="M216" i="2"/>
  <c r="M217" i="2" s="1"/>
  <c r="M218" i="2" s="1"/>
  <c r="M212" i="2"/>
  <c r="M213" i="2" s="1"/>
  <c r="M207" i="2"/>
  <c r="M208" i="2" s="1"/>
  <c r="M202" i="2"/>
  <c r="M215" i="2" s="1"/>
  <c r="M197" i="2"/>
  <c r="M198" i="2" s="1"/>
  <c r="M194" i="2"/>
  <c r="M195" i="2" s="1"/>
  <c r="M196" i="2" s="1"/>
  <c r="M190" i="2"/>
  <c r="M191" i="2" s="1"/>
  <c r="M185" i="2"/>
  <c r="M186" i="2" s="1"/>
  <c r="M180" i="2"/>
  <c r="M193" i="2" s="1"/>
  <c r="M175" i="2"/>
  <c r="M176" i="2" s="1"/>
  <c r="M172" i="2"/>
  <c r="M173" i="2" s="1"/>
  <c r="M174" i="2" s="1"/>
  <c r="M168" i="2"/>
  <c r="M169" i="2" s="1"/>
  <c r="M163" i="2"/>
  <c r="M164" i="2" s="1"/>
  <c r="M158" i="2"/>
  <c r="M171" i="2" s="1"/>
  <c r="M153" i="2"/>
  <c r="M154" i="2" s="1"/>
  <c r="M150" i="2"/>
  <c r="M151" i="2" s="1"/>
  <c r="M152" i="2" s="1"/>
  <c r="M146" i="2"/>
  <c r="M147" i="2" s="1"/>
  <c r="M141" i="2"/>
  <c r="M142" i="2" s="1"/>
  <c r="M136" i="2"/>
  <c r="M149" i="2" s="1"/>
  <c r="M131" i="2"/>
  <c r="M132" i="2" s="1"/>
  <c r="M128" i="2"/>
  <c r="M129" i="2" s="1"/>
  <c r="M130" i="2" s="1"/>
  <c r="M124" i="2"/>
  <c r="M125" i="2" s="1"/>
  <c r="M119" i="2"/>
  <c r="M120" i="2" s="1"/>
  <c r="M114" i="2"/>
  <c r="M127" i="2" s="1"/>
  <c r="M109" i="2"/>
  <c r="M110" i="2" s="1"/>
  <c r="M106" i="2"/>
  <c r="M107" i="2" s="1"/>
  <c r="M108" i="2" s="1"/>
  <c r="M102" i="2"/>
  <c r="M103" i="2" s="1"/>
  <c r="M97" i="2"/>
  <c r="M98" i="2" s="1"/>
  <c r="M92" i="2"/>
  <c r="M105" i="2" s="1"/>
  <c r="M87" i="2"/>
  <c r="M88" i="2" s="1"/>
  <c r="M84" i="2"/>
  <c r="M85" i="2" s="1"/>
  <c r="M86" i="2" s="1"/>
  <c r="M80" i="2"/>
  <c r="M81" i="2" s="1"/>
  <c r="M75" i="2"/>
  <c r="M76" i="2" s="1"/>
  <c r="M70" i="2"/>
  <c r="M83" i="2" s="1"/>
  <c r="M21" i="2"/>
  <c r="M22" i="2" s="1"/>
  <c r="M18" i="2"/>
  <c r="M19" i="2" s="1"/>
  <c r="M20" i="2" s="1"/>
  <c r="M14" i="2"/>
  <c r="M15" i="2" s="1"/>
  <c r="M9" i="2"/>
  <c r="M10" i="2" s="1"/>
  <c r="M4" i="2"/>
  <c r="M8" i="2" s="1"/>
  <c r="M65" i="2"/>
  <c r="M66" i="2" s="1"/>
  <c r="M62" i="2"/>
  <c r="M63" i="2" s="1"/>
  <c r="M64" i="2" s="1"/>
  <c r="M58" i="2"/>
  <c r="M59" i="2" s="1"/>
  <c r="M53" i="2"/>
  <c r="M54" i="2" s="1"/>
  <c r="M48" i="2"/>
  <c r="M61" i="2" s="1"/>
  <c r="M26" i="2"/>
  <c r="M25" i="2" s="1"/>
  <c r="M43" i="2"/>
  <c r="M44" i="2" s="1"/>
  <c r="M40" i="2"/>
  <c r="M41" i="2" s="1"/>
  <c r="M42" i="2" s="1"/>
  <c r="M36" i="2"/>
  <c r="M37" i="2" s="1"/>
  <c r="M31" i="2"/>
  <c r="M32" i="2" s="1"/>
  <c r="L238" i="2"/>
  <c r="L239" i="2" s="1"/>
  <c r="L240" i="2" s="1"/>
  <c r="L241" i="2" s="1"/>
  <c r="L242" i="2" s="1"/>
  <c r="L229" i="2"/>
  <c r="L234" i="2" s="1"/>
  <c r="L224" i="2"/>
  <c r="L237" i="2" s="1"/>
  <c r="L223" i="2"/>
  <c r="L236" i="2" s="1"/>
  <c r="L222" i="2"/>
  <c r="L226" i="2" s="1"/>
  <c r="L231" i="2" s="1"/>
  <c r="L172" i="2"/>
  <c r="L173" i="2" s="1"/>
  <c r="L174" i="2" s="1"/>
  <c r="L175" i="2" s="1"/>
  <c r="L176" i="2" s="1"/>
  <c r="L168" i="2"/>
  <c r="L163" i="2"/>
  <c r="L164" i="2" s="1"/>
  <c r="L169" i="2" s="1"/>
  <c r="L158" i="2"/>
  <c r="L171" i="2" s="1"/>
  <c r="L157" i="2"/>
  <c r="L170" i="2" s="1"/>
  <c r="L156" i="2"/>
  <c r="L160" i="2" s="1"/>
  <c r="L165" i="2" s="1"/>
  <c r="L128" i="2"/>
  <c r="L129" i="2" s="1"/>
  <c r="L130" i="2" s="1"/>
  <c r="L131" i="2" s="1"/>
  <c r="L132" i="2" s="1"/>
  <c r="L119" i="2"/>
  <c r="L120" i="2" s="1"/>
  <c r="L125" i="2" s="1"/>
  <c r="L114" i="2"/>
  <c r="L127" i="2" s="1"/>
  <c r="L113" i="2"/>
  <c r="L126" i="2" s="1"/>
  <c r="L112" i="2"/>
  <c r="L116" i="2" s="1"/>
  <c r="L121" i="2" s="1"/>
  <c r="L84" i="2"/>
  <c r="L85" i="2" s="1"/>
  <c r="L86" i="2" s="1"/>
  <c r="L87" i="2" s="1"/>
  <c r="L88" i="2" s="1"/>
  <c r="L75" i="2"/>
  <c r="L80" i="2" s="1"/>
  <c r="L70" i="2"/>
  <c r="L83" i="2" s="1"/>
  <c r="L69" i="2"/>
  <c r="L82" i="2" s="1"/>
  <c r="L68" i="2"/>
  <c r="L72" i="2" s="1"/>
  <c r="L77" i="2" s="1"/>
  <c r="L40" i="2"/>
  <c r="L41" i="2" s="1"/>
  <c r="L42" i="2" s="1"/>
  <c r="L43" i="2" s="1"/>
  <c r="L44" i="2" s="1"/>
  <c r="L31" i="2"/>
  <c r="L32" i="2" s="1"/>
  <c r="L37" i="2" s="1"/>
  <c r="L26" i="2"/>
  <c r="L39" i="2" s="1"/>
  <c r="L25" i="2"/>
  <c r="L38" i="2" s="1"/>
  <c r="L24" i="2"/>
  <c r="L28" i="2" s="1"/>
  <c r="L33" i="2" s="1"/>
  <c r="L216" i="2"/>
  <c r="L217" i="2" s="1"/>
  <c r="L218" i="2" s="1"/>
  <c r="L219" i="2" s="1"/>
  <c r="L220" i="2" s="1"/>
  <c r="L207" i="2"/>
  <c r="L208" i="2" s="1"/>
  <c r="L213" i="2" s="1"/>
  <c r="L202" i="2"/>
  <c r="L215" i="2" s="1"/>
  <c r="L201" i="2"/>
  <c r="L214" i="2" s="1"/>
  <c r="L200" i="2"/>
  <c r="L204" i="2" s="1"/>
  <c r="L209" i="2" s="1"/>
  <c r="L194" i="2"/>
  <c r="L195" i="2" s="1"/>
  <c r="L196" i="2" s="1"/>
  <c r="L197" i="2" s="1"/>
  <c r="L198" i="2" s="1"/>
  <c r="L185" i="2"/>
  <c r="L186" i="2" s="1"/>
  <c r="L191" i="2" s="1"/>
  <c r="L180" i="2"/>
  <c r="L193" i="2" s="1"/>
  <c r="L179" i="2"/>
  <c r="L192" i="2" s="1"/>
  <c r="L178" i="2"/>
  <c r="L182" i="2" s="1"/>
  <c r="L187" i="2" s="1"/>
  <c r="L151" i="2"/>
  <c r="L152" i="2" s="1"/>
  <c r="L153" i="2" s="1"/>
  <c r="L154" i="2" s="1"/>
  <c r="L150" i="2"/>
  <c r="L141" i="2"/>
  <c r="L146" i="2" s="1"/>
  <c r="L136" i="2"/>
  <c r="L149" i="2" s="1"/>
  <c r="L135" i="2"/>
  <c r="L148" i="2" s="1"/>
  <c r="L134" i="2"/>
  <c r="L138" i="2" s="1"/>
  <c r="L143" i="2" s="1"/>
  <c r="L106" i="2"/>
  <c r="L107" i="2" s="1"/>
  <c r="L108" i="2" s="1"/>
  <c r="L109" i="2" s="1"/>
  <c r="L110" i="2" s="1"/>
  <c r="L97" i="2"/>
  <c r="L102" i="2" s="1"/>
  <c r="L95" i="2"/>
  <c r="L100" i="2" s="1"/>
  <c r="L92" i="2"/>
  <c r="L105" i="2" s="1"/>
  <c r="L91" i="2"/>
  <c r="L104" i="2" s="1"/>
  <c r="L90" i="2"/>
  <c r="L94" i="2" s="1"/>
  <c r="L99" i="2" s="1"/>
  <c r="L62" i="2"/>
  <c r="L63" i="2" s="1"/>
  <c r="L64" i="2" s="1"/>
  <c r="L65" i="2" s="1"/>
  <c r="L66" i="2" s="1"/>
  <c r="L53" i="2"/>
  <c r="L58" i="2" s="1"/>
  <c r="L48" i="2"/>
  <c r="L61" i="2" s="1"/>
  <c r="L47" i="2"/>
  <c r="L60" i="2" s="1"/>
  <c r="L46" i="2"/>
  <c r="L50" i="2" s="1"/>
  <c r="L55" i="2" s="1"/>
  <c r="L18" i="2"/>
  <c r="L19" i="2" s="1"/>
  <c r="L20" i="2" s="1"/>
  <c r="L21" i="2" s="1"/>
  <c r="L22" i="2" s="1"/>
  <c r="L9" i="2"/>
  <c r="L14" i="2" s="1"/>
  <c r="L2" i="2"/>
  <c r="L6" i="2" s="1"/>
  <c r="L11" i="2" s="1"/>
  <c r="L3" i="2"/>
  <c r="L7" i="2" s="1"/>
  <c r="L12" i="2" s="1"/>
  <c r="L4" i="2"/>
  <c r="L8" i="2" s="1"/>
  <c r="L13" i="2" s="1"/>
  <c r="J772" i="2" l="1"/>
  <c r="J771" i="2"/>
  <c r="J773" i="2"/>
  <c r="J774" i="2"/>
  <c r="E772" i="2"/>
  <c r="E771" i="2"/>
  <c r="E774" i="2"/>
  <c r="E773" i="2"/>
  <c r="F771" i="2"/>
  <c r="F774" i="2"/>
  <c r="F773" i="2"/>
  <c r="F772" i="2"/>
  <c r="C773" i="2"/>
  <c r="C774" i="2"/>
  <c r="C772" i="2"/>
  <c r="C771" i="2"/>
  <c r="I773" i="2"/>
  <c r="I772" i="2"/>
  <c r="I771" i="2"/>
  <c r="I774" i="2"/>
  <c r="E750" i="2"/>
  <c r="E749" i="2"/>
  <c r="E752" i="2"/>
  <c r="E751" i="2"/>
  <c r="J750" i="2"/>
  <c r="J751" i="2"/>
  <c r="J749" i="2"/>
  <c r="J752" i="2"/>
  <c r="I751" i="2"/>
  <c r="I750" i="2"/>
  <c r="I749" i="2"/>
  <c r="I752" i="2"/>
  <c r="C751" i="2"/>
  <c r="C750" i="2"/>
  <c r="C752" i="2"/>
  <c r="C749" i="2"/>
  <c r="F749" i="2"/>
  <c r="F752" i="2"/>
  <c r="F751" i="2"/>
  <c r="F750" i="2"/>
  <c r="C729" i="2"/>
  <c r="C728" i="2"/>
  <c r="C727" i="2"/>
  <c r="C730" i="2"/>
  <c r="I729" i="2"/>
  <c r="I728" i="2"/>
  <c r="I727" i="2"/>
  <c r="I730" i="2"/>
  <c r="F727" i="2"/>
  <c r="F728" i="2"/>
  <c r="F730" i="2"/>
  <c r="F729" i="2"/>
  <c r="J728" i="2"/>
  <c r="J727" i="2"/>
  <c r="J730" i="2"/>
  <c r="J729" i="2"/>
  <c r="E728" i="2"/>
  <c r="E727" i="2"/>
  <c r="E730" i="2"/>
  <c r="E729" i="2"/>
  <c r="C707" i="2"/>
  <c r="C705" i="2"/>
  <c r="C708" i="2"/>
  <c r="C706" i="2"/>
  <c r="F705" i="2"/>
  <c r="F707" i="2"/>
  <c r="F706" i="2"/>
  <c r="F708" i="2"/>
  <c r="I707" i="2"/>
  <c r="I706" i="2"/>
  <c r="I705" i="2"/>
  <c r="I708" i="2"/>
  <c r="E706" i="2"/>
  <c r="E708" i="2"/>
  <c r="E707" i="2"/>
  <c r="E705" i="2"/>
  <c r="J706" i="2"/>
  <c r="J705" i="2"/>
  <c r="J707" i="2"/>
  <c r="J708" i="2"/>
  <c r="C685" i="2"/>
  <c r="C686" i="2"/>
  <c r="C684" i="2"/>
  <c r="C683" i="2"/>
  <c r="E684" i="2"/>
  <c r="E686" i="2"/>
  <c r="E683" i="2"/>
  <c r="E685" i="2"/>
  <c r="I685" i="2"/>
  <c r="I683" i="2"/>
  <c r="I684" i="2"/>
  <c r="I686" i="2"/>
  <c r="F683" i="2"/>
  <c r="F686" i="2"/>
  <c r="F685" i="2"/>
  <c r="F684" i="2"/>
  <c r="J684" i="2"/>
  <c r="J683" i="2"/>
  <c r="J686" i="2"/>
  <c r="J685" i="2"/>
  <c r="C663" i="2"/>
  <c r="C662" i="2"/>
  <c r="C661" i="2"/>
  <c r="C664" i="2"/>
  <c r="I663" i="2"/>
  <c r="I662" i="2"/>
  <c r="I661" i="2"/>
  <c r="I664" i="2"/>
  <c r="F661" i="2"/>
  <c r="F664" i="2"/>
  <c r="F663" i="2"/>
  <c r="F662" i="2"/>
  <c r="I641" i="2"/>
  <c r="I640" i="2"/>
  <c r="I639" i="2"/>
  <c r="I642" i="2"/>
  <c r="J640" i="2"/>
  <c r="J639" i="2"/>
  <c r="J641" i="2"/>
  <c r="J642" i="2"/>
  <c r="E640" i="2"/>
  <c r="E641" i="2"/>
  <c r="E639" i="2"/>
  <c r="E642" i="2"/>
  <c r="F639" i="2"/>
  <c r="F640" i="2"/>
  <c r="F642" i="2"/>
  <c r="F641" i="2"/>
  <c r="C641" i="2"/>
  <c r="C642" i="2"/>
  <c r="C640" i="2"/>
  <c r="C639" i="2"/>
  <c r="C619" i="2"/>
  <c r="C618" i="2"/>
  <c r="C620" i="2"/>
  <c r="C617" i="2"/>
  <c r="I619" i="2"/>
  <c r="I618" i="2"/>
  <c r="I617" i="2"/>
  <c r="I620" i="2"/>
  <c r="E618" i="2"/>
  <c r="E617" i="2"/>
  <c r="E620" i="2"/>
  <c r="E619" i="2"/>
  <c r="F617" i="2"/>
  <c r="F620" i="2"/>
  <c r="F619" i="2"/>
  <c r="F618" i="2"/>
  <c r="J618" i="2"/>
  <c r="J619" i="2"/>
  <c r="J617" i="2"/>
  <c r="J620" i="2"/>
  <c r="G597" i="2"/>
  <c r="G596" i="2"/>
  <c r="G598" i="2"/>
  <c r="G595" i="2"/>
  <c r="M487" i="2"/>
  <c r="M491" i="2" s="1"/>
  <c r="M501" i="2"/>
  <c r="G493" i="2"/>
  <c r="L550" i="2"/>
  <c r="L559" i="2"/>
  <c r="L554" i="2"/>
  <c r="L575" i="2"/>
  <c r="L570" i="2"/>
  <c r="L566" i="2"/>
  <c r="F576" i="2"/>
  <c r="F575" i="2"/>
  <c r="J576" i="2"/>
  <c r="J575" i="2"/>
  <c r="E576" i="2"/>
  <c r="E575" i="2"/>
  <c r="C576" i="2"/>
  <c r="C575" i="2"/>
  <c r="G576" i="2"/>
  <c r="G575" i="2"/>
  <c r="I576" i="2"/>
  <c r="I575" i="2"/>
  <c r="L544" i="2"/>
  <c r="L539" i="2"/>
  <c r="J560" i="2"/>
  <c r="J559" i="2"/>
  <c r="E560" i="2"/>
  <c r="E559" i="2"/>
  <c r="I560" i="2"/>
  <c r="I559" i="2"/>
  <c r="C560" i="2"/>
  <c r="C559" i="2"/>
  <c r="G560" i="2"/>
  <c r="G559" i="2"/>
  <c r="F560" i="2"/>
  <c r="F559" i="2"/>
  <c r="L514" i="2"/>
  <c r="L519" i="2" s="1"/>
  <c r="G230" i="2"/>
  <c r="G231" i="2" s="1"/>
  <c r="M267" i="2"/>
  <c r="M271" i="2" s="1"/>
  <c r="L124" i="2"/>
  <c r="G228" i="2"/>
  <c r="I404" i="2"/>
  <c r="L470" i="2"/>
  <c r="L475" i="2" s="1"/>
  <c r="C491" i="2"/>
  <c r="L316" i="2"/>
  <c r="L321" i="2" s="1"/>
  <c r="L425" i="2"/>
  <c r="L430" i="2" s="1"/>
  <c r="J469" i="2"/>
  <c r="L73" i="2"/>
  <c r="L78" i="2" s="1"/>
  <c r="F230" i="2"/>
  <c r="F231" i="2" s="1"/>
  <c r="F492" i="2"/>
  <c r="M519" i="2"/>
  <c r="L478" i="2"/>
  <c r="L212" i="2"/>
  <c r="M35" i="2"/>
  <c r="F229" i="2"/>
  <c r="G229" i="2"/>
  <c r="C272" i="2"/>
  <c r="C293" i="2"/>
  <c r="G317" i="2"/>
  <c r="G426" i="2"/>
  <c r="M465" i="2"/>
  <c r="M469" i="2" s="1"/>
  <c r="F470" i="2"/>
  <c r="M479" i="2"/>
  <c r="L492" i="2"/>
  <c r="L497" i="2" s="1"/>
  <c r="M497" i="2"/>
  <c r="C513" i="2"/>
  <c r="G515" i="2"/>
  <c r="M30" i="2"/>
  <c r="L272" i="2"/>
  <c r="L277" i="2" s="1"/>
  <c r="G295" i="2"/>
  <c r="L315" i="2"/>
  <c r="L320" i="2" s="1"/>
  <c r="L426" i="2"/>
  <c r="L431" i="2" s="1"/>
  <c r="M475" i="2"/>
  <c r="J513" i="2"/>
  <c r="L522" i="2"/>
  <c r="L139" i="2"/>
  <c r="L144" i="2" s="1"/>
  <c r="L190" i="2"/>
  <c r="L36" i="2"/>
  <c r="M325" i="2"/>
  <c r="M316" i="2"/>
  <c r="F316" i="2"/>
  <c r="M377" i="2"/>
  <c r="M381" i="2" s="1"/>
  <c r="J425" i="2"/>
  <c r="C469" i="2"/>
  <c r="G471" i="2"/>
  <c r="J491" i="2"/>
  <c r="L500" i="2"/>
  <c r="M509" i="2"/>
  <c r="M513" i="2" s="1"/>
  <c r="F514" i="2"/>
  <c r="M523" i="2"/>
  <c r="G539" i="2"/>
  <c r="G542" i="2"/>
  <c r="G541" i="2"/>
  <c r="G540" i="2"/>
  <c r="I544" i="2"/>
  <c r="I543" i="2"/>
  <c r="F544" i="2"/>
  <c r="F543" i="2"/>
  <c r="C544" i="2"/>
  <c r="C543" i="2"/>
  <c r="J544" i="2"/>
  <c r="J543" i="2"/>
  <c r="E544" i="2"/>
  <c r="E543" i="2"/>
  <c r="C454" i="2"/>
  <c r="C452" i="2"/>
  <c r="C453" i="2"/>
  <c r="C451" i="2"/>
  <c r="G458" i="2"/>
  <c r="G457" i="2"/>
  <c r="G456" i="2"/>
  <c r="G455" i="2"/>
  <c r="I458" i="2"/>
  <c r="I457" i="2"/>
  <c r="I456" i="2"/>
  <c r="I455" i="2"/>
  <c r="F458" i="2"/>
  <c r="F457" i="2"/>
  <c r="F456" i="2"/>
  <c r="F455" i="2"/>
  <c r="J458" i="2"/>
  <c r="J457" i="2"/>
  <c r="J456" i="2"/>
  <c r="J455" i="2"/>
  <c r="E458" i="2"/>
  <c r="E457" i="2"/>
  <c r="E456" i="2"/>
  <c r="E455" i="2"/>
  <c r="M421" i="2"/>
  <c r="M434" i="2" s="1"/>
  <c r="M435" i="2"/>
  <c r="M426" i="2"/>
  <c r="G427" i="2"/>
  <c r="F425" i="2"/>
  <c r="F426" i="2"/>
  <c r="C425" i="2"/>
  <c r="L406" i="2"/>
  <c r="L411" i="2" s="1"/>
  <c r="J404" i="2"/>
  <c r="J405" i="2"/>
  <c r="J403" i="2"/>
  <c r="I403" i="2"/>
  <c r="G403" i="2"/>
  <c r="C405" i="2"/>
  <c r="C403" i="2"/>
  <c r="C404" i="2"/>
  <c r="E524" i="2"/>
  <c r="E523" i="2"/>
  <c r="E521" i="2"/>
  <c r="E522" i="2"/>
  <c r="E502" i="2"/>
  <c r="E501" i="2"/>
  <c r="E500" i="2"/>
  <c r="E499" i="2"/>
  <c r="E480" i="2"/>
  <c r="E478" i="2"/>
  <c r="E477" i="2"/>
  <c r="E479" i="2"/>
  <c r="E436" i="2"/>
  <c r="E435" i="2"/>
  <c r="E433" i="2"/>
  <c r="E434" i="2"/>
  <c r="E414" i="2"/>
  <c r="E412" i="2"/>
  <c r="E411" i="2"/>
  <c r="E413" i="2"/>
  <c r="E392" i="2"/>
  <c r="E391" i="2"/>
  <c r="E389" i="2"/>
  <c r="E390" i="2"/>
  <c r="E370" i="2"/>
  <c r="E369" i="2"/>
  <c r="E367" i="2"/>
  <c r="E368" i="2"/>
  <c r="E348" i="2"/>
  <c r="E347" i="2"/>
  <c r="E345" i="2"/>
  <c r="E346" i="2"/>
  <c r="E326" i="2"/>
  <c r="E323" i="2"/>
  <c r="E325" i="2"/>
  <c r="E324" i="2"/>
  <c r="E304" i="2"/>
  <c r="E302" i="2"/>
  <c r="E301" i="2"/>
  <c r="E303" i="2"/>
  <c r="E282" i="2"/>
  <c r="E281" i="2"/>
  <c r="E280" i="2"/>
  <c r="E279" i="2"/>
  <c r="E255" i="2"/>
  <c r="E254" i="2"/>
  <c r="E253" i="2"/>
  <c r="E256" i="2"/>
  <c r="E232" i="2"/>
  <c r="E231" i="2"/>
  <c r="E234" i="2"/>
  <c r="E233" i="2"/>
  <c r="E172" i="2"/>
  <c r="E171" i="2"/>
  <c r="E169" i="2"/>
  <c r="E170" i="2"/>
  <c r="E128" i="2"/>
  <c r="E126" i="2"/>
  <c r="E127" i="2"/>
  <c r="E125" i="2"/>
  <c r="E79" i="2"/>
  <c r="E78" i="2"/>
  <c r="E77" i="2"/>
  <c r="E80" i="2"/>
  <c r="E34" i="2"/>
  <c r="E33" i="2"/>
  <c r="E36" i="2"/>
  <c r="E35" i="2"/>
  <c r="E216" i="2"/>
  <c r="E214" i="2"/>
  <c r="E213" i="2"/>
  <c r="E215" i="2"/>
  <c r="E194" i="2"/>
  <c r="E193" i="2"/>
  <c r="E191" i="2"/>
  <c r="E192" i="2"/>
  <c r="E150" i="2"/>
  <c r="E149" i="2"/>
  <c r="E147" i="2"/>
  <c r="E148" i="2"/>
  <c r="E106" i="2"/>
  <c r="E105" i="2"/>
  <c r="E104" i="2"/>
  <c r="E103" i="2"/>
  <c r="E62" i="2"/>
  <c r="E61" i="2"/>
  <c r="E60" i="2"/>
  <c r="E59" i="2"/>
  <c r="E18" i="2"/>
  <c r="E15" i="2"/>
  <c r="E17" i="2"/>
  <c r="E16" i="2"/>
  <c r="F18" i="2"/>
  <c r="F17" i="2"/>
  <c r="F16" i="2"/>
  <c r="F15" i="2"/>
  <c r="G520" i="2"/>
  <c r="G517" i="2"/>
  <c r="G519" i="2"/>
  <c r="G518" i="2"/>
  <c r="F513" i="2"/>
  <c r="G514" i="2"/>
  <c r="I515" i="2"/>
  <c r="C516" i="2"/>
  <c r="J516" i="2"/>
  <c r="M522" i="2"/>
  <c r="G513" i="2"/>
  <c r="I514" i="2"/>
  <c r="C515" i="2"/>
  <c r="J515" i="2"/>
  <c r="F516" i="2"/>
  <c r="L516" i="2"/>
  <c r="L521" i="2" s="1"/>
  <c r="I516" i="2"/>
  <c r="G498" i="2"/>
  <c r="G495" i="2"/>
  <c r="G496" i="2"/>
  <c r="G497" i="2"/>
  <c r="M486" i="2"/>
  <c r="F491" i="2"/>
  <c r="G492" i="2"/>
  <c r="I493" i="2"/>
  <c r="C494" i="2"/>
  <c r="J494" i="2"/>
  <c r="M496" i="2"/>
  <c r="M500" i="2"/>
  <c r="G491" i="2"/>
  <c r="I492" i="2"/>
  <c r="C493" i="2"/>
  <c r="J493" i="2"/>
  <c r="F494" i="2"/>
  <c r="L494" i="2"/>
  <c r="L499" i="2" s="1"/>
  <c r="I494" i="2"/>
  <c r="G476" i="2"/>
  <c r="G473" i="2"/>
  <c r="G475" i="2"/>
  <c r="G474" i="2"/>
  <c r="I472" i="2"/>
  <c r="M464" i="2"/>
  <c r="F469" i="2"/>
  <c r="G470" i="2"/>
  <c r="I471" i="2"/>
  <c r="C472" i="2"/>
  <c r="J472" i="2"/>
  <c r="M474" i="2"/>
  <c r="M478" i="2"/>
  <c r="G469" i="2"/>
  <c r="I470" i="2"/>
  <c r="C471" i="2"/>
  <c r="J471" i="2"/>
  <c r="F472" i="2"/>
  <c r="L472" i="2"/>
  <c r="L477" i="2" s="1"/>
  <c r="G432" i="2"/>
  <c r="G430" i="2"/>
  <c r="G429" i="2"/>
  <c r="G431" i="2"/>
  <c r="I428" i="2"/>
  <c r="G425" i="2"/>
  <c r="M425" i="2"/>
  <c r="I426" i="2"/>
  <c r="C427" i="2"/>
  <c r="J427" i="2"/>
  <c r="F428" i="2"/>
  <c r="L428" i="2"/>
  <c r="L433" i="2" s="1"/>
  <c r="M420" i="2"/>
  <c r="I427" i="2"/>
  <c r="C428" i="2"/>
  <c r="J428" i="2"/>
  <c r="M430" i="2"/>
  <c r="M391" i="2"/>
  <c r="M387" i="2"/>
  <c r="L390" i="2"/>
  <c r="L382" i="2"/>
  <c r="L387" i="2" s="1"/>
  <c r="J381" i="2"/>
  <c r="C381" i="2"/>
  <c r="G383" i="2"/>
  <c r="F382" i="2"/>
  <c r="M355" i="2"/>
  <c r="M364" i="2" s="1"/>
  <c r="M333" i="2"/>
  <c r="M337" i="2" s="1"/>
  <c r="M343" i="2"/>
  <c r="M347" i="2"/>
  <c r="L338" i="2"/>
  <c r="L343" i="2" s="1"/>
  <c r="L346" i="2"/>
  <c r="J337" i="2"/>
  <c r="G339" i="2"/>
  <c r="F338" i="2"/>
  <c r="C337" i="2"/>
  <c r="J410" i="2"/>
  <c r="J409" i="2"/>
  <c r="J407" i="2"/>
  <c r="J408" i="2"/>
  <c r="C410" i="2"/>
  <c r="C408" i="2"/>
  <c r="C407" i="2"/>
  <c r="C409" i="2"/>
  <c r="F405" i="2"/>
  <c r="M399" i="2"/>
  <c r="F404" i="2"/>
  <c r="L404" i="2"/>
  <c r="L409" i="2" s="1"/>
  <c r="G405" i="2"/>
  <c r="I406" i="2"/>
  <c r="M409" i="2"/>
  <c r="L412" i="2"/>
  <c r="M413" i="2"/>
  <c r="F406" i="2"/>
  <c r="G406" i="2"/>
  <c r="G388" i="2"/>
  <c r="G385" i="2"/>
  <c r="G386" i="2"/>
  <c r="G387" i="2"/>
  <c r="M376" i="2"/>
  <c r="F381" i="2"/>
  <c r="G382" i="2"/>
  <c r="I383" i="2"/>
  <c r="C384" i="2"/>
  <c r="J384" i="2"/>
  <c r="M386" i="2"/>
  <c r="M390" i="2"/>
  <c r="G381" i="2"/>
  <c r="I382" i="2"/>
  <c r="C383" i="2"/>
  <c r="J383" i="2"/>
  <c r="F384" i="2"/>
  <c r="L384" i="2"/>
  <c r="L389" i="2" s="1"/>
  <c r="I384" i="2"/>
  <c r="G366" i="2"/>
  <c r="G363" i="2"/>
  <c r="G364" i="2"/>
  <c r="G365" i="2"/>
  <c r="C359" i="2"/>
  <c r="J359" i="2"/>
  <c r="F360" i="2"/>
  <c r="L360" i="2"/>
  <c r="L365" i="2" s="1"/>
  <c r="G361" i="2"/>
  <c r="I362" i="2"/>
  <c r="M365" i="2"/>
  <c r="L368" i="2"/>
  <c r="M369" i="2"/>
  <c r="F359" i="2"/>
  <c r="G360" i="2"/>
  <c r="I361" i="2"/>
  <c r="C362" i="2"/>
  <c r="J362" i="2"/>
  <c r="G359" i="2"/>
  <c r="I360" i="2"/>
  <c r="C361" i="2"/>
  <c r="J361" i="2"/>
  <c r="F362" i="2"/>
  <c r="L362" i="2"/>
  <c r="L367" i="2" s="1"/>
  <c r="M311" i="2"/>
  <c r="M310" i="2" s="1"/>
  <c r="M314" i="2" s="1"/>
  <c r="J315" i="2"/>
  <c r="G316" i="2"/>
  <c r="F315" i="2"/>
  <c r="C315" i="2"/>
  <c r="L302" i="2"/>
  <c r="L294" i="2"/>
  <c r="L299" i="2" s="1"/>
  <c r="M289" i="2"/>
  <c r="M302" i="2" s="1"/>
  <c r="M303" i="2"/>
  <c r="M294" i="2"/>
  <c r="J293" i="2"/>
  <c r="G294" i="2"/>
  <c r="F294" i="2"/>
  <c r="F293" i="2"/>
  <c r="L280" i="2"/>
  <c r="M281" i="2"/>
  <c r="M277" i="2"/>
  <c r="J272" i="2"/>
  <c r="G273" i="2"/>
  <c r="F273" i="2"/>
  <c r="F272" i="2"/>
  <c r="C271" i="2"/>
  <c r="M245" i="2"/>
  <c r="M249" i="2" s="1"/>
  <c r="M255" i="2"/>
  <c r="M259" i="2"/>
  <c r="L250" i="2"/>
  <c r="L255" i="2" s="1"/>
  <c r="L258" i="2"/>
  <c r="F250" i="2"/>
  <c r="L230" i="2"/>
  <c r="L227" i="2"/>
  <c r="L232" i="2" s="1"/>
  <c r="G344" i="2"/>
  <c r="G341" i="2"/>
  <c r="G342" i="2"/>
  <c r="G343" i="2"/>
  <c r="F337" i="2"/>
  <c r="G338" i="2"/>
  <c r="I339" i="2"/>
  <c r="C340" i="2"/>
  <c r="J340" i="2"/>
  <c r="M346" i="2"/>
  <c r="G337" i="2"/>
  <c r="I338" i="2"/>
  <c r="C339" i="2"/>
  <c r="J339" i="2"/>
  <c r="F340" i="2"/>
  <c r="L340" i="2"/>
  <c r="L345" i="2" s="1"/>
  <c r="I340" i="2"/>
  <c r="G322" i="2"/>
  <c r="G319" i="2"/>
  <c r="G320" i="2"/>
  <c r="G321" i="2"/>
  <c r="M319" i="2"/>
  <c r="I318" i="2"/>
  <c r="I317" i="2"/>
  <c r="J318" i="2"/>
  <c r="M320" i="2"/>
  <c r="G315" i="2"/>
  <c r="I316" i="2"/>
  <c r="C317" i="2"/>
  <c r="J317" i="2"/>
  <c r="F318" i="2"/>
  <c r="L318" i="2"/>
  <c r="L323" i="2" s="1"/>
  <c r="C318" i="2"/>
  <c r="G300" i="2"/>
  <c r="G298" i="2"/>
  <c r="G297" i="2"/>
  <c r="G299" i="2"/>
  <c r="I296" i="2"/>
  <c r="C296" i="2"/>
  <c r="G293" i="2"/>
  <c r="M293" i="2"/>
  <c r="I294" i="2"/>
  <c r="C295" i="2"/>
  <c r="J295" i="2"/>
  <c r="F296" i="2"/>
  <c r="L296" i="2"/>
  <c r="L301" i="2" s="1"/>
  <c r="M288" i="2"/>
  <c r="I295" i="2"/>
  <c r="J296" i="2"/>
  <c r="M298" i="2"/>
  <c r="G278" i="2"/>
  <c r="G275" i="2"/>
  <c r="G276" i="2"/>
  <c r="G277" i="2"/>
  <c r="F277" i="2"/>
  <c r="F276" i="2"/>
  <c r="F278" i="2"/>
  <c r="F275" i="2"/>
  <c r="F271" i="2"/>
  <c r="G272" i="2"/>
  <c r="I273" i="2"/>
  <c r="C274" i="2"/>
  <c r="J274" i="2"/>
  <c r="M276" i="2"/>
  <c r="G271" i="2"/>
  <c r="I272" i="2"/>
  <c r="L274" i="2"/>
  <c r="L279" i="2" s="1"/>
  <c r="I274" i="2"/>
  <c r="G251" i="2"/>
  <c r="J249" i="2"/>
  <c r="C249" i="2"/>
  <c r="G256" i="2"/>
  <c r="G255" i="2"/>
  <c r="G253" i="2"/>
  <c r="G254" i="2"/>
  <c r="F249" i="2"/>
  <c r="G250" i="2"/>
  <c r="I251" i="2"/>
  <c r="C252" i="2"/>
  <c r="J252" i="2"/>
  <c r="M254" i="2"/>
  <c r="I252" i="2"/>
  <c r="G249" i="2"/>
  <c r="I250" i="2"/>
  <c r="C251" i="2"/>
  <c r="J251" i="2"/>
  <c r="F252" i="2"/>
  <c r="L252" i="2"/>
  <c r="L257" i="2" s="1"/>
  <c r="J234" i="2"/>
  <c r="J233" i="2"/>
  <c r="J232" i="2"/>
  <c r="J231" i="2"/>
  <c r="J227" i="2"/>
  <c r="J228" i="2"/>
  <c r="J229" i="2"/>
  <c r="I234" i="2"/>
  <c r="I233" i="2"/>
  <c r="I231" i="2"/>
  <c r="I232" i="2"/>
  <c r="I228" i="2"/>
  <c r="I229" i="2"/>
  <c r="G233" i="2"/>
  <c r="G232" i="2"/>
  <c r="G234" i="2"/>
  <c r="F233" i="2"/>
  <c r="F232" i="2"/>
  <c r="F234" i="2"/>
  <c r="C230" i="2"/>
  <c r="C231" i="2" s="1"/>
  <c r="C229" i="2"/>
  <c r="C228" i="2"/>
  <c r="M223" i="2"/>
  <c r="M228" i="2"/>
  <c r="M233" i="2"/>
  <c r="M201" i="2"/>
  <c r="M206" i="2"/>
  <c r="M211" i="2"/>
  <c r="M179" i="2"/>
  <c r="M184" i="2"/>
  <c r="M189" i="2"/>
  <c r="M157" i="2"/>
  <c r="M162" i="2"/>
  <c r="M167" i="2"/>
  <c r="M135" i="2"/>
  <c r="M140" i="2"/>
  <c r="M145" i="2"/>
  <c r="M113" i="2"/>
  <c r="M118" i="2"/>
  <c r="M123" i="2"/>
  <c r="M91" i="2"/>
  <c r="M96" i="2"/>
  <c r="M101" i="2"/>
  <c r="M69" i="2"/>
  <c r="M74" i="2"/>
  <c r="M79" i="2"/>
  <c r="M13" i="2"/>
  <c r="M17" i="2"/>
  <c r="M3" i="2"/>
  <c r="M47" i="2"/>
  <c r="M52" i="2"/>
  <c r="M57" i="2"/>
  <c r="M24" i="2"/>
  <c r="M28" i="2" s="1"/>
  <c r="M29" i="2"/>
  <c r="M39" i="2"/>
  <c r="M34" i="2"/>
  <c r="M38" i="2"/>
  <c r="L228" i="2"/>
  <c r="L233" i="2" s="1"/>
  <c r="L235" i="2"/>
  <c r="L161" i="2"/>
  <c r="L166" i="2" s="1"/>
  <c r="L162" i="2"/>
  <c r="L167" i="2" s="1"/>
  <c r="L117" i="2"/>
  <c r="L122" i="2" s="1"/>
  <c r="L118" i="2"/>
  <c r="L123" i="2" s="1"/>
  <c r="L74" i="2"/>
  <c r="L79" i="2" s="1"/>
  <c r="L76" i="2"/>
  <c r="L81" i="2" s="1"/>
  <c r="L29" i="2"/>
  <c r="L34" i="2" s="1"/>
  <c r="L30" i="2"/>
  <c r="L35" i="2" s="1"/>
  <c r="L205" i="2"/>
  <c r="L210" i="2" s="1"/>
  <c r="L206" i="2"/>
  <c r="L211" i="2" s="1"/>
  <c r="L183" i="2"/>
  <c r="L188" i="2" s="1"/>
  <c r="L184" i="2"/>
  <c r="L189" i="2" s="1"/>
  <c r="L140" i="2"/>
  <c r="L145" i="2" s="1"/>
  <c r="L142" i="2"/>
  <c r="L147" i="2" s="1"/>
  <c r="L96" i="2"/>
  <c r="L101" i="2" s="1"/>
  <c r="L98" i="2"/>
  <c r="L103" i="2" s="1"/>
  <c r="L54" i="2"/>
  <c r="L59" i="2" s="1"/>
  <c r="L51" i="2"/>
  <c r="L56" i="2" s="1"/>
  <c r="L52" i="2"/>
  <c r="L57" i="2" s="1"/>
  <c r="L16" i="2"/>
  <c r="L17" i="2"/>
  <c r="L10" i="2"/>
  <c r="L15" i="2" s="1"/>
  <c r="G14" i="1"/>
  <c r="G15" i="1"/>
  <c r="G16" i="1"/>
  <c r="G17" i="1"/>
  <c r="G13" i="1"/>
  <c r="F14" i="1"/>
  <c r="F15" i="1"/>
  <c r="F16" i="1"/>
  <c r="F17" i="1"/>
  <c r="F13" i="1"/>
  <c r="E14" i="1"/>
  <c r="E15" i="1"/>
  <c r="E16" i="1"/>
  <c r="E17" i="1"/>
  <c r="E13" i="1"/>
  <c r="D15" i="1"/>
  <c r="D16" i="1"/>
  <c r="D17" i="1"/>
  <c r="D14" i="1"/>
  <c r="D13" i="1"/>
  <c r="C15" i="1"/>
  <c r="C16" i="1"/>
  <c r="C17" i="1"/>
  <c r="C14" i="1"/>
  <c r="C13" i="1"/>
  <c r="L555" i="2" l="1"/>
  <c r="L560" i="2"/>
  <c r="L576" i="2"/>
  <c r="L571" i="2"/>
  <c r="M518" i="2"/>
  <c r="M266" i="2"/>
  <c r="M342" i="2"/>
  <c r="M280" i="2"/>
  <c r="M324" i="2"/>
  <c r="M332" i="2"/>
  <c r="M508" i="2"/>
  <c r="M33" i="2"/>
  <c r="C232" i="2"/>
  <c r="C233" i="2"/>
  <c r="M315" i="2"/>
  <c r="M368" i="2"/>
  <c r="M244" i="2"/>
  <c r="C234" i="2"/>
  <c r="M258" i="2"/>
  <c r="G544" i="2"/>
  <c r="G543" i="2"/>
  <c r="E462" i="2"/>
  <c r="E461" i="2"/>
  <c r="E460" i="2"/>
  <c r="E459" i="2"/>
  <c r="J462" i="2"/>
  <c r="J461" i="2"/>
  <c r="J460" i="2"/>
  <c r="J459" i="2"/>
  <c r="F462" i="2"/>
  <c r="F461" i="2"/>
  <c r="F460" i="2"/>
  <c r="F459" i="2"/>
  <c r="I459" i="2"/>
  <c r="I461" i="2"/>
  <c r="I462" i="2"/>
  <c r="I460" i="2"/>
  <c r="G462" i="2"/>
  <c r="G461" i="2"/>
  <c r="G460" i="2"/>
  <c r="G459" i="2"/>
  <c r="C457" i="2"/>
  <c r="C458" i="2"/>
  <c r="C456" i="2"/>
  <c r="C455" i="2"/>
  <c r="E528" i="2"/>
  <c r="E527" i="2"/>
  <c r="E526" i="2"/>
  <c r="E525" i="2"/>
  <c r="E506" i="2"/>
  <c r="E505" i="2"/>
  <c r="E504" i="2"/>
  <c r="E503" i="2"/>
  <c r="E484" i="2"/>
  <c r="E483" i="2"/>
  <c r="E482" i="2"/>
  <c r="E481" i="2"/>
  <c r="E440" i="2"/>
  <c r="E439" i="2"/>
  <c r="E438" i="2"/>
  <c r="E437" i="2"/>
  <c r="E418" i="2"/>
  <c r="E417" i="2"/>
  <c r="E416" i="2"/>
  <c r="E415" i="2"/>
  <c r="E396" i="2"/>
  <c r="E395" i="2"/>
  <c r="E394" i="2"/>
  <c r="E393" i="2"/>
  <c r="E374" i="2"/>
  <c r="E373" i="2"/>
  <c r="E372" i="2"/>
  <c r="E371" i="2"/>
  <c r="E352" i="2"/>
  <c r="E351" i="2"/>
  <c r="E350" i="2"/>
  <c r="E349" i="2"/>
  <c r="E330" i="2"/>
  <c r="E329" i="2"/>
  <c r="E328" i="2"/>
  <c r="E327" i="2"/>
  <c r="E308" i="2"/>
  <c r="E307" i="2"/>
  <c r="E306" i="2"/>
  <c r="E305" i="2"/>
  <c r="E286" i="2"/>
  <c r="E285" i="2"/>
  <c r="E284" i="2"/>
  <c r="E283" i="2"/>
  <c r="E259" i="2"/>
  <c r="E258" i="2"/>
  <c r="E257" i="2"/>
  <c r="E260" i="2"/>
  <c r="E236" i="2"/>
  <c r="E235" i="2"/>
  <c r="E238" i="2"/>
  <c r="E237" i="2"/>
  <c r="E176" i="2"/>
  <c r="E175" i="2"/>
  <c r="E174" i="2"/>
  <c r="E173" i="2"/>
  <c r="E132" i="2"/>
  <c r="E129" i="2"/>
  <c r="E131" i="2"/>
  <c r="E130" i="2"/>
  <c r="E83" i="2"/>
  <c r="E82" i="2"/>
  <c r="E81" i="2"/>
  <c r="E84" i="2"/>
  <c r="E38" i="2"/>
  <c r="E37" i="2"/>
  <c r="E40" i="2"/>
  <c r="E39" i="2"/>
  <c r="E220" i="2"/>
  <c r="E219" i="2"/>
  <c r="E218" i="2"/>
  <c r="E217" i="2"/>
  <c r="E198" i="2"/>
  <c r="E197" i="2"/>
  <c r="E196" i="2"/>
  <c r="E195" i="2"/>
  <c r="E154" i="2"/>
  <c r="E153" i="2"/>
  <c r="E152" i="2"/>
  <c r="E151" i="2"/>
  <c r="E110" i="2"/>
  <c r="E109" i="2"/>
  <c r="E108" i="2"/>
  <c r="E107" i="2"/>
  <c r="E66" i="2"/>
  <c r="E65" i="2"/>
  <c r="E64" i="2"/>
  <c r="E63" i="2"/>
  <c r="E22" i="2"/>
  <c r="E21" i="2"/>
  <c r="E20" i="2"/>
  <c r="E19" i="2"/>
  <c r="F22" i="2"/>
  <c r="F21" i="2"/>
  <c r="F20" i="2"/>
  <c r="F19" i="2"/>
  <c r="I517" i="2"/>
  <c r="I518" i="2"/>
  <c r="I520" i="2"/>
  <c r="I519" i="2"/>
  <c r="J518" i="2"/>
  <c r="J519" i="2"/>
  <c r="J520" i="2"/>
  <c r="J517" i="2"/>
  <c r="F519" i="2"/>
  <c r="F520" i="2"/>
  <c r="F518" i="2"/>
  <c r="F517" i="2"/>
  <c r="C518" i="2"/>
  <c r="C519" i="2"/>
  <c r="C517" i="2"/>
  <c r="C520" i="2"/>
  <c r="M512" i="2"/>
  <c r="M517" i="2"/>
  <c r="G524" i="2"/>
  <c r="G521" i="2"/>
  <c r="G523" i="2"/>
  <c r="G522" i="2"/>
  <c r="I495" i="2"/>
  <c r="I498" i="2"/>
  <c r="I496" i="2"/>
  <c r="I497" i="2"/>
  <c r="J496" i="2"/>
  <c r="J495" i="2"/>
  <c r="J497" i="2"/>
  <c r="J498" i="2"/>
  <c r="F497" i="2"/>
  <c r="F498" i="2"/>
  <c r="F495" i="2"/>
  <c r="F496" i="2"/>
  <c r="C496" i="2"/>
  <c r="C497" i="2"/>
  <c r="C498" i="2"/>
  <c r="C495" i="2"/>
  <c r="M490" i="2"/>
  <c r="M495" i="2"/>
  <c r="G502" i="2"/>
  <c r="G501" i="2"/>
  <c r="G499" i="2"/>
  <c r="G500" i="2"/>
  <c r="J474" i="2"/>
  <c r="J475" i="2"/>
  <c r="J476" i="2"/>
  <c r="J473" i="2"/>
  <c r="F475" i="2"/>
  <c r="F476" i="2"/>
  <c r="F474" i="2"/>
  <c r="F473" i="2"/>
  <c r="C474" i="2"/>
  <c r="C475" i="2"/>
  <c r="C473" i="2"/>
  <c r="C476" i="2"/>
  <c r="M468" i="2"/>
  <c r="M473" i="2"/>
  <c r="I473" i="2"/>
  <c r="I474" i="2"/>
  <c r="I475" i="2"/>
  <c r="I476" i="2"/>
  <c r="G480" i="2"/>
  <c r="G479" i="2"/>
  <c r="G477" i="2"/>
  <c r="G478" i="2"/>
  <c r="C430" i="2"/>
  <c r="C432" i="2"/>
  <c r="C429" i="2"/>
  <c r="C431" i="2"/>
  <c r="J430" i="2"/>
  <c r="J432" i="2"/>
  <c r="J431" i="2"/>
  <c r="J429" i="2"/>
  <c r="F431" i="2"/>
  <c r="F429" i="2"/>
  <c r="F430" i="2"/>
  <c r="F432" i="2"/>
  <c r="M424" i="2"/>
  <c r="M429" i="2"/>
  <c r="I429" i="2"/>
  <c r="I431" i="2"/>
  <c r="I430" i="2"/>
  <c r="I432" i="2"/>
  <c r="G436" i="2"/>
  <c r="G434" i="2"/>
  <c r="G433" i="2"/>
  <c r="G435" i="2"/>
  <c r="M359" i="2"/>
  <c r="M354" i="2"/>
  <c r="F407" i="2"/>
  <c r="F409" i="2"/>
  <c r="F408" i="2"/>
  <c r="F410" i="2"/>
  <c r="I409" i="2"/>
  <c r="I408" i="2"/>
  <c r="I410" i="2"/>
  <c r="I407" i="2"/>
  <c r="M412" i="2"/>
  <c r="M408" i="2"/>
  <c r="M398" i="2"/>
  <c r="M403" i="2"/>
  <c r="G408" i="2"/>
  <c r="G407" i="2"/>
  <c r="G409" i="2"/>
  <c r="G410" i="2"/>
  <c r="C414" i="2"/>
  <c r="C412" i="2"/>
  <c r="C411" i="2"/>
  <c r="C413" i="2"/>
  <c r="J414" i="2"/>
  <c r="J413" i="2"/>
  <c r="J411" i="2"/>
  <c r="J412" i="2"/>
  <c r="I385" i="2"/>
  <c r="I386" i="2"/>
  <c r="I388" i="2"/>
  <c r="I387" i="2"/>
  <c r="J386" i="2"/>
  <c r="J387" i="2"/>
  <c r="J385" i="2"/>
  <c r="J388" i="2"/>
  <c r="F387" i="2"/>
  <c r="F386" i="2"/>
  <c r="F388" i="2"/>
  <c r="F385" i="2"/>
  <c r="C386" i="2"/>
  <c r="C387" i="2"/>
  <c r="C388" i="2"/>
  <c r="C385" i="2"/>
  <c r="M380" i="2"/>
  <c r="M385" i="2"/>
  <c r="G392" i="2"/>
  <c r="G391" i="2"/>
  <c r="G389" i="2"/>
  <c r="G390" i="2"/>
  <c r="J364" i="2"/>
  <c r="J365" i="2"/>
  <c r="J366" i="2"/>
  <c r="J363" i="2"/>
  <c r="I363" i="2"/>
  <c r="I364" i="2"/>
  <c r="I365" i="2"/>
  <c r="I366" i="2"/>
  <c r="F365" i="2"/>
  <c r="F366" i="2"/>
  <c r="F363" i="2"/>
  <c r="F364" i="2"/>
  <c r="C364" i="2"/>
  <c r="C365" i="2"/>
  <c r="C366" i="2"/>
  <c r="C363" i="2"/>
  <c r="G370" i="2"/>
  <c r="G367" i="2"/>
  <c r="G368" i="2"/>
  <c r="G369" i="2"/>
  <c r="I341" i="2"/>
  <c r="I342" i="2"/>
  <c r="I343" i="2"/>
  <c r="I344" i="2"/>
  <c r="J342" i="2"/>
  <c r="J343" i="2"/>
  <c r="J344" i="2"/>
  <c r="J341" i="2"/>
  <c r="F343" i="2"/>
  <c r="F344" i="2"/>
  <c r="F341" i="2"/>
  <c r="F342" i="2"/>
  <c r="C342" i="2"/>
  <c r="C343" i="2"/>
  <c r="C341" i="2"/>
  <c r="C344" i="2"/>
  <c r="M336" i="2"/>
  <c r="M341" i="2"/>
  <c r="G348" i="2"/>
  <c r="G345" i="2"/>
  <c r="G346" i="2"/>
  <c r="G347" i="2"/>
  <c r="C320" i="2"/>
  <c r="C322" i="2"/>
  <c r="C319" i="2"/>
  <c r="C321" i="2"/>
  <c r="I319" i="2"/>
  <c r="I320" i="2"/>
  <c r="I321" i="2"/>
  <c r="I322" i="2"/>
  <c r="F321" i="2"/>
  <c r="F320" i="2"/>
  <c r="F322" i="2"/>
  <c r="F319" i="2"/>
  <c r="J320" i="2"/>
  <c r="J321" i="2"/>
  <c r="J322" i="2"/>
  <c r="J319" i="2"/>
  <c r="G326" i="2"/>
  <c r="G324" i="2"/>
  <c r="G323" i="2"/>
  <c r="G325" i="2"/>
  <c r="M292" i="2"/>
  <c r="M297" i="2"/>
  <c r="C298" i="2"/>
  <c r="C299" i="2"/>
  <c r="C300" i="2"/>
  <c r="C297" i="2"/>
  <c r="I297" i="2"/>
  <c r="I299" i="2"/>
  <c r="I298" i="2"/>
  <c r="I300" i="2"/>
  <c r="G304" i="2"/>
  <c r="G302" i="2"/>
  <c r="G301" i="2"/>
  <c r="G303" i="2"/>
  <c r="J298" i="2"/>
  <c r="J300" i="2"/>
  <c r="J297" i="2"/>
  <c r="J299" i="2"/>
  <c r="F299" i="2"/>
  <c r="F297" i="2"/>
  <c r="F300" i="2"/>
  <c r="F298" i="2"/>
  <c r="F281" i="2"/>
  <c r="F282" i="2"/>
  <c r="F279" i="2"/>
  <c r="F280" i="2"/>
  <c r="I275" i="2"/>
  <c r="I276" i="2"/>
  <c r="I278" i="2"/>
  <c r="I277" i="2"/>
  <c r="J276" i="2"/>
  <c r="J277" i="2"/>
  <c r="J278" i="2"/>
  <c r="J275" i="2"/>
  <c r="C276" i="2"/>
  <c r="C277" i="2"/>
  <c r="C275" i="2"/>
  <c r="C278" i="2"/>
  <c r="M270" i="2"/>
  <c r="M275" i="2"/>
  <c r="G282" i="2"/>
  <c r="G281" i="2"/>
  <c r="G279" i="2"/>
  <c r="G280" i="2"/>
  <c r="F255" i="2"/>
  <c r="F254" i="2"/>
  <c r="F256" i="2"/>
  <c r="F253" i="2"/>
  <c r="J254" i="2"/>
  <c r="J255" i="2"/>
  <c r="J253" i="2"/>
  <c r="J256" i="2"/>
  <c r="I253" i="2"/>
  <c r="I256" i="2"/>
  <c r="I254" i="2"/>
  <c r="I255" i="2"/>
  <c r="C254" i="2"/>
  <c r="C253" i="2"/>
  <c r="C255" i="2"/>
  <c r="C256" i="2"/>
  <c r="M248" i="2"/>
  <c r="M253" i="2"/>
  <c r="G260" i="2"/>
  <c r="G257" i="2"/>
  <c r="G258" i="2"/>
  <c r="G259" i="2"/>
  <c r="J238" i="2"/>
  <c r="J237" i="2"/>
  <c r="J236" i="2"/>
  <c r="J235" i="2"/>
  <c r="I238" i="2"/>
  <c r="I235" i="2"/>
  <c r="I237" i="2"/>
  <c r="I236" i="2"/>
  <c r="G235" i="2"/>
  <c r="G236" i="2"/>
  <c r="G238" i="2"/>
  <c r="G237" i="2"/>
  <c r="F235" i="2"/>
  <c r="F236" i="2"/>
  <c r="F238" i="2"/>
  <c r="F237" i="2"/>
  <c r="C235" i="2"/>
  <c r="C236" i="2"/>
  <c r="C238" i="2"/>
  <c r="C237" i="2"/>
  <c r="M222" i="2"/>
  <c r="M226" i="2" s="1"/>
  <c r="M236" i="2"/>
  <c r="M232" i="2"/>
  <c r="M227" i="2"/>
  <c r="M205" i="2"/>
  <c r="M214" i="2"/>
  <c r="M210" i="2"/>
  <c r="M200" i="2"/>
  <c r="M183" i="2"/>
  <c r="M178" i="2"/>
  <c r="M192" i="2"/>
  <c r="M188" i="2"/>
  <c r="M161" i="2"/>
  <c r="M170" i="2"/>
  <c r="M166" i="2"/>
  <c r="M156" i="2"/>
  <c r="M139" i="2"/>
  <c r="M148" i="2"/>
  <c r="M144" i="2"/>
  <c r="M134" i="2"/>
  <c r="M112" i="2"/>
  <c r="M126" i="2"/>
  <c r="M122" i="2"/>
  <c r="M117" i="2"/>
  <c r="M90" i="2"/>
  <c r="M104" i="2"/>
  <c r="M100" i="2"/>
  <c r="M95" i="2"/>
  <c r="M82" i="2"/>
  <c r="M78" i="2"/>
  <c r="M73" i="2"/>
  <c r="M68" i="2"/>
  <c r="M16" i="2"/>
  <c r="M12" i="2"/>
  <c r="M7" i="2"/>
  <c r="M2" i="2"/>
  <c r="M46" i="2"/>
  <c r="M60" i="2"/>
  <c r="M56" i="2"/>
  <c r="M51" i="2"/>
  <c r="C462" i="2" l="1"/>
  <c r="C461" i="2"/>
  <c r="C460" i="2"/>
  <c r="C459" i="2"/>
  <c r="E263" i="2"/>
  <c r="E262" i="2"/>
  <c r="E261" i="2"/>
  <c r="E264" i="2"/>
  <c r="E241" i="2"/>
  <c r="E240" i="2"/>
  <c r="E239" i="2"/>
  <c r="E242" i="2"/>
  <c r="E87" i="2"/>
  <c r="E86" i="2"/>
  <c r="E85" i="2"/>
  <c r="E88" i="2"/>
  <c r="E42" i="2"/>
  <c r="E41" i="2"/>
  <c r="E44" i="2"/>
  <c r="E43" i="2"/>
  <c r="G528" i="2"/>
  <c r="G527" i="2"/>
  <c r="G525" i="2"/>
  <c r="G526" i="2"/>
  <c r="J522" i="2"/>
  <c r="J523" i="2"/>
  <c r="J521" i="2"/>
  <c r="J524" i="2"/>
  <c r="I521" i="2"/>
  <c r="I524" i="2"/>
  <c r="I522" i="2"/>
  <c r="I523" i="2"/>
  <c r="C522" i="2"/>
  <c r="C523" i="2"/>
  <c r="C524" i="2"/>
  <c r="C521" i="2"/>
  <c r="F523" i="2"/>
  <c r="F524" i="2"/>
  <c r="F522" i="2"/>
  <c r="F521" i="2"/>
  <c r="G506" i="2"/>
  <c r="G503" i="2"/>
  <c r="G505" i="2"/>
  <c r="G504" i="2"/>
  <c r="C500" i="2"/>
  <c r="C501" i="2"/>
  <c r="C502" i="2"/>
  <c r="C499" i="2"/>
  <c r="J500" i="2"/>
  <c r="J499" i="2"/>
  <c r="J501" i="2"/>
  <c r="J502" i="2"/>
  <c r="F501" i="2"/>
  <c r="F500" i="2"/>
  <c r="F502" i="2"/>
  <c r="F499" i="2"/>
  <c r="I499" i="2"/>
  <c r="I500" i="2"/>
  <c r="I502" i="2"/>
  <c r="I501" i="2"/>
  <c r="C478" i="2"/>
  <c r="C477" i="2"/>
  <c r="C479" i="2"/>
  <c r="C480" i="2"/>
  <c r="G484" i="2"/>
  <c r="G483" i="2"/>
  <c r="G481" i="2"/>
  <c r="G482" i="2"/>
  <c r="J478" i="2"/>
  <c r="J479" i="2"/>
  <c r="J477" i="2"/>
  <c r="J480" i="2"/>
  <c r="I477" i="2"/>
  <c r="I480" i="2"/>
  <c r="I478" i="2"/>
  <c r="I479" i="2"/>
  <c r="F479" i="2"/>
  <c r="F478" i="2"/>
  <c r="F480" i="2"/>
  <c r="F477" i="2"/>
  <c r="F435" i="2"/>
  <c r="F433" i="2"/>
  <c r="F436" i="2"/>
  <c r="F434" i="2"/>
  <c r="G440" i="2"/>
  <c r="G438" i="2"/>
  <c r="G437" i="2"/>
  <c r="G439" i="2"/>
  <c r="I433" i="2"/>
  <c r="I435" i="2"/>
  <c r="I434" i="2"/>
  <c r="I436" i="2"/>
  <c r="J434" i="2"/>
  <c r="J436" i="2"/>
  <c r="J435" i="2"/>
  <c r="J433" i="2"/>
  <c r="C434" i="2"/>
  <c r="C435" i="2"/>
  <c r="C436" i="2"/>
  <c r="C433" i="2"/>
  <c r="M358" i="2"/>
  <c r="M363" i="2"/>
  <c r="M402" i="2"/>
  <c r="M407" i="2"/>
  <c r="G412" i="2"/>
  <c r="G411" i="2"/>
  <c r="G413" i="2"/>
  <c r="G414" i="2"/>
  <c r="F411" i="2"/>
  <c r="F414" i="2"/>
  <c r="F412" i="2"/>
  <c r="F413" i="2"/>
  <c r="I413" i="2"/>
  <c r="I412" i="2"/>
  <c r="I414" i="2"/>
  <c r="I411" i="2"/>
  <c r="J418" i="2"/>
  <c r="J415" i="2"/>
  <c r="J416" i="2"/>
  <c r="J417" i="2"/>
  <c r="C418" i="2"/>
  <c r="C416" i="2"/>
  <c r="C417" i="2"/>
  <c r="C415" i="2"/>
  <c r="G396" i="2"/>
  <c r="G395" i="2"/>
  <c r="G393" i="2"/>
  <c r="G394" i="2"/>
  <c r="C390" i="2"/>
  <c r="C391" i="2"/>
  <c r="C392" i="2"/>
  <c r="C389" i="2"/>
  <c r="F391" i="2"/>
  <c r="F392" i="2"/>
  <c r="F389" i="2"/>
  <c r="F390" i="2"/>
  <c r="I389" i="2"/>
  <c r="I390" i="2"/>
  <c r="I391" i="2"/>
  <c r="I392" i="2"/>
  <c r="J390" i="2"/>
  <c r="J389" i="2"/>
  <c r="J391" i="2"/>
  <c r="J392" i="2"/>
  <c r="I367" i="2"/>
  <c r="I368" i="2"/>
  <c r="I369" i="2"/>
  <c r="I370" i="2"/>
  <c r="C368" i="2"/>
  <c r="C369" i="2"/>
  <c r="C370" i="2"/>
  <c r="C367" i="2"/>
  <c r="J368" i="2"/>
  <c r="J369" i="2"/>
  <c r="J370" i="2"/>
  <c r="J367" i="2"/>
  <c r="F369" i="2"/>
  <c r="F370" i="2"/>
  <c r="F367" i="2"/>
  <c r="F368" i="2"/>
  <c r="G374" i="2"/>
  <c r="G371" i="2"/>
  <c r="G372" i="2"/>
  <c r="G373" i="2"/>
  <c r="C346" i="2"/>
  <c r="C347" i="2"/>
  <c r="C345" i="2"/>
  <c r="C348" i="2"/>
  <c r="I345" i="2"/>
  <c r="I348" i="2"/>
  <c r="I346" i="2"/>
  <c r="I347" i="2"/>
  <c r="G352" i="2"/>
  <c r="G351" i="2"/>
  <c r="G349" i="2"/>
  <c r="G350" i="2"/>
  <c r="J346" i="2"/>
  <c r="J345" i="2"/>
  <c r="J347" i="2"/>
  <c r="J348" i="2"/>
  <c r="F347" i="2"/>
  <c r="F346" i="2"/>
  <c r="F348" i="2"/>
  <c r="F345" i="2"/>
  <c r="I323" i="2"/>
  <c r="I325" i="2"/>
  <c r="I326" i="2"/>
  <c r="I324" i="2"/>
  <c r="J324" i="2"/>
  <c r="J325" i="2"/>
  <c r="J326" i="2"/>
  <c r="J323" i="2"/>
  <c r="F325" i="2"/>
  <c r="F323" i="2"/>
  <c r="F324" i="2"/>
  <c r="F326" i="2"/>
  <c r="C324" i="2"/>
  <c r="C323" i="2"/>
  <c r="C325" i="2"/>
  <c r="C326" i="2"/>
  <c r="G330" i="2"/>
  <c r="G327" i="2"/>
  <c r="G328" i="2"/>
  <c r="G329" i="2"/>
  <c r="I301" i="2"/>
  <c r="I303" i="2"/>
  <c r="I302" i="2"/>
  <c r="I304" i="2"/>
  <c r="F303" i="2"/>
  <c r="F301" i="2"/>
  <c r="F304" i="2"/>
  <c r="F302" i="2"/>
  <c r="C302" i="2"/>
  <c r="C304" i="2"/>
  <c r="C303" i="2"/>
  <c r="C301" i="2"/>
  <c r="J302" i="2"/>
  <c r="J304" i="2"/>
  <c r="J303" i="2"/>
  <c r="J301" i="2"/>
  <c r="G308" i="2"/>
  <c r="G306" i="2"/>
  <c r="G305" i="2"/>
  <c r="G307" i="2"/>
  <c r="C280" i="2"/>
  <c r="C281" i="2"/>
  <c r="C282" i="2"/>
  <c r="C279" i="2"/>
  <c r="G286" i="2"/>
  <c r="G285" i="2"/>
  <c r="G283" i="2"/>
  <c r="G284" i="2"/>
  <c r="J280" i="2"/>
  <c r="J279" i="2"/>
  <c r="J281" i="2"/>
  <c r="J282" i="2"/>
  <c r="I279" i="2"/>
  <c r="I282" i="2"/>
  <c r="I280" i="2"/>
  <c r="I281" i="2"/>
  <c r="F285" i="2"/>
  <c r="F284" i="2"/>
  <c r="F286" i="2"/>
  <c r="F283" i="2"/>
  <c r="F259" i="2"/>
  <c r="F260" i="2"/>
  <c r="F257" i="2"/>
  <c r="F258" i="2"/>
  <c r="C258" i="2"/>
  <c r="C259" i="2"/>
  <c r="C257" i="2"/>
  <c r="C260" i="2"/>
  <c r="I257" i="2"/>
  <c r="I258" i="2"/>
  <c r="I259" i="2"/>
  <c r="I260" i="2"/>
  <c r="J258" i="2"/>
  <c r="J259" i="2"/>
  <c r="J260" i="2"/>
  <c r="J257" i="2"/>
  <c r="G264" i="2"/>
  <c r="G261" i="2"/>
  <c r="G263" i="2"/>
  <c r="G262" i="2"/>
  <c r="J242" i="2"/>
  <c r="J241" i="2"/>
  <c r="J240" i="2"/>
  <c r="J239" i="2"/>
  <c r="I242" i="2"/>
  <c r="I241" i="2"/>
  <c r="I240" i="2"/>
  <c r="I239" i="2"/>
  <c r="G239" i="2"/>
  <c r="G242" i="2"/>
  <c r="G240" i="2"/>
  <c r="G241" i="2"/>
  <c r="F239" i="2"/>
  <c r="F242" i="2"/>
  <c r="F240" i="2"/>
  <c r="F241" i="2"/>
  <c r="C239" i="2"/>
  <c r="C242" i="2"/>
  <c r="C240" i="2"/>
  <c r="C241" i="2"/>
  <c r="M231" i="2"/>
  <c r="M204" i="2"/>
  <c r="M209" i="2"/>
  <c r="M182" i="2"/>
  <c r="M187" i="2"/>
  <c r="M160" i="2"/>
  <c r="M165" i="2"/>
  <c r="M138" i="2"/>
  <c r="M143" i="2"/>
  <c r="M116" i="2"/>
  <c r="M121" i="2"/>
  <c r="M94" i="2"/>
  <c r="M99" i="2"/>
  <c r="M72" i="2"/>
  <c r="M77" i="2"/>
  <c r="M6" i="2"/>
  <c r="M11" i="2"/>
  <c r="M50" i="2"/>
  <c r="M55" i="2"/>
  <c r="J526" i="2" l="1"/>
  <c r="J527" i="2"/>
  <c r="J525" i="2"/>
  <c r="J528" i="2"/>
  <c r="C526" i="2"/>
  <c r="C527" i="2"/>
  <c r="C528" i="2"/>
  <c r="C525" i="2"/>
  <c r="F527" i="2"/>
  <c r="F528" i="2"/>
  <c r="F525" i="2"/>
  <c r="F526" i="2"/>
  <c r="I525" i="2"/>
  <c r="I526" i="2"/>
  <c r="I527" i="2"/>
  <c r="I528" i="2"/>
  <c r="J504" i="2"/>
  <c r="J503" i="2"/>
  <c r="J505" i="2"/>
  <c r="J506" i="2"/>
  <c r="I503" i="2"/>
  <c r="I504" i="2"/>
  <c r="I505" i="2"/>
  <c r="I506" i="2"/>
  <c r="F505" i="2"/>
  <c r="F506" i="2"/>
  <c r="F503" i="2"/>
  <c r="F504" i="2"/>
  <c r="C504" i="2"/>
  <c r="C505" i="2"/>
  <c r="C506" i="2"/>
  <c r="C503" i="2"/>
  <c r="C482" i="2"/>
  <c r="C483" i="2"/>
  <c r="C484" i="2"/>
  <c r="C481" i="2"/>
  <c r="F483" i="2"/>
  <c r="F484" i="2"/>
  <c r="F481" i="2"/>
  <c r="F482" i="2"/>
  <c r="J482" i="2"/>
  <c r="J483" i="2"/>
  <c r="J481" i="2"/>
  <c r="J484" i="2"/>
  <c r="I481" i="2"/>
  <c r="I482" i="2"/>
  <c r="I483" i="2"/>
  <c r="I484" i="2"/>
  <c r="C438" i="2"/>
  <c r="C440" i="2"/>
  <c r="C439" i="2"/>
  <c r="C437" i="2"/>
  <c r="F439" i="2"/>
  <c r="F437" i="2"/>
  <c r="F440" i="2"/>
  <c r="F438" i="2"/>
  <c r="J438" i="2"/>
  <c r="J439" i="2"/>
  <c r="J440" i="2"/>
  <c r="J437" i="2"/>
  <c r="I437" i="2"/>
  <c r="I439" i="2"/>
  <c r="I440" i="2"/>
  <c r="I438" i="2"/>
  <c r="G416" i="2"/>
  <c r="G418" i="2"/>
  <c r="G417" i="2"/>
  <c r="G415" i="2"/>
  <c r="F415" i="2"/>
  <c r="F417" i="2"/>
  <c r="F418" i="2"/>
  <c r="F416" i="2"/>
  <c r="I417" i="2"/>
  <c r="I418" i="2"/>
  <c r="I415" i="2"/>
  <c r="I416" i="2"/>
  <c r="J394" i="2"/>
  <c r="J395" i="2"/>
  <c r="J396" i="2"/>
  <c r="J393" i="2"/>
  <c r="C394" i="2"/>
  <c r="C393" i="2"/>
  <c r="C395" i="2"/>
  <c r="C396" i="2"/>
  <c r="I393" i="2"/>
  <c r="I394" i="2"/>
  <c r="I395" i="2"/>
  <c r="I396" i="2"/>
  <c r="F395" i="2"/>
  <c r="F394" i="2"/>
  <c r="F396" i="2"/>
  <c r="F393" i="2"/>
  <c r="I371" i="2"/>
  <c r="I372" i="2"/>
  <c r="I373" i="2"/>
  <c r="I374" i="2"/>
  <c r="J372" i="2"/>
  <c r="J373" i="2"/>
  <c r="J374" i="2"/>
  <c r="J371" i="2"/>
  <c r="C372" i="2"/>
  <c r="C373" i="2"/>
  <c r="C374" i="2"/>
  <c r="C371" i="2"/>
  <c r="F373" i="2"/>
  <c r="F374" i="2"/>
  <c r="F371" i="2"/>
  <c r="F372" i="2"/>
  <c r="J350" i="2"/>
  <c r="J351" i="2"/>
  <c r="J349" i="2"/>
  <c r="J352" i="2"/>
  <c r="C350" i="2"/>
  <c r="C351" i="2"/>
  <c r="C352" i="2"/>
  <c r="C349" i="2"/>
  <c r="F351" i="2"/>
  <c r="F352" i="2"/>
  <c r="F349" i="2"/>
  <c r="F350" i="2"/>
  <c r="I349" i="2"/>
  <c r="I350" i="2"/>
  <c r="I351" i="2"/>
  <c r="I352" i="2"/>
  <c r="C328" i="2"/>
  <c r="C330" i="2"/>
  <c r="C329" i="2"/>
  <c r="C327" i="2"/>
  <c r="F329" i="2"/>
  <c r="F328" i="2"/>
  <c r="F330" i="2"/>
  <c r="F327" i="2"/>
  <c r="J328" i="2"/>
  <c r="J329" i="2"/>
  <c r="J330" i="2"/>
  <c r="J327" i="2"/>
  <c r="I327" i="2"/>
  <c r="I328" i="2"/>
  <c r="I329" i="2"/>
  <c r="I330" i="2"/>
  <c r="F307" i="2"/>
  <c r="F305" i="2"/>
  <c r="F308" i="2"/>
  <c r="F306" i="2"/>
  <c r="J306" i="2"/>
  <c r="J307" i="2"/>
  <c r="J308" i="2"/>
  <c r="J305" i="2"/>
  <c r="C306" i="2"/>
  <c r="C308" i="2"/>
  <c r="C307" i="2"/>
  <c r="C305" i="2"/>
  <c r="I305" i="2"/>
  <c r="I307" i="2"/>
  <c r="I306" i="2"/>
  <c r="I308" i="2"/>
  <c r="I283" i="2"/>
  <c r="I284" i="2"/>
  <c r="I285" i="2"/>
  <c r="I286" i="2"/>
  <c r="J284" i="2"/>
  <c r="J285" i="2"/>
  <c r="J286" i="2"/>
  <c r="J283" i="2"/>
  <c r="C284" i="2"/>
  <c r="C283" i="2"/>
  <c r="C285" i="2"/>
  <c r="C286" i="2"/>
  <c r="J262" i="2"/>
  <c r="J261" i="2"/>
  <c r="J263" i="2"/>
  <c r="J264" i="2"/>
  <c r="I261" i="2"/>
  <c r="I262" i="2"/>
  <c r="I263" i="2"/>
  <c r="I264" i="2"/>
  <c r="F263" i="2"/>
  <c r="F264" i="2"/>
  <c r="F261" i="2"/>
  <c r="F262" i="2"/>
  <c r="C262" i="2"/>
  <c r="C263" i="2"/>
  <c r="C261" i="2"/>
  <c r="C264" i="2"/>
</calcChain>
</file>

<file path=xl/sharedStrings.xml><?xml version="1.0" encoding="utf-8"?>
<sst xmlns="http://schemas.openxmlformats.org/spreadsheetml/2006/main" count="3801" uniqueCount="159">
  <si>
    <t xml:space="preserve">Platina </t>
  </si>
  <si>
    <t>Electrum</t>
  </si>
  <si>
    <t>Ouro</t>
  </si>
  <si>
    <t>Prata</t>
  </si>
  <si>
    <t>Cobre</t>
  </si>
  <si>
    <t>Em Cobre</t>
  </si>
  <si>
    <t>Em Prata</t>
  </si>
  <si>
    <t>Em Ouro</t>
  </si>
  <si>
    <t>Em Electrum</t>
  </si>
  <si>
    <t>Em Platina</t>
  </si>
  <si>
    <t>Valor</t>
  </si>
  <si>
    <t>Tabela de Valores Unitarios</t>
  </si>
  <si>
    <t>Tabela de Valores Personalizaveis</t>
  </si>
  <si>
    <t xml:space="preserve">Nome da Arma </t>
  </si>
  <si>
    <t>Tamanho</t>
  </si>
  <si>
    <t>Dano</t>
  </si>
  <si>
    <t>Alcance</t>
  </si>
  <si>
    <t>Iniciativa</t>
  </si>
  <si>
    <t>Preço</t>
  </si>
  <si>
    <t>Peso</t>
  </si>
  <si>
    <t>Origem</t>
  </si>
  <si>
    <t>Material</t>
  </si>
  <si>
    <t>Descrição Especial</t>
  </si>
  <si>
    <t>Bronze</t>
  </si>
  <si>
    <t>Ferro</t>
  </si>
  <si>
    <t>Aço</t>
  </si>
  <si>
    <t>A</t>
  </si>
  <si>
    <t>I</t>
  </si>
  <si>
    <t>Ébano</t>
  </si>
  <si>
    <t>Obsidiana</t>
  </si>
  <si>
    <t>Diamante</t>
  </si>
  <si>
    <t>Humana</t>
  </si>
  <si>
    <t>Anã</t>
  </si>
  <si>
    <t>E.U</t>
  </si>
  <si>
    <t>E.F</t>
  </si>
  <si>
    <t>Anciã</t>
  </si>
  <si>
    <t>Legendas</t>
  </si>
  <si>
    <t>Modificador de Ataque</t>
  </si>
  <si>
    <t>Modificador de Iniciativa</t>
  </si>
  <si>
    <t>Base Para Bônus</t>
  </si>
  <si>
    <t>Elfica Urbana</t>
  </si>
  <si>
    <t>Elfica Florestal</t>
  </si>
  <si>
    <t>XX</t>
  </si>
  <si>
    <t>xx</t>
  </si>
  <si>
    <t>Adaga</t>
  </si>
  <si>
    <t>P</t>
  </si>
  <si>
    <t>1D4</t>
  </si>
  <si>
    <t>1D6</t>
  </si>
  <si>
    <t>1D10</t>
  </si>
  <si>
    <t>3|6|9</t>
  </si>
  <si>
    <t>PO:</t>
  </si>
  <si>
    <t>PP:</t>
  </si>
  <si>
    <t>PL:</t>
  </si>
  <si>
    <t>Peso de Cobre</t>
  </si>
  <si>
    <t>Peso de Prata</t>
  </si>
  <si>
    <t>Peso de Ouro</t>
  </si>
  <si>
    <t>E:</t>
  </si>
  <si>
    <t>Platina</t>
  </si>
  <si>
    <t>Alabarda</t>
  </si>
  <si>
    <t>G</t>
  </si>
  <si>
    <t>X</t>
  </si>
  <si>
    <t>Raridade %</t>
  </si>
  <si>
    <t>Cimitarra</t>
  </si>
  <si>
    <t>M</t>
  </si>
  <si>
    <t>Katana</t>
  </si>
  <si>
    <t>Espada Bastarda</t>
  </si>
  <si>
    <t>Espada Curta</t>
  </si>
  <si>
    <t>Espada Longa</t>
  </si>
  <si>
    <t>1D8</t>
  </si>
  <si>
    <t>Lança</t>
  </si>
  <si>
    <t>Maça</t>
  </si>
  <si>
    <t>Preço (PO)</t>
  </si>
  <si>
    <t>Nº 1</t>
  </si>
  <si>
    <t>Nº 2</t>
  </si>
  <si>
    <t>Nº 3</t>
  </si>
  <si>
    <t>Nº 4</t>
  </si>
  <si>
    <t>Nº 5</t>
  </si>
  <si>
    <t>Nº 6</t>
  </si>
  <si>
    <t>Nº 7</t>
  </si>
  <si>
    <t>Nº 8</t>
  </si>
  <si>
    <t>Nº 9</t>
  </si>
  <si>
    <t>Nº 10</t>
  </si>
  <si>
    <t>Nº 11</t>
  </si>
  <si>
    <t>Nº 12</t>
  </si>
  <si>
    <t>Nº 13</t>
  </si>
  <si>
    <t>Nº 14</t>
  </si>
  <si>
    <t>Nº 15</t>
  </si>
  <si>
    <t>Nº 16</t>
  </si>
  <si>
    <t>Nº 17</t>
  </si>
  <si>
    <t>Nº 18</t>
  </si>
  <si>
    <t>Nº 19</t>
  </si>
  <si>
    <t>Nº 20</t>
  </si>
  <si>
    <t>Nº 21</t>
  </si>
  <si>
    <t xml:space="preserve">Nº 1 </t>
  </si>
  <si>
    <t>Peso (Kg)</t>
  </si>
  <si>
    <t>Machado</t>
  </si>
  <si>
    <t>???</t>
  </si>
  <si>
    <t>??</t>
  </si>
  <si>
    <t>Machado Duplo</t>
  </si>
  <si>
    <t>Machadinha</t>
  </si>
  <si>
    <t>Mangual</t>
  </si>
  <si>
    <t>Martelo</t>
  </si>
  <si>
    <t>Montante</t>
  </si>
  <si>
    <t>1D12</t>
  </si>
  <si>
    <t>Clava</t>
  </si>
  <si>
    <t>Sabre</t>
  </si>
  <si>
    <t>Tipo</t>
  </si>
  <si>
    <t>Corte</t>
  </si>
  <si>
    <t>Esmagamento</t>
  </si>
  <si>
    <t>Perfuramento</t>
  </si>
  <si>
    <t>Lança Leve / Espeto</t>
  </si>
  <si>
    <t>4|8|12</t>
  </si>
  <si>
    <t>Lança Pesada</t>
  </si>
  <si>
    <t>Martelo de Guerra</t>
  </si>
  <si>
    <t>Arco Laminado</t>
  </si>
  <si>
    <t>Arco Curto</t>
  </si>
  <si>
    <t>Arco Longo</t>
  </si>
  <si>
    <t>Arco de Guerra</t>
  </si>
  <si>
    <t>Arco Composto</t>
  </si>
  <si>
    <t>Arco Plano</t>
  </si>
  <si>
    <t>Couro Animal</t>
  </si>
  <si>
    <t>Couro de Minotauro</t>
  </si>
  <si>
    <t>Couro de Dragão</t>
  </si>
  <si>
    <t>Couro de Tarrask</t>
  </si>
  <si>
    <t>Outro</t>
  </si>
  <si>
    <t>Coouro Animal</t>
  </si>
  <si>
    <t>Elfico Florestal</t>
  </si>
  <si>
    <t>Elfico Urbano</t>
  </si>
  <si>
    <t>Humano</t>
  </si>
  <si>
    <t>Chicote Liso</t>
  </si>
  <si>
    <t>Chicote Trançado</t>
  </si>
  <si>
    <t>Chicote Composto</t>
  </si>
  <si>
    <t>Impotente contra Armaduras Metalicas</t>
  </si>
  <si>
    <t>Claymore</t>
  </si>
  <si>
    <t>Arco Recurvo</t>
  </si>
  <si>
    <t>Lança-Projétil</t>
  </si>
  <si>
    <t>H</t>
  </si>
  <si>
    <t>EU</t>
  </si>
  <si>
    <t>EF</t>
  </si>
  <si>
    <t>Anci</t>
  </si>
  <si>
    <t>anão</t>
  </si>
  <si>
    <t>Bambu</t>
  </si>
  <si>
    <t>Madeira Pobre</t>
  </si>
  <si>
    <t>Madeira Clara</t>
  </si>
  <si>
    <t>Madeira Escura</t>
  </si>
  <si>
    <t>Fibra Arcana</t>
  </si>
  <si>
    <t>Bec de Corbin</t>
  </si>
  <si>
    <t>Bec de Corbin / Bico de Corvo</t>
  </si>
  <si>
    <t>Perfuração / Esmagamento</t>
  </si>
  <si>
    <t>Pique</t>
  </si>
  <si>
    <t>Florete</t>
  </si>
  <si>
    <t>Corte-Perfuramento</t>
  </si>
  <si>
    <t>Tridente</t>
  </si>
  <si>
    <t>Voulgue / Cutelo de Haste</t>
  </si>
  <si>
    <t>Gadanha - Foice de Haste</t>
  </si>
  <si>
    <t>Bardiche</t>
  </si>
  <si>
    <t>Gládio</t>
  </si>
  <si>
    <t>Nunchaku</t>
  </si>
  <si>
    <t>Esmagamento - Impacto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</si>
</sst>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-0.2499465926084170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4506668294322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theme="2"/>
      </bottom>
      <diagonal/>
    </border>
    <border>
      <left style="thick">
        <color auto="1"/>
      </left>
      <right style="medium">
        <color auto="1"/>
      </right>
      <top style="thin">
        <color theme="2"/>
      </top>
      <bottom style="thin">
        <color theme="2"/>
      </bottom>
      <diagonal/>
    </border>
    <border>
      <left style="thick">
        <color auto="1"/>
      </left>
      <right style="medium">
        <color auto="1"/>
      </right>
      <top style="thin">
        <color theme="2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theme="2"/>
      </bottom>
      <diagonal/>
    </border>
    <border>
      <left style="thick">
        <color auto="1"/>
      </left>
      <right style="thick">
        <color auto="1"/>
      </right>
      <top style="thin">
        <color theme="2"/>
      </top>
      <bottom style="thin">
        <color theme="2"/>
      </bottom>
      <diagonal/>
    </border>
    <border>
      <left style="thick">
        <color auto="1"/>
      </left>
      <right style="thick">
        <color auto="1"/>
      </right>
      <top style="thin">
        <color theme="2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theme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theme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theme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theme="0"/>
      </bottom>
      <diagonal/>
    </border>
    <border>
      <left style="thick">
        <color auto="1"/>
      </left>
      <right style="thick">
        <color auto="1"/>
      </right>
      <top style="thin">
        <color theme="0"/>
      </top>
      <bottom style="thin">
        <color theme="0"/>
      </bottom>
      <diagonal/>
    </border>
    <border>
      <left style="thick">
        <color auto="1"/>
      </left>
      <right style="thick">
        <color auto="1"/>
      </right>
      <top style="thin">
        <color theme="0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theme="2"/>
      </left>
      <right style="medium">
        <color theme="2"/>
      </right>
      <top style="thick">
        <color auto="1"/>
      </top>
      <bottom style="thin">
        <color auto="1"/>
      </bottom>
      <diagonal/>
    </border>
    <border>
      <left style="medium">
        <color theme="2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theme="2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theme="2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left"/>
    </xf>
    <xf numFmtId="0" fontId="2" fillId="7" borderId="15" xfId="0" applyFont="1" applyFill="1" applyBorder="1" applyAlignment="1">
      <alignment horizontal="left"/>
    </xf>
    <xf numFmtId="0" fontId="2" fillId="7" borderId="16" xfId="0" applyFont="1" applyFill="1" applyBorder="1" applyAlignment="1">
      <alignment horizontal="left"/>
    </xf>
    <xf numFmtId="0" fontId="2" fillId="7" borderId="17" xfId="0" applyFont="1" applyFill="1" applyBorder="1" applyAlignment="1">
      <alignment horizontal="left"/>
    </xf>
    <xf numFmtId="0" fontId="2" fillId="7" borderId="18" xfId="0" applyFont="1" applyFill="1" applyBorder="1" applyAlignment="1">
      <alignment horizontal="left"/>
    </xf>
    <xf numFmtId="0" fontId="2" fillId="7" borderId="19" xfId="0" applyFont="1" applyFill="1" applyBorder="1" applyAlignment="1">
      <alignment horizontal="left"/>
    </xf>
    <xf numFmtId="0" fontId="3" fillId="8" borderId="20" xfId="0" applyFont="1" applyFill="1" applyBorder="1" applyAlignment="1">
      <alignment horizontal="center"/>
    </xf>
    <xf numFmtId="0" fontId="3" fillId="9" borderId="21" xfId="0" applyFont="1" applyFill="1" applyBorder="1" applyAlignment="1">
      <alignment horizontal="center"/>
    </xf>
    <xf numFmtId="0" fontId="3" fillId="8" borderId="21" xfId="0" applyFont="1" applyFill="1" applyBorder="1" applyAlignment="1">
      <alignment horizontal="center"/>
    </xf>
    <xf numFmtId="0" fontId="3" fillId="9" borderId="22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4" fillId="15" borderId="5" xfId="0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4" fillId="16" borderId="6" xfId="0" applyFont="1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4" fillId="16" borderId="8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4" fillId="16" borderId="9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2" fillId="7" borderId="30" xfId="0" applyFont="1" applyFill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17" borderId="6" xfId="0" applyFill="1" applyBorder="1" applyAlignment="1">
      <alignment horizontal="center"/>
    </xf>
    <xf numFmtId="0" fontId="2" fillId="7" borderId="33" xfId="0" applyFont="1" applyFill="1" applyBorder="1" applyAlignment="1">
      <alignment horizontal="center"/>
    </xf>
    <xf numFmtId="0" fontId="2" fillId="7" borderId="34" xfId="0" applyFont="1" applyFill="1" applyBorder="1" applyAlignment="1">
      <alignment horizontal="center"/>
    </xf>
    <xf numFmtId="0" fontId="3" fillId="17" borderId="5" xfId="0" applyFont="1" applyFill="1" applyBorder="1" applyAlignment="1">
      <alignment horizontal="center"/>
    </xf>
    <xf numFmtId="0" fontId="2" fillId="7" borderId="33" xfId="0" applyNumberFormat="1" applyFont="1" applyFill="1" applyBorder="1" applyAlignment="1">
      <alignment horizontal="center"/>
    </xf>
    <xf numFmtId="0" fontId="0" fillId="17" borderId="5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2" fillId="7" borderId="35" xfId="0" applyFont="1" applyFill="1" applyBorder="1" applyAlignment="1">
      <alignment horizontal="center"/>
    </xf>
    <xf numFmtId="0" fontId="0" fillId="17" borderId="36" xfId="0" applyFill="1" applyBorder="1" applyAlignment="1">
      <alignment horizontal="center"/>
    </xf>
    <xf numFmtId="0" fontId="0" fillId="17" borderId="36" xfId="1" applyNumberFormat="1" applyFont="1" applyFill="1" applyBorder="1" applyAlignment="1">
      <alignment horizontal="center"/>
    </xf>
    <xf numFmtId="0" fontId="2" fillId="7" borderId="35" xfId="0" applyFont="1" applyFill="1" applyBorder="1" applyAlignment="1">
      <alignment horizontal="center"/>
    </xf>
    <xf numFmtId="0" fontId="0" fillId="17" borderId="38" xfId="0" applyFill="1" applyBorder="1" applyAlignment="1">
      <alignment horizontal="center"/>
    </xf>
    <xf numFmtId="0" fontId="2" fillId="7" borderId="35" xfId="0" applyFont="1" applyFill="1" applyBorder="1" applyAlignment="1">
      <alignment horizontal="center"/>
    </xf>
    <xf numFmtId="0" fontId="2" fillId="7" borderId="3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4" xfId="0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0" fillId="0" borderId="36" xfId="0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14" fontId="0" fillId="0" borderId="5" xfId="0" applyNumberForma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36" xfId="1" applyNumberFormat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3" fillId="0" borderId="32" xfId="0" applyFont="1" applyFill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14" fontId="0" fillId="17" borderId="5" xfId="0" applyNumberFormat="1" applyFill="1" applyBorder="1" applyAlignment="1">
      <alignment horizontal="center"/>
    </xf>
    <xf numFmtId="0" fontId="3" fillId="18" borderId="31" xfId="0" applyFont="1" applyFill="1" applyBorder="1" applyAlignment="1">
      <alignment horizontal="center"/>
    </xf>
    <xf numFmtId="0" fontId="0" fillId="17" borderId="39" xfId="0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3" fillId="0" borderId="41" xfId="0" applyFont="1" applyFill="1" applyBorder="1" applyAlignment="1">
      <alignment horizontal="center"/>
    </xf>
    <xf numFmtId="164" fontId="0" fillId="17" borderId="5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2" fillId="7" borderId="37" xfId="0" applyFont="1" applyFill="1" applyBorder="1" applyAlignment="1">
      <alignment horizontal="center"/>
    </xf>
    <xf numFmtId="0" fontId="2" fillId="7" borderId="35" xfId="0" applyFont="1" applyFill="1" applyBorder="1" applyAlignment="1">
      <alignment horizontal="center"/>
    </xf>
    <xf numFmtId="0" fontId="5" fillId="0" borderId="44" xfId="0" applyFont="1" applyFill="1" applyBorder="1" applyAlignment="1">
      <alignment horizontal="center" vertical="center" textRotation="90"/>
    </xf>
    <xf numFmtId="0" fontId="5" fillId="0" borderId="43" xfId="0" applyFont="1" applyFill="1" applyBorder="1" applyAlignment="1">
      <alignment horizontal="center" vertical="center" textRotation="90"/>
    </xf>
    <xf numFmtId="1" fontId="3" fillId="0" borderId="0" xfId="0" applyNumberFormat="1" applyFont="1" applyAlignment="1">
      <alignment horizontal="center"/>
    </xf>
    <xf numFmtId="1" fontId="3" fillId="0" borderId="42" xfId="0" applyNumberFormat="1" applyFont="1" applyBorder="1" applyAlignment="1">
      <alignment horizontal="center"/>
    </xf>
    <xf numFmtId="0" fontId="2" fillId="7" borderId="40" xfId="0" applyFont="1" applyFill="1" applyBorder="1" applyAlignment="1">
      <alignment horizontal="center"/>
    </xf>
    <xf numFmtId="0" fontId="2" fillId="7" borderId="37" xfId="0" applyFont="1" applyFill="1" applyBorder="1" applyAlignment="1">
      <alignment horizontal="center"/>
    </xf>
    <xf numFmtId="0" fontId="2" fillId="7" borderId="35" xfId="0" applyFont="1" applyFill="1" applyBorder="1" applyAlignment="1">
      <alignment horizontal="center"/>
    </xf>
    <xf numFmtId="0" fontId="5" fillId="0" borderId="45" xfId="0" applyFont="1" applyFill="1" applyBorder="1" applyAlignment="1">
      <alignment horizontal="center" vertical="center" textRotation="90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4" xfId="0" applyFont="1" applyFill="1" applyBorder="1" applyAlignment="1">
      <alignment horizontal="center"/>
    </xf>
    <xf numFmtId="0" fontId="3" fillId="10" borderId="25" xfId="0" applyFont="1" applyFill="1" applyBorder="1" applyAlignment="1">
      <alignment horizontal="center"/>
    </xf>
    <xf numFmtId="0" fontId="3" fillId="10" borderId="26" xfId="0" applyFont="1" applyFill="1" applyBorder="1" applyAlignment="1">
      <alignment horizontal="center"/>
    </xf>
    <xf numFmtId="0" fontId="3" fillId="11" borderId="26" xfId="0" applyFont="1" applyFill="1" applyBorder="1" applyAlignment="1">
      <alignment horizontal="center"/>
    </xf>
    <xf numFmtId="0" fontId="3" fillId="12" borderId="26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2" fillId="13" borderId="26" xfId="0" applyFont="1" applyFill="1" applyBorder="1" applyAlignment="1">
      <alignment horizontal="center"/>
    </xf>
    <xf numFmtId="0" fontId="2" fillId="13" borderId="27" xfId="0" applyFont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Q774"/>
  <sheetViews>
    <sheetView tabSelected="1" topLeftCell="A682" zoomScale="85" zoomScaleNormal="85" workbookViewId="0">
      <selection activeCell="E698" sqref="E698"/>
    </sheetView>
  </sheetViews>
  <sheetFormatPr defaultRowHeight="15" x14ac:dyDescent="0.25"/>
  <cols>
    <col min="1" max="1" width="7.28515625" style="3" customWidth="1"/>
    <col min="2" max="2" width="7.28515625" style="75" customWidth="1"/>
    <col min="3" max="3" width="28" style="1" customWidth="1"/>
    <col min="4" max="4" width="6.85546875" style="1" customWidth="1"/>
    <col min="5" max="5" width="27" style="1" customWidth="1"/>
    <col min="6" max="6" width="10.140625" style="3" customWidth="1"/>
    <col min="7" max="7" width="8.5703125" style="1" customWidth="1"/>
    <col min="8" max="8" width="4.85546875" style="1" customWidth="1"/>
    <col min="9" max="9" width="12.42578125" style="67" customWidth="1"/>
    <col min="10" max="10" width="9" style="1" customWidth="1"/>
    <col min="11" max="11" width="4.7109375" style="1" customWidth="1"/>
    <col min="12" max="12" width="11.140625" style="1" customWidth="1"/>
    <col min="13" max="13" width="13" style="1" customWidth="1"/>
    <col min="14" max="14" width="20.140625" style="1" customWidth="1"/>
    <col min="15" max="15" width="15.140625" style="1" customWidth="1"/>
    <col min="16" max="16" width="13.42578125" style="1" customWidth="1"/>
    <col min="17" max="17" width="53" style="1" customWidth="1"/>
    <col min="18" max="16384" width="9.140625" style="1"/>
  </cols>
  <sheetData>
    <row r="1" spans="1:17" s="3" customFormat="1" ht="16.5" thickTop="1" thickBot="1" x14ac:dyDescent="0.3">
      <c r="A1" s="97" t="s">
        <v>60</v>
      </c>
      <c r="B1" s="98"/>
      <c r="C1" s="99" t="s">
        <v>13</v>
      </c>
      <c r="D1" s="100"/>
      <c r="E1" s="74" t="s">
        <v>106</v>
      </c>
      <c r="F1" s="62" t="s">
        <v>14</v>
      </c>
      <c r="G1" s="101" t="s">
        <v>15</v>
      </c>
      <c r="H1" s="100"/>
      <c r="I1" s="65" t="s">
        <v>16</v>
      </c>
      <c r="J1" s="101" t="s">
        <v>17</v>
      </c>
      <c r="K1" s="100"/>
      <c r="L1" s="62" t="s">
        <v>71</v>
      </c>
      <c r="M1" s="62" t="s">
        <v>94</v>
      </c>
      <c r="N1" s="62" t="s">
        <v>21</v>
      </c>
      <c r="O1" s="62" t="s">
        <v>20</v>
      </c>
      <c r="P1" s="68" t="s">
        <v>61</v>
      </c>
      <c r="Q1" s="63" t="s">
        <v>22</v>
      </c>
    </row>
    <row r="2" spans="1:17" ht="16.5" thickTop="1" thickBot="1" x14ac:dyDescent="0.3">
      <c r="A2" s="87">
        <v>1</v>
      </c>
      <c r="B2" s="95" t="s">
        <v>44</v>
      </c>
      <c r="C2" s="48" t="s">
        <v>44</v>
      </c>
      <c r="D2" s="88" t="s">
        <v>72</v>
      </c>
      <c r="E2" s="88" t="s">
        <v>107</v>
      </c>
      <c r="F2" s="64" t="s">
        <v>45</v>
      </c>
      <c r="G2" s="69" t="s">
        <v>46</v>
      </c>
      <c r="H2" s="72">
        <v>-3</v>
      </c>
      <c r="I2" s="86" t="s">
        <v>49</v>
      </c>
      <c r="J2" s="69">
        <v>8</v>
      </c>
      <c r="K2" s="72">
        <v>-3</v>
      </c>
      <c r="L2" s="49">
        <f>L5-3</f>
        <v>3</v>
      </c>
      <c r="M2" s="91">
        <f>M3</f>
        <v>0.28125</v>
      </c>
      <c r="N2" s="49" t="s">
        <v>4</v>
      </c>
      <c r="O2" s="49" t="s">
        <v>31</v>
      </c>
      <c r="P2" s="70">
        <v>10</v>
      </c>
      <c r="Q2" s="61"/>
    </row>
    <row r="3" spans="1:17" ht="15.75" thickBot="1" x14ac:dyDescent="0.3">
      <c r="A3" s="84">
        <v>2</v>
      </c>
      <c r="B3" s="96"/>
      <c r="C3" s="76" t="s">
        <v>44</v>
      </c>
      <c r="D3" s="89" t="s">
        <v>73</v>
      </c>
      <c r="E3" s="77" t="str">
        <f>E2</f>
        <v>Corte</v>
      </c>
      <c r="F3" s="77" t="str">
        <f>F2</f>
        <v>P</v>
      </c>
      <c r="G3" s="78" t="s">
        <v>46</v>
      </c>
      <c r="H3" s="79">
        <v>-2</v>
      </c>
      <c r="I3" s="85" t="s">
        <v>49</v>
      </c>
      <c r="J3" s="78">
        <v>8</v>
      </c>
      <c r="K3" s="79">
        <v>-2</v>
      </c>
      <c r="L3" s="81">
        <f>L5- 2</f>
        <v>4</v>
      </c>
      <c r="M3" s="92">
        <f>(M4/100)*75</f>
        <v>0.28125</v>
      </c>
      <c r="N3" s="81" t="s">
        <v>23</v>
      </c>
      <c r="O3" s="81" t="s">
        <v>31</v>
      </c>
      <c r="P3" s="82">
        <v>20</v>
      </c>
      <c r="Q3" s="83"/>
    </row>
    <row r="4" spans="1:17" ht="16.5" thickTop="1" thickBot="1" x14ac:dyDescent="0.3">
      <c r="A4" s="87">
        <v>3</v>
      </c>
      <c r="B4" s="96"/>
      <c r="C4" s="48" t="s">
        <v>44</v>
      </c>
      <c r="D4" s="88" t="s">
        <v>74</v>
      </c>
      <c r="E4" s="64" t="str">
        <f>E2</f>
        <v>Corte</v>
      </c>
      <c r="F4" s="64" t="str">
        <f>F2</f>
        <v>P</v>
      </c>
      <c r="G4" s="69" t="s">
        <v>46</v>
      </c>
      <c r="H4" s="72">
        <v>-1</v>
      </c>
      <c r="I4" s="86" t="s">
        <v>49</v>
      </c>
      <c r="J4" s="69">
        <v>8</v>
      </c>
      <c r="K4" s="72">
        <v>-1</v>
      </c>
      <c r="L4" s="49">
        <f>L5- 1</f>
        <v>5</v>
      </c>
      <c r="M4" s="91">
        <f>(M5/100)*75</f>
        <v>0.375</v>
      </c>
      <c r="N4" s="49" t="s">
        <v>24</v>
      </c>
      <c r="O4" s="49" t="s">
        <v>31</v>
      </c>
      <c r="P4" s="70">
        <v>30</v>
      </c>
      <c r="Q4" s="61"/>
    </row>
    <row r="5" spans="1:17" ht="15.75" thickBot="1" x14ac:dyDescent="0.3">
      <c r="A5" s="84">
        <v>4</v>
      </c>
      <c r="B5" s="96"/>
      <c r="C5" s="76" t="s">
        <v>44</v>
      </c>
      <c r="D5" s="89" t="s">
        <v>75</v>
      </c>
      <c r="E5" s="77" t="str">
        <f>E2</f>
        <v>Corte</v>
      </c>
      <c r="F5" s="77" t="str">
        <f>F2</f>
        <v>P</v>
      </c>
      <c r="G5" s="78" t="s">
        <v>46</v>
      </c>
      <c r="H5" s="79">
        <v>0</v>
      </c>
      <c r="I5" s="85" t="s">
        <v>49</v>
      </c>
      <c r="J5" s="78">
        <v>8</v>
      </c>
      <c r="K5" s="79">
        <v>0</v>
      </c>
      <c r="L5" s="81">
        <v>6</v>
      </c>
      <c r="M5" s="92">
        <v>0.5</v>
      </c>
      <c r="N5" s="81" t="s">
        <v>25</v>
      </c>
      <c r="O5" s="81" t="s">
        <v>31</v>
      </c>
      <c r="P5" s="82">
        <v>40</v>
      </c>
      <c r="Q5" s="83"/>
    </row>
    <row r="6" spans="1:17" ht="16.5" thickTop="1" thickBot="1" x14ac:dyDescent="0.3">
      <c r="A6" s="87">
        <v>5</v>
      </c>
      <c r="B6" s="96"/>
      <c r="C6" s="48" t="s">
        <v>44</v>
      </c>
      <c r="D6" s="88" t="s">
        <v>76</v>
      </c>
      <c r="E6" s="64" t="str">
        <f>E2</f>
        <v>Corte</v>
      </c>
      <c r="F6" s="64" t="str">
        <f>F2</f>
        <v>P</v>
      </c>
      <c r="G6" s="69" t="s">
        <v>46</v>
      </c>
      <c r="H6" s="72">
        <v>-3</v>
      </c>
      <c r="I6" s="86" t="s">
        <v>49</v>
      </c>
      <c r="J6" s="69">
        <v>8</v>
      </c>
      <c r="K6" s="72">
        <v>-2</v>
      </c>
      <c r="L6" s="49">
        <f>L2+ 1</f>
        <v>4</v>
      </c>
      <c r="M6" s="91">
        <f>(M2/5)*4</f>
        <v>0.22500000000000001</v>
      </c>
      <c r="N6" s="49" t="s">
        <v>4</v>
      </c>
      <c r="O6" s="49" t="s">
        <v>40</v>
      </c>
      <c r="P6" s="70">
        <v>20</v>
      </c>
      <c r="Q6" s="61"/>
    </row>
    <row r="7" spans="1:17" ht="15.75" thickBot="1" x14ac:dyDescent="0.3">
      <c r="A7" s="84">
        <v>6</v>
      </c>
      <c r="B7" s="96"/>
      <c r="C7" s="76" t="s">
        <v>44</v>
      </c>
      <c r="D7" s="89" t="s">
        <v>77</v>
      </c>
      <c r="E7" s="77" t="str">
        <f t="shared" ref="E7:F7" si="0">E6</f>
        <v>Corte</v>
      </c>
      <c r="F7" s="77" t="str">
        <f t="shared" si="0"/>
        <v>P</v>
      </c>
      <c r="G7" s="78" t="s">
        <v>46</v>
      </c>
      <c r="H7" s="79">
        <v>-3</v>
      </c>
      <c r="I7" s="85" t="s">
        <v>49</v>
      </c>
      <c r="J7" s="78">
        <v>8</v>
      </c>
      <c r="K7" s="79">
        <v>-1</v>
      </c>
      <c r="L7" s="81">
        <f>L3+1</f>
        <v>5</v>
      </c>
      <c r="M7" s="92">
        <f>(M3/5)*4</f>
        <v>0.22500000000000001</v>
      </c>
      <c r="N7" s="81" t="s">
        <v>23</v>
      </c>
      <c r="O7" s="81" t="s">
        <v>40</v>
      </c>
      <c r="P7" s="82">
        <v>30</v>
      </c>
      <c r="Q7" s="83"/>
    </row>
    <row r="8" spans="1:17" ht="16.5" thickTop="1" thickBot="1" x14ac:dyDescent="0.3">
      <c r="A8" s="87">
        <v>7</v>
      </c>
      <c r="B8" s="96"/>
      <c r="C8" s="48" t="s">
        <v>44</v>
      </c>
      <c r="D8" s="88" t="s">
        <v>78</v>
      </c>
      <c r="E8" s="64" t="str">
        <f t="shared" ref="E8:F8" si="1">E6</f>
        <v>Corte</v>
      </c>
      <c r="F8" s="64" t="str">
        <f t="shared" si="1"/>
        <v>P</v>
      </c>
      <c r="G8" s="69" t="s">
        <v>46</v>
      </c>
      <c r="H8" s="72">
        <v>-3</v>
      </c>
      <c r="I8" s="86" t="s">
        <v>49</v>
      </c>
      <c r="J8" s="69">
        <v>8</v>
      </c>
      <c r="K8" s="72">
        <v>0</v>
      </c>
      <c r="L8" s="49">
        <f>L4+1</f>
        <v>6</v>
      </c>
      <c r="M8" s="91">
        <f t="shared" ref="M8:M9" si="2">(M4/5)*4</f>
        <v>0.3</v>
      </c>
      <c r="N8" s="49" t="s">
        <v>24</v>
      </c>
      <c r="O8" s="49" t="s">
        <v>40</v>
      </c>
      <c r="P8" s="70">
        <v>40</v>
      </c>
      <c r="Q8" s="61"/>
    </row>
    <row r="9" spans="1:17" ht="15.75" thickBot="1" x14ac:dyDescent="0.3">
      <c r="A9" s="84">
        <v>8</v>
      </c>
      <c r="B9" s="96"/>
      <c r="C9" s="76" t="s">
        <v>44</v>
      </c>
      <c r="D9" s="89" t="s">
        <v>79</v>
      </c>
      <c r="E9" s="77" t="str">
        <f t="shared" ref="E9:F9" si="3">E6</f>
        <v>Corte</v>
      </c>
      <c r="F9" s="77" t="str">
        <f t="shared" si="3"/>
        <v>P</v>
      </c>
      <c r="G9" s="78" t="s">
        <v>46</v>
      </c>
      <c r="H9" s="79">
        <v>-2</v>
      </c>
      <c r="I9" s="85" t="s">
        <v>49</v>
      </c>
      <c r="J9" s="78">
        <v>8</v>
      </c>
      <c r="K9" s="79">
        <v>1</v>
      </c>
      <c r="L9" s="81">
        <f>L5+1</f>
        <v>7</v>
      </c>
      <c r="M9" s="92">
        <f t="shared" si="2"/>
        <v>0.4</v>
      </c>
      <c r="N9" s="81" t="s">
        <v>25</v>
      </c>
      <c r="O9" s="81" t="s">
        <v>40</v>
      </c>
      <c r="P9" s="82">
        <v>50</v>
      </c>
      <c r="Q9" s="83"/>
    </row>
    <row r="10" spans="1:17" ht="16.5" thickTop="1" thickBot="1" x14ac:dyDescent="0.3">
      <c r="A10" s="87">
        <v>9</v>
      </c>
      <c r="B10" s="96"/>
      <c r="C10" s="48" t="s">
        <v>44</v>
      </c>
      <c r="D10" s="88" t="s">
        <v>80</v>
      </c>
      <c r="E10" s="64" t="str">
        <f t="shared" ref="E10:F10" si="4">E6</f>
        <v>Corte</v>
      </c>
      <c r="F10" s="64" t="str">
        <f t="shared" si="4"/>
        <v>P</v>
      </c>
      <c r="G10" s="69" t="s">
        <v>46</v>
      </c>
      <c r="H10" s="72">
        <v>1</v>
      </c>
      <c r="I10" s="66" t="s">
        <v>49</v>
      </c>
      <c r="J10" s="69">
        <v>8</v>
      </c>
      <c r="K10" s="72">
        <v>3</v>
      </c>
      <c r="L10" s="49">
        <f>L9+1</f>
        <v>8</v>
      </c>
      <c r="M10" s="91">
        <f>(M9/5)*4</f>
        <v>0.32</v>
      </c>
      <c r="N10" s="49" t="s">
        <v>28</v>
      </c>
      <c r="O10" s="49" t="s">
        <v>40</v>
      </c>
      <c r="P10" s="70">
        <v>70</v>
      </c>
      <c r="Q10" s="61"/>
    </row>
    <row r="11" spans="1:17" ht="15.75" thickBot="1" x14ac:dyDescent="0.3">
      <c r="A11" s="84">
        <v>10</v>
      </c>
      <c r="B11" s="96"/>
      <c r="C11" s="76" t="s">
        <v>44</v>
      </c>
      <c r="D11" s="89" t="s">
        <v>81</v>
      </c>
      <c r="E11" s="77" t="str">
        <f t="shared" ref="E11:F11" si="5">E10</f>
        <v>Corte</v>
      </c>
      <c r="F11" s="77" t="str">
        <f t="shared" si="5"/>
        <v>P</v>
      </c>
      <c r="G11" s="78" t="s">
        <v>46</v>
      </c>
      <c r="H11" s="79">
        <v>-3</v>
      </c>
      <c r="I11" s="80" t="s">
        <v>49</v>
      </c>
      <c r="J11" s="78">
        <v>8</v>
      </c>
      <c r="K11" s="79">
        <v>-1</v>
      </c>
      <c r="L11" s="81">
        <f>L6</f>
        <v>4</v>
      </c>
      <c r="M11" s="92">
        <f>(M2/4)*3</f>
        <v>0.2109375</v>
      </c>
      <c r="N11" s="81" t="s">
        <v>4</v>
      </c>
      <c r="O11" s="81" t="s">
        <v>41</v>
      </c>
      <c r="P11" s="82">
        <v>20</v>
      </c>
      <c r="Q11" s="83"/>
    </row>
    <row r="12" spans="1:17" ht="16.5" thickTop="1" thickBot="1" x14ac:dyDescent="0.3">
      <c r="A12" s="87">
        <v>11</v>
      </c>
      <c r="B12" s="96"/>
      <c r="C12" s="48" t="s">
        <v>44</v>
      </c>
      <c r="D12" s="88" t="s">
        <v>82</v>
      </c>
      <c r="E12" s="64" t="str">
        <f t="shared" ref="E12:F12" si="6">E10</f>
        <v>Corte</v>
      </c>
      <c r="F12" s="64" t="str">
        <f t="shared" si="6"/>
        <v>P</v>
      </c>
      <c r="G12" s="69" t="s">
        <v>46</v>
      </c>
      <c r="H12" s="72">
        <v>-3</v>
      </c>
      <c r="I12" s="66" t="s">
        <v>49</v>
      </c>
      <c r="J12" s="69">
        <v>8</v>
      </c>
      <c r="K12" s="72">
        <v>0</v>
      </c>
      <c r="L12" s="49">
        <f>L7</f>
        <v>5</v>
      </c>
      <c r="M12" s="91">
        <f>(M3/4)*3</f>
        <v>0.2109375</v>
      </c>
      <c r="N12" s="49" t="s">
        <v>23</v>
      </c>
      <c r="O12" s="49" t="s">
        <v>41</v>
      </c>
      <c r="P12" s="70">
        <v>30</v>
      </c>
      <c r="Q12" s="61"/>
    </row>
    <row r="13" spans="1:17" ht="15.75" thickBot="1" x14ac:dyDescent="0.3">
      <c r="A13" s="84">
        <v>12</v>
      </c>
      <c r="B13" s="96"/>
      <c r="C13" s="76" t="s">
        <v>44</v>
      </c>
      <c r="D13" s="89" t="s">
        <v>83</v>
      </c>
      <c r="E13" s="77" t="str">
        <f t="shared" ref="E13:F13" si="7">E10</f>
        <v>Corte</v>
      </c>
      <c r="F13" s="77" t="str">
        <f t="shared" si="7"/>
        <v>P</v>
      </c>
      <c r="G13" s="78" t="s">
        <v>46</v>
      </c>
      <c r="H13" s="79">
        <v>-3</v>
      </c>
      <c r="I13" s="80" t="s">
        <v>49</v>
      </c>
      <c r="J13" s="78">
        <v>8</v>
      </c>
      <c r="K13" s="79">
        <v>1</v>
      </c>
      <c r="L13" s="81">
        <f>L8</f>
        <v>6</v>
      </c>
      <c r="M13" s="92">
        <f t="shared" ref="M13:M14" si="8">(M4/4)*3</f>
        <v>0.28125</v>
      </c>
      <c r="N13" s="81" t="s">
        <v>24</v>
      </c>
      <c r="O13" s="81" t="s">
        <v>41</v>
      </c>
      <c r="P13" s="82">
        <v>40</v>
      </c>
      <c r="Q13" s="83"/>
    </row>
    <row r="14" spans="1:17" ht="16.5" thickTop="1" thickBot="1" x14ac:dyDescent="0.3">
      <c r="A14" s="87">
        <v>13</v>
      </c>
      <c r="B14" s="96"/>
      <c r="C14" s="48" t="s">
        <v>44</v>
      </c>
      <c r="D14" s="88" t="s">
        <v>84</v>
      </c>
      <c r="E14" s="64" t="str">
        <f t="shared" ref="E14:F14" si="9">E10</f>
        <v>Corte</v>
      </c>
      <c r="F14" s="64" t="str">
        <f t="shared" si="9"/>
        <v>P</v>
      </c>
      <c r="G14" s="69" t="s">
        <v>46</v>
      </c>
      <c r="H14" s="72">
        <v>-3</v>
      </c>
      <c r="I14" s="66" t="s">
        <v>49</v>
      </c>
      <c r="J14" s="69">
        <v>8</v>
      </c>
      <c r="K14" s="72">
        <v>2</v>
      </c>
      <c r="L14" s="49">
        <f>L9</f>
        <v>7</v>
      </c>
      <c r="M14" s="91">
        <f t="shared" si="8"/>
        <v>0.375</v>
      </c>
      <c r="N14" s="49" t="s">
        <v>25</v>
      </c>
      <c r="O14" s="49" t="s">
        <v>41</v>
      </c>
      <c r="P14" s="70">
        <v>50</v>
      </c>
      <c r="Q14" s="61"/>
    </row>
    <row r="15" spans="1:17" ht="15.75" thickBot="1" x14ac:dyDescent="0.3">
      <c r="A15" s="84">
        <v>14</v>
      </c>
      <c r="B15" s="96"/>
      <c r="C15" s="76" t="s">
        <v>44</v>
      </c>
      <c r="D15" s="89" t="s">
        <v>85</v>
      </c>
      <c r="E15" s="77" t="str">
        <f t="shared" ref="E15:F15" si="10">E14</f>
        <v>Corte</v>
      </c>
      <c r="F15" s="77" t="str">
        <f t="shared" si="10"/>
        <v>P</v>
      </c>
      <c r="G15" s="78" t="s">
        <v>46</v>
      </c>
      <c r="H15" s="79">
        <v>0</v>
      </c>
      <c r="I15" s="85" t="s">
        <v>49</v>
      </c>
      <c r="J15" s="78">
        <v>8</v>
      </c>
      <c r="K15" s="79">
        <v>4</v>
      </c>
      <c r="L15" s="81">
        <f>L10</f>
        <v>8</v>
      </c>
      <c r="M15" s="92">
        <f>(M14/4)*3</f>
        <v>0.28125</v>
      </c>
      <c r="N15" s="81" t="s">
        <v>28</v>
      </c>
      <c r="O15" s="81" t="s">
        <v>41</v>
      </c>
      <c r="P15" s="82">
        <v>70</v>
      </c>
      <c r="Q15" s="83"/>
    </row>
    <row r="16" spans="1:17" ht="16.5" thickTop="1" thickBot="1" x14ac:dyDescent="0.3">
      <c r="A16" s="87">
        <v>15</v>
      </c>
      <c r="B16" s="96"/>
      <c r="C16" s="48" t="s">
        <v>44</v>
      </c>
      <c r="D16" s="88" t="s">
        <v>86</v>
      </c>
      <c r="E16" s="64" t="str">
        <f t="shared" ref="E16:F16" si="11">E14</f>
        <v>Corte</v>
      </c>
      <c r="F16" s="64" t="str">
        <f t="shared" si="11"/>
        <v>P</v>
      </c>
      <c r="G16" s="69" t="s">
        <v>46</v>
      </c>
      <c r="H16" s="72">
        <v>-2</v>
      </c>
      <c r="I16" s="66" t="s">
        <v>49</v>
      </c>
      <c r="J16" s="69">
        <v>8</v>
      </c>
      <c r="K16" s="72">
        <v>-3</v>
      </c>
      <c r="L16" s="49">
        <f>L3+1</f>
        <v>5</v>
      </c>
      <c r="M16" s="91">
        <f>(M3/5)*6</f>
        <v>0.33750000000000002</v>
      </c>
      <c r="N16" s="49" t="s">
        <v>23</v>
      </c>
      <c r="O16" s="49" t="s">
        <v>32</v>
      </c>
      <c r="P16" s="70">
        <v>30</v>
      </c>
      <c r="Q16" s="61"/>
    </row>
    <row r="17" spans="1:17" ht="15.75" thickBot="1" x14ac:dyDescent="0.3">
      <c r="A17" s="84">
        <v>16</v>
      </c>
      <c r="B17" s="96"/>
      <c r="C17" s="76" t="s">
        <v>44</v>
      </c>
      <c r="D17" s="89" t="s">
        <v>87</v>
      </c>
      <c r="E17" s="77" t="str">
        <f t="shared" ref="E17:F17" si="12">E14</f>
        <v>Corte</v>
      </c>
      <c r="F17" s="77" t="str">
        <f t="shared" si="12"/>
        <v>P</v>
      </c>
      <c r="G17" s="78" t="s">
        <v>46</v>
      </c>
      <c r="H17" s="79">
        <v>0</v>
      </c>
      <c r="I17" s="80" t="s">
        <v>49</v>
      </c>
      <c r="J17" s="78">
        <v>8</v>
      </c>
      <c r="K17" s="79">
        <v>-2</v>
      </c>
      <c r="L17" s="81">
        <f>L4+1</f>
        <v>6</v>
      </c>
      <c r="M17" s="92">
        <f>(M4/5)*6</f>
        <v>0.44999999999999996</v>
      </c>
      <c r="N17" s="81" t="s">
        <v>24</v>
      </c>
      <c r="O17" s="81" t="s">
        <v>32</v>
      </c>
      <c r="P17" s="82">
        <v>40</v>
      </c>
      <c r="Q17" s="83"/>
    </row>
    <row r="18" spans="1:17" ht="16.5" thickTop="1" thickBot="1" x14ac:dyDescent="0.3">
      <c r="A18" s="87">
        <v>17</v>
      </c>
      <c r="B18" s="96"/>
      <c r="C18" s="48" t="s">
        <v>44</v>
      </c>
      <c r="D18" s="88" t="s">
        <v>88</v>
      </c>
      <c r="E18" s="64" t="str">
        <f t="shared" ref="E18:F18" si="13">E14</f>
        <v>Corte</v>
      </c>
      <c r="F18" s="64" t="str">
        <f t="shared" si="13"/>
        <v>P</v>
      </c>
      <c r="G18" s="69" t="s">
        <v>46</v>
      </c>
      <c r="H18" s="72">
        <v>1</v>
      </c>
      <c r="I18" s="66" t="s">
        <v>49</v>
      </c>
      <c r="J18" s="69">
        <v>8</v>
      </c>
      <c r="K18" s="72">
        <v>-1</v>
      </c>
      <c r="L18" s="49">
        <f>L5+1</f>
        <v>7</v>
      </c>
      <c r="M18" s="91">
        <f>(M5/5)*6</f>
        <v>0.60000000000000009</v>
      </c>
      <c r="N18" s="49" t="s">
        <v>25</v>
      </c>
      <c r="O18" s="49" t="s">
        <v>32</v>
      </c>
      <c r="P18" s="70">
        <v>50</v>
      </c>
      <c r="Q18" s="61"/>
    </row>
    <row r="19" spans="1:17" ht="15.75" thickBot="1" x14ac:dyDescent="0.3">
      <c r="A19" s="84">
        <v>18</v>
      </c>
      <c r="B19" s="96"/>
      <c r="C19" s="76" t="s">
        <v>44</v>
      </c>
      <c r="D19" s="89" t="s">
        <v>89</v>
      </c>
      <c r="E19" s="77" t="str">
        <f t="shared" ref="E19:F19" si="14">E18</f>
        <v>Corte</v>
      </c>
      <c r="F19" s="77" t="str">
        <f t="shared" si="14"/>
        <v>P</v>
      </c>
      <c r="G19" s="78" t="s">
        <v>46</v>
      </c>
      <c r="H19" s="79">
        <v>2</v>
      </c>
      <c r="I19" s="80" t="s">
        <v>49</v>
      </c>
      <c r="J19" s="78">
        <v>8</v>
      </c>
      <c r="K19" s="79">
        <v>0</v>
      </c>
      <c r="L19" s="81">
        <f>L18+1</f>
        <v>8</v>
      </c>
      <c r="M19" s="92">
        <f>M18</f>
        <v>0.60000000000000009</v>
      </c>
      <c r="N19" s="81" t="s">
        <v>3</v>
      </c>
      <c r="O19" s="81" t="s">
        <v>32</v>
      </c>
      <c r="P19" s="82">
        <v>60</v>
      </c>
      <c r="Q19" s="83"/>
    </row>
    <row r="20" spans="1:17" ht="16.5" thickTop="1" thickBot="1" x14ac:dyDescent="0.3">
      <c r="A20" s="87">
        <v>19</v>
      </c>
      <c r="B20" s="96"/>
      <c r="C20" s="48" t="s">
        <v>44</v>
      </c>
      <c r="D20" s="88" t="s">
        <v>90</v>
      </c>
      <c r="E20" s="64" t="str">
        <f t="shared" ref="E20:F20" si="15">E18</f>
        <v>Corte</v>
      </c>
      <c r="F20" s="64" t="str">
        <f t="shared" si="15"/>
        <v>P</v>
      </c>
      <c r="G20" s="69" t="s">
        <v>46</v>
      </c>
      <c r="H20" s="72">
        <v>4</v>
      </c>
      <c r="I20" s="86" t="s">
        <v>49</v>
      </c>
      <c r="J20" s="69">
        <v>8</v>
      </c>
      <c r="K20" s="72">
        <v>2</v>
      </c>
      <c r="L20" s="49">
        <f>L19+1</f>
        <v>9</v>
      </c>
      <c r="M20" s="91">
        <f>(M19/50)*55</f>
        <v>0.66000000000000014</v>
      </c>
      <c r="N20" s="49" t="s">
        <v>29</v>
      </c>
      <c r="O20" s="49" t="s">
        <v>32</v>
      </c>
      <c r="P20" s="70">
        <v>80</v>
      </c>
      <c r="Q20" s="61"/>
    </row>
    <row r="21" spans="1:17" ht="15.75" thickBot="1" x14ac:dyDescent="0.3">
      <c r="A21" s="84">
        <v>20</v>
      </c>
      <c r="B21" s="96"/>
      <c r="C21" s="76" t="s">
        <v>44</v>
      </c>
      <c r="D21" s="89" t="s">
        <v>91</v>
      </c>
      <c r="E21" s="77" t="str">
        <f t="shared" ref="E21:F21" si="16">E18</f>
        <v>Corte</v>
      </c>
      <c r="F21" s="77" t="str">
        <f t="shared" si="16"/>
        <v>P</v>
      </c>
      <c r="G21" s="78" t="s">
        <v>46</v>
      </c>
      <c r="H21" s="79">
        <v>5</v>
      </c>
      <c r="I21" s="80" t="s">
        <v>49</v>
      </c>
      <c r="J21" s="78">
        <v>8</v>
      </c>
      <c r="K21" s="79">
        <v>5</v>
      </c>
      <c r="L21" s="81">
        <f>L20*10</f>
        <v>90</v>
      </c>
      <c r="M21" s="92">
        <f>(M5/4)*3</f>
        <v>0.375</v>
      </c>
      <c r="N21" s="81" t="s">
        <v>29</v>
      </c>
      <c r="O21" s="81" t="s">
        <v>35</v>
      </c>
      <c r="P21" s="78">
        <v>99</v>
      </c>
      <c r="Q21" s="83"/>
    </row>
    <row r="22" spans="1:17" ht="16.5" thickTop="1" thickBot="1" x14ac:dyDescent="0.3">
      <c r="A22" s="87">
        <v>21</v>
      </c>
      <c r="B22" s="96"/>
      <c r="C22" s="48" t="s">
        <v>44</v>
      </c>
      <c r="D22" s="88" t="s">
        <v>92</v>
      </c>
      <c r="E22" s="64" t="str">
        <f t="shared" ref="E22:F22" si="17">E18</f>
        <v>Corte</v>
      </c>
      <c r="F22" s="64" t="str">
        <f t="shared" si="17"/>
        <v>P</v>
      </c>
      <c r="G22" s="69" t="s">
        <v>46</v>
      </c>
      <c r="H22" s="72">
        <v>6</v>
      </c>
      <c r="I22" s="66" t="s">
        <v>49</v>
      </c>
      <c r="J22" s="69">
        <v>8</v>
      </c>
      <c r="K22" s="72">
        <v>6</v>
      </c>
      <c r="L22" s="49">
        <f>L21*2</f>
        <v>180</v>
      </c>
      <c r="M22" s="91">
        <f>(M21/40)*45</f>
        <v>0.421875</v>
      </c>
      <c r="N22" s="49" t="s">
        <v>30</v>
      </c>
      <c r="O22" s="49" t="s">
        <v>35</v>
      </c>
      <c r="P22" s="69">
        <v>99</v>
      </c>
      <c r="Q22" s="61"/>
    </row>
    <row r="23" spans="1:17" ht="16.5" thickTop="1" thickBot="1" x14ac:dyDescent="0.3">
      <c r="A23" s="97" t="s">
        <v>60</v>
      </c>
      <c r="B23" s="98"/>
      <c r="C23" s="99" t="s">
        <v>13</v>
      </c>
      <c r="D23" s="100"/>
      <c r="E23" s="74" t="s">
        <v>106</v>
      </c>
      <c r="F23" s="62" t="s">
        <v>14</v>
      </c>
      <c r="G23" s="101" t="s">
        <v>15</v>
      </c>
      <c r="H23" s="100"/>
      <c r="I23" s="65" t="s">
        <v>16</v>
      </c>
      <c r="J23" s="101" t="s">
        <v>17</v>
      </c>
      <c r="K23" s="100"/>
      <c r="L23" s="62" t="s">
        <v>18</v>
      </c>
      <c r="M23" s="62" t="s">
        <v>94</v>
      </c>
      <c r="N23" s="62" t="s">
        <v>21</v>
      </c>
      <c r="O23" s="62" t="s">
        <v>20</v>
      </c>
      <c r="P23" s="71" t="s">
        <v>61</v>
      </c>
      <c r="Q23" s="63" t="s">
        <v>22</v>
      </c>
    </row>
    <row r="24" spans="1:17" ht="16.5" thickTop="1" thickBot="1" x14ac:dyDescent="0.3">
      <c r="A24" s="84">
        <v>22</v>
      </c>
      <c r="B24" s="95" t="s">
        <v>58</v>
      </c>
      <c r="C24" s="76" t="s">
        <v>58</v>
      </c>
      <c r="D24" s="89" t="s">
        <v>93</v>
      </c>
      <c r="E24" s="89" t="s">
        <v>107</v>
      </c>
      <c r="F24" s="77" t="s">
        <v>59</v>
      </c>
      <c r="G24" s="78" t="s">
        <v>48</v>
      </c>
      <c r="H24" s="79">
        <v>-3</v>
      </c>
      <c r="I24" s="85">
        <v>3</v>
      </c>
      <c r="J24" s="78">
        <v>1</v>
      </c>
      <c r="K24" s="79">
        <v>-3</v>
      </c>
      <c r="L24" s="81">
        <f>L27-3</f>
        <v>12</v>
      </c>
      <c r="M24" s="92">
        <f>M25</f>
        <v>4.5</v>
      </c>
      <c r="N24" s="81" t="s">
        <v>4</v>
      </c>
      <c r="O24" s="81" t="s">
        <v>31</v>
      </c>
      <c r="P24" s="82">
        <v>10</v>
      </c>
      <c r="Q24" s="83"/>
    </row>
    <row r="25" spans="1:17" ht="16.5" thickTop="1" thickBot="1" x14ac:dyDescent="0.3">
      <c r="A25" s="87">
        <v>23</v>
      </c>
      <c r="B25" s="96"/>
      <c r="C25" s="48" t="s">
        <v>58</v>
      </c>
      <c r="D25" s="88" t="s">
        <v>73</v>
      </c>
      <c r="E25" s="64" t="str">
        <f>E24</f>
        <v>Corte</v>
      </c>
      <c r="F25" s="64" t="s">
        <v>59</v>
      </c>
      <c r="G25" s="69" t="s">
        <v>48</v>
      </c>
      <c r="H25" s="72">
        <v>-2</v>
      </c>
      <c r="I25" s="66">
        <v>3</v>
      </c>
      <c r="J25" s="69">
        <v>1</v>
      </c>
      <c r="K25" s="72">
        <v>-2</v>
      </c>
      <c r="L25" s="49">
        <f>L27- 2</f>
        <v>13</v>
      </c>
      <c r="M25" s="91">
        <f>(M26/100)*75</f>
        <v>4.5</v>
      </c>
      <c r="N25" s="49" t="s">
        <v>23</v>
      </c>
      <c r="O25" s="49" t="s">
        <v>31</v>
      </c>
      <c r="P25" s="70">
        <v>20</v>
      </c>
      <c r="Q25" s="61"/>
    </row>
    <row r="26" spans="1:17" ht="15.75" thickBot="1" x14ac:dyDescent="0.3">
      <c r="A26" s="84">
        <v>24</v>
      </c>
      <c r="B26" s="96"/>
      <c r="C26" s="76" t="s">
        <v>58</v>
      </c>
      <c r="D26" s="89" t="s">
        <v>74</v>
      </c>
      <c r="E26" s="77" t="str">
        <f>E24</f>
        <v>Corte</v>
      </c>
      <c r="F26" s="77" t="s">
        <v>59</v>
      </c>
      <c r="G26" s="78" t="s">
        <v>48</v>
      </c>
      <c r="H26" s="79">
        <v>-2</v>
      </c>
      <c r="I26" s="85">
        <v>3</v>
      </c>
      <c r="J26" s="78">
        <v>1</v>
      </c>
      <c r="K26" s="79">
        <v>-1</v>
      </c>
      <c r="L26" s="81">
        <f>L27- 1</f>
        <v>14</v>
      </c>
      <c r="M26" s="92">
        <f>(M27/100)*75</f>
        <v>6</v>
      </c>
      <c r="N26" s="81" t="s">
        <v>24</v>
      </c>
      <c r="O26" s="81" t="s">
        <v>31</v>
      </c>
      <c r="P26" s="82">
        <v>30</v>
      </c>
      <c r="Q26" s="83"/>
    </row>
    <row r="27" spans="1:17" ht="16.5" thickTop="1" thickBot="1" x14ac:dyDescent="0.3">
      <c r="A27" s="87">
        <v>25</v>
      </c>
      <c r="B27" s="96"/>
      <c r="C27" s="48" t="s">
        <v>58</v>
      </c>
      <c r="D27" s="88" t="s">
        <v>75</v>
      </c>
      <c r="E27" s="64" t="str">
        <f>E24</f>
        <v>Corte</v>
      </c>
      <c r="F27" s="64" t="s">
        <v>59</v>
      </c>
      <c r="G27" s="69" t="s">
        <v>48</v>
      </c>
      <c r="H27" s="72">
        <v>0</v>
      </c>
      <c r="I27" s="66">
        <v>3</v>
      </c>
      <c r="J27" s="69">
        <v>1</v>
      </c>
      <c r="K27" s="72">
        <v>0</v>
      </c>
      <c r="L27" s="49">
        <v>15</v>
      </c>
      <c r="M27" s="91">
        <v>8</v>
      </c>
      <c r="N27" s="49" t="s">
        <v>25</v>
      </c>
      <c r="O27" s="49" t="s">
        <v>31</v>
      </c>
      <c r="P27" s="70">
        <v>40</v>
      </c>
      <c r="Q27" s="61"/>
    </row>
    <row r="28" spans="1:17" ht="15.75" thickBot="1" x14ac:dyDescent="0.3">
      <c r="A28" s="84">
        <v>26</v>
      </c>
      <c r="B28" s="96"/>
      <c r="C28" s="76" t="s">
        <v>58</v>
      </c>
      <c r="D28" s="89" t="s">
        <v>76</v>
      </c>
      <c r="E28" s="77" t="str">
        <f>E24</f>
        <v>Corte</v>
      </c>
      <c r="F28" s="77" t="s">
        <v>59</v>
      </c>
      <c r="G28" s="78" t="s">
        <v>48</v>
      </c>
      <c r="H28" s="79">
        <v>-3</v>
      </c>
      <c r="I28" s="85">
        <v>3</v>
      </c>
      <c r="J28" s="78">
        <v>1</v>
      </c>
      <c r="K28" s="79">
        <v>-2</v>
      </c>
      <c r="L28" s="81">
        <f>L24+ 1</f>
        <v>13</v>
      </c>
      <c r="M28" s="92">
        <f>(M24/5)*4</f>
        <v>3.6</v>
      </c>
      <c r="N28" s="81" t="s">
        <v>4</v>
      </c>
      <c r="O28" s="81" t="s">
        <v>40</v>
      </c>
      <c r="P28" s="82">
        <v>20</v>
      </c>
      <c r="Q28" s="83"/>
    </row>
    <row r="29" spans="1:17" ht="16.5" thickTop="1" thickBot="1" x14ac:dyDescent="0.3">
      <c r="A29" s="87">
        <v>27</v>
      </c>
      <c r="B29" s="96"/>
      <c r="C29" s="48" t="s">
        <v>58</v>
      </c>
      <c r="D29" s="88" t="s">
        <v>77</v>
      </c>
      <c r="E29" s="64" t="str">
        <f t="shared" ref="E29" si="18">E28</f>
        <v>Corte</v>
      </c>
      <c r="F29" s="64" t="s">
        <v>59</v>
      </c>
      <c r="G29" s="69" t="s">
        <v>48</v>
      </c>
      <c r="H29" s="72">
        <v>-3</v>
      </c>
      <c r="I29" s="66">
        <v>3</v>
      </c>
      <c r="J29" s="69">
        <v>1</v>
      </c>
      <c r="K29" s="72">
        <v>-1</v>
      </c>
      <c r="L29" s="49">
        <f>L25+1</f>
        <v>14</v>
      </c>
      <c r="M29" s="91">
        <f>(M25/5)*4</f>
        <v>3.6</v>
      </c>
      <c r="N29" s="49" t="s">
        <v>23</v>
      </c>
      <c r="O29" s="49" t="s">
        <v>40</v>
      </c>
      <c r="P29" s="70">
        <v>30</v>
      </c>
      <c r="Q29" s="61"/>
    </row>
    <row r="30" spans="1:17" ht="15.75" thickBot="1" x14ac:dyDescent="0.3">
      <c r="A30" s="84">
        <v>28</v>
      </c>
      <c r="B30" s="96"/>
      <c r="C30" s="76" t="s">
        <v>58</v>
      </c>
      <c r="D30" s="89" t="s">
        <v>78</v>
      </c>
      <c r="E30" s="77" t="str">
        <f t="shared" ref="E30" si="19">E28</f>
        <v>Corte</v>
      </c>
      <c r="F30" s="77" t="s">
        <v>59</v>
      </c>
      <c r="G30" s="78" t="s">
        <v>48</v>
      </c>
      <c r="H30" s="79">
        <v>-3</v>
      </c>
      <c r="I30" s="85">
        <v>3</v>
      </c>
      <c r="J30" s="78">
        <v>1</v>
      </c>
      <c r="K30" s="79">
        <v>0</v>
      </c>
      <c r="L30" s="81">
        <f>L26+1</f>
        <v>15</v>
      </c>
      <c r="M30" s="92">
        <f t="shared" ref="M30:M31" si="20">(M26/5)*4</f>
        <v>4.8</v>
      </c>
      <c r="N30" s="81" t="s">
        <v>24</v>
      </c>
      <c r="O30" s="81" t="s">
        <v>40</v>
      </c>
      <c r="P30" s="82">
        <v>40</v>
      </c>
      <c r="Q30" s="83"/>
    </row>
    <row r="31" spans="1:17" ht="16.5" thickTop="1" thickBot="1" x14ac:dyDescent="0.3">
      <c r="A31" s="87">
        <v>29</v>
      </c>
      <c r="B31" s="96"/>
      <c r="C31" s="48" t="s">
        <v>58</v>
      </c>
      <c r="D31" s="88" t="s">
        <v>79</v>
      </c>
      <c r="E31" s="64" t="str">
        <f t="shared" ref="E31" si="21">E28</f>
        <v>Corte</v>
      </c>
      <c r="F31" s="64" t="s">
        <v>59</v>
      </c>
      <c r="G31" s="69" t="s">
        <v>48</v>
      </c>
      <c r="H31" s="72">
        <v>-2</v>
      </c>
      <c r="I31" s="66">
        <v>3</v>
      </c>
      <c r="J31" s="69">
        <v>1</v>
      </c>
      <c r="K31" s="72">
        <v>1</v>
      </c>
      <c r="L31" s="49">
        <f>L27+1</f>
        <v>16</v>
      </c>
      <c r="M31" s="91">
        <f t="shared" si="20"/>
        <v>6.4</v>
      </c>
      <c r="N31" s="49" t="s">
        <v>25</v>
      </c>
      <c r="O31" s="49" t="s">
        <v>40</v>
      </c>
      <c r="P31" s="70">
        <v>50</v>
      </c>
      <c r="Q31" s="61"/>
    </row>
    <row r="32" spans="1:17" ht="15.75" thickBot="1" x14ac:dyDescent="0.3">
      <c r="A32" s="84">
        <v>30</v>
      </c>
      <c r="B32" s="96"/>
      <c r="C32" s="76" t="s">
        <v>58</v>
      </c>
      <c r="D32" s="89" t="s">
        <v>80</v>
      </c>
      <c r="E32" s="77" t="str">
        <f t="shared" ref="E32" si="22">E28</f>
        <v>Corte</v>
      </c>
      <c r="F32" s="77" t="s">
        <v>59</v>
      </c>
      <c r="G32" s="78" t="s">
        <v>48</v>
      </c>
      <c r="H32" s="79">
        <v>1</v>
      </c>
      <c r="I32" s="85">
        <v>3</v>
      </c>
      <c r="J32" s="78">
        <v>1</v>
      </c>
      <c r="K32" s="79">
        <v>3</v>
      </c>
      <c r="L32" s="81">
        <f>L31+1</f>
        <v>17</v>
      </c>
      <c r="M32" s="92">
        <f>(M31/5)*4</f>
        <v>5.12</v>
      </c>
      <c r="N32" s="81" t="s">
        <v>28</v>
      </c>
      <c r="O32" s="81" t="s">
        <v>40</v>
      </c>
      <c r="P32" s="82">
        <v>70</v>
      </c>
      <c r="Q32" s="83"/>
    </row>
    <row r="33" spans="1:17" ht="16.5" thickTop="1" thickBot="1" x14ac:dyDescent="0.3">
      <c r="A33" s="87">
        <v>31</v>
      </c>
      <c r="B33" s="96"/>
      <c r="C33" s="48" t="s">
        <v>58</v>
      </c>
      <c r="D33" s="88" t="s">
        <v>81</v>
      </c>
      <c r="E33" s="64" t="str">
        <f t="shared" ref="E33" si="23">E32</f>
        <v>Corte</v>
      </c>
      <c r="F33" s="64" t="s">
        <v>59</v>
      </c>
      <c r="G33" s="69" t="s">
        <v>48</v>
      </c>
      <c r="H33" s="72">
        <v>-3</v>
      </c>
      <c r="I33" s="66">
        <v>3</v>
      </c>
      <c r="J33" s="69">
        <v>1</v>
      </c>
      <c r="K33" s="72">
        <v>-1</v>
      </c>
      <c r="L33" s="49">
        <f>L28</f>
        <v>13</v>
      </c>
      <c r="M33" s="91">
        <f>(M24/4)*3</f>
        <v>3.375</v>
      </c>
      <c r="N33" s="49" t="s">
        <v>4</v>
      </c>
      <c r="O33" s="49" t="s">
        <v>41</v>
      </c>
      <c r="P33" s="70">
        <v>20</v>
      </c>
      <c r="Q33" s="61"/>
    </row>
    <row r="34" spans="1:17" ht="15.75" thickBot="1" x14ac:dyDescent="0.3">
      <c r="A34" s="84">
        <v>32</v>
      </c>
      <c r="B34" s="96"/>
      <c r="C34" s="76" t="s">
        <v>58</v>
      </c>
      <c r="D34" s="89" t="s">
        <v>82</v>
      </c>
      <c r="E34" s="77" t="str">
        <f t="shared" ref="E34" si="24">E32</f>
        <v>Corte</v>
      </c>
      <c r="F34" s="77" t="s">
        <v>59</v>
      </c>
      <c r="G34" s="78" t="s">
        <v>48</v>
      </c>
      <c r="H34" s="79">
        <v>-3</v>
      </c>
      <c r="I34" s="85">
        <v>3</v>
      </c>
      <c r="J34" s="78">
        <v>1</v>
      </c>
      <c r="K34" s="79">
        <v>0</v>
      </c>
      <c r="L34" s="81">
        <f>L29</f>
        <v>14</v>
      </c>
      <c r="M34" s="92">
        <f>(M25/4)*3</f>
        <v>3.375</v>
      </c>
      <c r="N34" s="81" t="s">
        <v>23</v>
      </c>
      <c r="O34" s="81" t="s">
        <v>41</v>
      </c>
      <c r="P34" s="82">
        <v>30</v>
      </c>
      <c r="Q34" s="83"/>
    </row>
    <row r="35" spans="1:17" ht="16.5" thickTop="1" thickBot="1" x14ac:dyDescent="0.3">
      <c r="A35" s="87">
        <v>33</v>
      </c>
      <c r="B35" s="96"/>
      <c r="C35" s="48" t="s">
        <v>58</v>
      </c>
      <c r="D35" s="88" t="s">
        <v>83</v>
      </c>
      <c r="E35" s="64" t="str">
        <f t="shared" ref="E35" si="25">E32</f>
        <v>Corte</v>
      </c>
      <c r="F35" s="64" t="s">
        <v>59</v>
      </c>
      <c r="G35" s="69" t="s">
        <v>48</v>
      </c>
      <c r="H35" s="72">
        <v>-3</v>
      </c>
      <c r="I35" s="66">
        <v>3</v>
      </c>
      <c r="J35" s="69">
        <v>1</v>
      </c>
      <c r="K35" s="72">
        <v>1</v>
      </c>
      <c r="L35" s="49">
        <f>L30</f>
        <v>15</v>
      </c>
      <c r="M35" s="91">
        <f t="shared" ref="M35:M36" si="26">(M26/4)*3</f>
        <v>4.5</v>
      </c>
      <c r="N35" s="49" t="s">
        <v>24</v>
      </c>
      <c r="O35" s="49" t="s">
        <v>41</v>
      </c>
      <c r="P35" s="70">
        <v>40</v>
      </c>
      <c r="Q35" s="61"/>
    </row>
    <row r="36" spans="1:17" ht="15.75" thickBot="1" x14ac:dyDescent="0.3">
      <c r="A36" s="84">
        <v>34</v>
      </c>
      <c r="B36" s="96"/>
      <c r="C36" s="76" t="s">
        <v>58</v>
      </c>
      <c r="D36" s="89" t="s">
        <v>84</v>
      </c>
      <c r="E36" s="77" t="str">
        <f t="shared" ref="E36" si="27">E32</f>
        <v>Corte</v>
      </c>
      <c r="F36" s="77" t="s">
        <v>59</v>
      </c>
      <c r="G36" s="78" t="s">
        <v>48</v>
      </c>
      <c r="H36" s="79">
        <v>-3</v>
      </c>
      <c r="I36" s="85">
        <v>3</v>
      </c>
      <c r="J36" s="78">
        <v>1</v>
      </c>
      <c r="K36" s="79">
        <v>2</v>
      </c>
      <c r="L36" s="81">
        <f>L31</f>
        <v>16</v>
      </c>
      <c r="M36" s="92">
        <f t="shared" si="26"/>
        <v>6</v>
      </c>
      <c r="N36" s="81" t="s">
        <v>25</v>
      </c>
      <c r="O36" s="81" t="s">
        <v>41</v>
      </c>
      <c r="P36" s="82">
        <v>50</v>
      </c>
      <c r="Q36" s="83"/>
    </row>
    <row r="37" spans="1:17" ht="16.5" thickTop="1" thickBot="1" x14ac:dyDescent="0.3">
      <c r="A37" s="87">
        <v>35</v>
      </c>
      <c r="B37" s="96"/>
      <c r="C37" s="48" t="s">
        <v>58</v>
      </c>
      <c r="D37" s="88" t="s">
        <v>85</v>
      </c>
      <c r="E37" s="64" t="str">
        <f t="shared" ref="E37" si="28">E36</f>
        <v>Corte</v>
      </c>
      <c r="F37" s="64" t="s">
        <v>59</v>
      </c>
      <c r="G37" s="69" t="s">
        <v>48</v>
      </c>
      <c r="H37" s="72">
        <v>0</v>
      </c>
      <c r="I37" s="66">
        <v>3</v>
      </c>
      <c r="J37" s="69">
        <v>1</v>
      </c>
      <c r="K37" s="72">
        <v>4</v>
      </c>
      <c r="L37" s="49">
        <f>L32</f>
        <v>17</v>
      </c>
      <c r="M37" s="91">
        <f>(M36/4)*3</f>
        <v>4.5</v>
      </c>
      <c r="N37" s="49" t="s">
        <v>28</v>
      </c>
      <c r="O37" s="49" t="s">
        <v>41</v>
      </c>
      <c r="P37" s="70">
        <v>70</v>
      </c>
      <c r="Q37" s="61"/>
    </row>
    <row r="38" spans="1:17" ht="15.75" thickBot="1" x14ac:dyDescent="0.3">
      <c r="A38" s="84">
        <v>36</v>
      </c>
      <c r="B38" s="96"/>
      <c r="C38" s="76" t="s">
        <v>58</v>
      </c>
      <c r="D38" s="89" t="s">
        <v>86</v>
      </c>
      <c r="E38" s="77" t="str">
        <f t="shared" ref="E38" si="29">E36</f>
        <v>Corte</v>
      </c>
      <c r="F38" s="77" t="s">
        <v>59</v>
      </c>
      <c r="G38" s="78" t="s">
        <v>48</v>
      </c>
      <c r="H38" s="79">
        <v>-2</v>
      </c>
      <c r="I38" s="85">
        <v>3</v>
      </c>
      <c r="J38" s="78">
        <v>1</v>
      </c>
      <c r="K38" s="79">
        <v>-3</v>
      </c>
      <c r="L38" s="81">
        <f>L25+1</f>
        <v>14</v>
      </c>
      <c r="M38" s="92">
        <f>(M25/5)*6</f>
        <v>5.4</v>
      </c>
      <c r="N38" s="81" t="s">
        <v>23</v>
      </c>
      <c r="O38" s="81" t="s">
        <v>32</v>
      </c>
      <c r="P38" s="82">
        <v>30</v>
      </c>
      <c r="Q38" s="83"/>
    </row>
    <row r="39" spans="1:17" ht="16.5" thickTop="1" thickBot="1" x14ac:dyDescent="0.3">
      <c r="A39" s="87">
        <v>37</v>
      </c>
      <c r="B39" s="96"/>
      <c r="C39" s="48" t="s">
        <v>58</v>
      </c>
      <c r="D39" s="88" t="s">
        <v>87</v>
      </c>
      <c r="E39" s="64" t="str">
        <f t="shared" ref="E39" si="30">E36</f>
        <v>Corte</v>
      </c>
      <c r="F39" s="64" t="s">
        <v>59</v>
      </c>
      <c r="G39" s="69" t="s">
        <v>48</v>
      </c>
      <c r="H39" s="72">
        <v>0</v>
      </c>
      <c r="I39" s="66">
        <v>3</v>
      </c>
      <c r="J39" s="69">
        <v>1</v>
      </c>
      <c r="K39" s="72">
        <v>-2</v>
      </c>
      <c r="L39" s="49">
        <f>L26+1</f>
        <v>15</v>
      </c>
      <c r="M39" s="91">
        <f>(M26/5)*6</f>
        <v>7.1999999999999993</v>
      </c>
      <c r="N39" s="49" t="s">
        <v>24</v>
      </c>
      <c r="O39" s="49" t="s">
        <v>32</v>
      </c>
      <c r="P39" s="70">
        <v>40</v>
      </c>
      <c r="Q39" s="61"/>
    </row>
    <row r="40" spans="1:17" ht="15.75" thickBot="1" x14ac:dyDescent="0.3">
      <c r="A40" s="84">
        <v>38</v>
      </c>
      <c r="B40" s="96"/>
      <c r="C40" s="76" t="s">
        <v>58</v>
      </c>
      <c r="D40" s="89" t="s">
        <v>88</v>
      </c>
      <c r="E40" s="77" t="str">
        <f t="shared" ref="E40" si="31">E36</f>
        <v>Corte</v>
      </c>
      <c r="F40" s="77" t="s">
        <v>59</v>
      </c>
      <c r="G40" s="78" t="s">
        <v>48</v>
      </c>
      <c r="H40" s="79">
        <v>1</v>
      </c>
      <c r="I40" s="85">
        <v>3</v>
      </c>
      <c r="J40" s="78">
        <v>1</v>
      </c>
      <c r="K40" s="79">
        <v>-1</v>
      </c>
      <c r="L40" s="81">
        <f>L27+1</f>
        <v>16</v>
      </c>
      <c r="M40" s="92">
        <f>(M27/5)*6</f>
        <v>9.6000000000000014</v>
      </c>
      <c r="N40" s="81" t="s">
        <v>25</v>
      </c>
      <c r="O40" s="81" t="s">
        <v>32</v>
      </c>
      <c r="P40" s="82">
        <v>50</v>
      </c>
      <c r="Q40" s="83"/>
    </row>
    <row r="41" spans="1:17" ht="16.5" thickTop="1" thickBot="1" x14ac:dyDescent="0.3">
      <c r="A41" s="87">
        <v>39</v>
      </c>
      <c r="B41" s="96"/>
      <c r="C41" s="48" t="s">
        <v>58</v>
      </c>
      <c r="D41" s="88" t="s">
        <v>89</v>
      </c>
      <c r="E41" s="64" t="str">
        <f t="shared" ref="E41" si="32">E40</f>
        <v>Corte</v>
      </c>
      <c r="F41" s="64" t="s">
        <v>59</v>
      </c>
      <c r="G41" s="69" t="s">
        <v>48</v>
      </c>
      <c r="H41" s="72">
        <v>2</v>
      </c>
      <c r="I41" s="66">
        <v>3</v>
      </c>
      <c r="J41" s="69">
        <v>1</v>
      </c>
      <c r="K41" s="72">
        <v>0</v>
      </c>
      <c r="L41" s="49">
        <f>L40+1</f>
        <v>17</v>
      </c>
      <c r="M41" s="91">
        <f>M40</f>
        <v>9.6000000000000014</v>
      </c>
      <c r="N41" s="49" t="s">
        <v>3</v>
      </c>
      <c r="O41" s="49" t="s">
        <v>32</v>
      </c>
      <c r="P41" s="70">
        <v>60</v>
      </c>
      <c r="Q41" s="61"/>
    </row>
    <row r="42" spans="1:17" ht="15.75" thickBot="1" x14ac:dyDescent="0.3">
      <c r="A42" s="84">
        <v>40</v>
      </c>
      <c r="B42" s="96"/>
      <c r="C42" s="76" t="s">
        <v>58</v>
      </c>
      <c r="D42" s="89" t="s">
        <v>90</v>
      </c>
      <c r="E42" s="77" t="str">
        <f t="shared" ref="E42" si="33">E40</f>
        <v>Corte</v>
      </c>
      <c r="F42" s="77" t="s">
        <v>59</v>
      </c>
      <c r="G42" s="78" t="s">
        <v>48</v>
      </c>
      <c r="H42" s="79">
        <v>4</v>
      </c>
      <c r="I42" s="85">
        <v>3</v>
      </c>
      <c r="J42" s="78">
        <v>1</v>
      </c>
      <c r="K42" s="79">
        <v>2</v>
      </c>
      <c r="L42" s="81">
        <f>L41+1</f>
        <v>18</v>
      </c>
      <c r="M42" s="92">
        <f>(M41/50)*55</f>
        <v>10.560000000000002</v>
      </c>
      <c r="N42" s="81" t="s">
        <v>29</v>
      </c>
      <c r="O42" s="81" t="s">
        <v>32</v>
      </c>
      <c r="P42" s="82">
        <v>80</v>
      </c>
      <c r="Q42" s="83"/>
    </row>
    <row r="43" spans="1:17" ht="16.5" thickTop="1" thickBot="1" x14ac:dyDescent="0.3">
      <c r="A43" s="87">
        <v>41</v>
      </c>
      <c r="B43" s="96"/>
      <c r="C43" s="48" t="s">
        <v>58</v>
      </c>
      <c r="D43" s="88" t="s">
        <v>91</v>
      </c>
      <c r="E43" s="64" t="str">
        <f t="shared" ref="E43" si="34">E40</f>
        <v>Corte</v>
      </c>
      <c r="F43" s="64" t="s">
        <v>59</v>
      </c>
      <c r="G43" s="69" t="s">
        <v>48</v>
      </c>
      <c r="H43" s="72">
        <v>5</v>
      </c>
      <c r="I43" s="66">
        <v>3</v>
      </c>
      <c r="J43" s="69">
        <v>1</v>
      </c>
      <c r="K43" s="72">
        <v>5</v>
      </c>
      <c r="L43" s="49">
        <f>L42*10</f>
        <v>180</v>
      </c>
      <c r="M43" s="91">
        <f>(M27/4)*3</f>
        <v>6</v>
      </c>
      <c r="N43" s="49" t="s">
        <v>29</v>
      </c>
      <c r="O43" s="49" t="s">
        <v>35</v>
      </c>
      <c r="P43" s="69">
        <v>99</v>
      </c>
      <c r="Q43" s="61"/>
    </row>
    <row r="44" spans="1:17" ht="15.75" thickBot="1" x14ac:dyDescent="0.3">
      <c r="A44" s="84">
        <v>42</v>
      </c>
      <c r="B44" s="96"/>
      <c r="C44" s="76" t="s">
        <v>58</v>
      </c>
      <c r="D44" s="89" t="s">
        <v>92</v>
      </c>
      <c r="E44" s="77" t="str">
        <f t="shared" ref="E44" si="35">E40</f>
        <v>Corte</v>
      </c>
      <c r="F44" s="77" t="s">
        <v>59</v>
      </c>
      <c r="G44" s="78" t="s">
        <v>48</v>
      </c>
      <c r="H44" s="79">
        <v>6</v>
      </c>
      <c r="I44" s="85">
        <v>3</v>
      </c>
      <c r="J44" s="78">
        <v>1</v>
      </c>
      <c r="K44" s="79">
        <v>6</v>
      </c>
      <c r="L44" s="81">
        <f>L43*2</f>
        <v>360</v>
      </c>
      <c r="M44" s="92">
        <f>(M43/40)*45</f>
        <v>6.75</v>
      </c>
      <c r="N44" s="81" t="s">
        <v>30</v>
      </c>
      <c r="O44" s="81" t="s">
        <v>35</v>
      </c>
      <c r="P44" s="78">
        <v>99</v>
      </c>
      <c r="Q44" s="83"/>
    </row>
    <row r="45" spans="1:17" ht="16.5" thickTop="1" thickBot="1" x14ac:dyDescent="0.3">
      <c r="A45" s="97" t="s">
        <v>60</v>
      </c>
      <c r="B45" s="98"/>
      <c r="C45" s="99" t="s">
        <v>13</v>
      </c>
      <c r="D45" s="100"/>
      <c r="E45" s="74" t="s">
        <v>106</v>
      </c>
      <c r="F45" s="62" t="s">
        <v>14</v>
      </c>
      <c r="G45" s="101" t="s">
        <v>15</v>
      </c>
      <c r="H45" s="100"/>
      <c r="I45" s="65" t="s">
        <v>16</v>
      </c>
      <c r="J45" s="101" t="s">
        <v>17</v>
      </c>
      <c r="K45" s="100"/>
      <c r="L45" s="62" t="s">
        <v>18</v>
      </c>
      <c r="M45" s="62" t="s">
        <v>94</v>
      </c>
      <c r="N45" s="62" t="s">
        <v>21</v>
      </c>
      <c r="O45" s="62" t="s">
        <v>20</v>
      </c>
      <c r="P45" s="71" t="s">
        <v>61</v>
      </c>
      <c r="Q45" s="63" t="s">
        <v>22</v>
      </c>
    </row>
    <row r="46" spans="1:17" ht="16.5" thickTop="1" thickBot="1" x14ac:dyDescent="0.3">
      <c r="A46" s="87">
        <v>43</v>
      </c>
      <c r="B46" s="95" t="s">
        <v>62</v>
      </c>
      <c r="C46" s="48" t="s">
        <v>62</v>
      </c>
      <c r="D46" s="88" t="s">
        <v>72</v>
      </c>
      <c r="E46" s="88" t="s">
        <v>107</v>
      </c>
      <c r="F46" s="64" t="s">
        <v>63</v>
      </c>
      <c r="G46" s="69" t="s">
        <v>47</v>
      </c>
      <c r="H46" s="72">
        <v>-3</v>
      </c>
      <c r="I46" s="66" t="s">
        <v>42</v>
      </c>
      <c r="J46" s="69">
        <v>7</v>
      </c>
      <c r="K46" s="72">
        <v>-3</v>
      </c>
      <c r="L46" s="49">
        <f>L49-3</f>
        <v>12</v>
      </c>
      <c r="M46" s="91">
        <f>M47</f>
        <v>4.5</v>
      </c>
      <c r="N46" s="49" t="s">
        <v>4</v>
      </c>
      <c r="O46" s="49" t="s">
        <v>31</v>
      </c>
      <c r="P46" s="70">
        <v>10</v>
      </c>
      <c r="Q46" s="61"/>
    </row>
    <row r="47" spans="1:17" ht="15.75" thickBot="1" x14ac:dyDescent="0.3">
      <c r="A47" s="84">
        <v>44</v>
      </c>
      <c r="B47" s="96"/>
      <c r="C47" s="76" t="s">
        <v>62</v>
      </c>
      <c r="D47" s="89" t="s">
        <v>73</v>
      </c>
      <c r="E47" s="77" t="str">
        <f>E46</f>
        <v>Corte</v>
      </c>
      <c r="F47" s="77" t="s">
        <v>63</v>
      </c>
      <c r="G47" s="78" t="s">
        <v>47</v>
      </c>
      <c r="H47" s="79">
        <v>-2</v>
      </c>
      <c r="I47" s="85" t="s">
        <v>42</v>
      </c>
      <c r="J47" s="78">
        <v>7</v>
      </c>
      <c r="K47" s="79">
        <v>-2</v>
      </c>
      <c r="L47" s="81">
        <f>L49- 2</f>
        <v>13</v>
      </c>
      <c r="M47" s="92">
        <f>(M48/100)*75</f>
        <v>4.5</v>
      </c>
      <c r="N47" s="81" t="s">
        <v>23</v>
      </c>
      <c r="O47" s="81" t="s">
        <v>31</v>
      </c>
      <c r="P47" s="82">
        <v>20</v>
      </c>
      <c r="Q47" s="83"/>
    </row>
    <row r="48" spans="1:17" ht="16.5" thickTop="1" thickBot="1" x14ac:dyDescent="0.3">
      <c r="A48" s="87">
        <v>45</v>
      </c>
      <c r="B48" s="96"/>
      <c r="C48" s="48" t="s">
        <v>62</v>
      </c>
      <c r="D48" s="88" t="s">
        <v>74</v>
      </c>
      <c r="E48" s="64" t="str">
        <f>E46</f>
        <v>Corte</v>
      </c>
      <c r="F48" s="64" t="s">
        <v>63</v>
      </c>
      <c r="G48" s="69" t="s">
        <v>47</v>
      </c>
      <c r="H48" s="72">
        <v>-2</v>
      </c>
      <c r="I48" s="66" t="s">
        <v>42</v>
      </c>
      <c r="J48" s="69">
        <v>7</v>
      </c>
      <c r="K48" s="72">
        <v>-1</v>
      </c>
      <c r="L48" s="49">
        <f>L49- 1</f>
        <v>14</v>
      </c>
      <c r="M48" s="91">
        <f>(M49/100)*75</f>
        <v>6</v>
      </c>
      <c r="N48" s="49" t="s">
        <v>24</v>
      </c>
      <c r="O48" s="49" t="s">
        <v>31</v>
      </c>
      <c r="P48" s="70">
        <v>30</v>
      </c>
      <c r="Q48" s="61"/>
    </row>
    <row r="49" spans="1:17" ht="15.75" thickBot="1" x14ac:dyDescent="0.3">
      <c r="A49" s="84">
        <v>46</v>
      </c>
      <c r="B49" s="96"/>
      <c r="C49" s="76" t="s">
        <v>62</v>
      </c>
      <c r="D49" s="89" t="s">
        <v>75</v>
      </c>
      <c r="E49" s="77" t="str">
        <f>E46</f>
        <v>Corte</v>
      </c>
      <c r="F49" s="77" t="s">
        <v>63</v>
      </c>
      <c r="G49" s="78" t="s">
        <v>47</v>
      </c>
      <c r="H49" s="79">
        <v>0</v>
      </c>
      <c r="I49" s="85" t="s">
        <v>42</v>
      </c>
      <c r="J49" s="78">
        <v>7</v>
      </c>
      <c r="K49" s="79">
        <v>0</v>
      </c>
      <c r="L49" s="81">
        <v>15</v>
      </c>
      <c r="M49" s="92">
        <v>8</v>
      </c>
      <c r="N49" s="81" t="s">
        <v>25</v>
      </c>
      <c r="O49" s="81" t="s">
        <v>31</v>
      </c>
      <c r="P49" s="82">
        <v>40</v>
      </c>
      <c r="Q49" s="83"/>
    </row>
    <row r="50" spans="1:17" ht="16.5" thickTop="1" thickBot="1" x14ac:dyDescent="0.3">
      <c r="A50" s="87">
        <v>47</v>
      </c>
      <c r="B50" s="96"/>
      <c r="C50" s="48" t="s">
        <v>62</v>
      </c>
      <c r="D50" s="88" t="s">
        <v>76</v>
      </c>
      <c r="E50" s="64" t="str">
        <f>E46</f>
        <v>Corte</v>
      </c>
      <c r="F50" s="64" t="s">
        <v>63</v>
      </c>
      <c r="G50" s="69" t="s">
        <v>47</v>
      </c>
      <c r="H50" s="72">
        <v>-3</v>
      </c>
      <c r="I50" s="66" t="s">
        <v>42</v>
      </c>
      <c r="J50" s="69">
        <v>7</v>
      </c>
      <c r="K50" s="72">
        <v>-2</v>
      </c>
      <c r="L50" s="49">
        <f>L46+ 1</f>
        <v>13</v>
      </c>
      <c r="M50" s="91">
        <f>(M46/5)*4</f>
        <v>3.6</v>
      </c>
      <c r="N50" s="49" t="s">
        <v>4</v>
      </c>
      <c r="O50" s="49" t="s">
        <v>40</v>
      </c>
      <c r="P50" s="70">
        <v>20</v>
      </c>
      <c r="Q50" s="61"/>
    </row>
    <row r="51" spans="1:17" ht="15.75" thickBot="1" x14ac:dyDescent="0.3">
      <c r="A51" s="84">
        <v>48</v>
      </c>
      <c r="B51" s="96"/>
      <c r="C51" s="76" t="s">
        <v>62</v>
      </c>
      <c r="D51" s="89" t="s">
        <v>77</v>
      </c>
      <c r="E51" s="77" t="str">
        <f t="shared" ref="E51" si="36">E50</f>
        <v>Corte</v>
      </c>
      <c r="F51" s="77" t="s">
        <v>63</v>
      </c>
      <c r="G51" s="78" t="s">
        <v>47</v>
      </c>
      <c r="H51" s="79">
        <v>-3</v>
      </c>
      <c r="I51" s="85" t="s">
        <v>42</v>
      </c>
      <c r="J51" s="78">
        <v>7</v>
      </c>
      <c r="K51" s="79">
        <v>-1</v>
      </c>
      <c r="L51" s="81">
        <f>L47+1</f>
        <v>14</v>
      </c>
      <c r="M51" s="92">
        <f>(M47/5)*4</f>
        <v>3.6</v>
      </c>
      <c r="N51" s="81" t="s">
        <v>23</v>
      </c>
      <c r="O51" s="81" t="s">
        <v>40</v>
      </c>
      <c r="P51" s="82">
        <v>30</v>
      </c>
      <c r="Q51" s="83"/>
    </row>
    <row r="52" spans="1:17" ht="16.5" thickTop="1" thickBot="1" x14ac:dyDescent="0.3">
      <c r="A52" s="87">
        <v>49</v>
      </c>
      <c r="B52" s="96"/>
      <c r="C52" s="48" t="s">
        <v>62</v>
      </c>
      <c r="D52" s="88" t="s">
        <v>78</v>
      </c>
      <c r="E52" s="64" t="str">
        <f t="shared" ref="E52" si="37">E50</f>
        <v>Corte</v>
      </c>
      <c r="F52" s="64" t="s">
        <v>63</v>
      </c>
      <c r="G52" s="69" t="s">
        <v>47</v>
      </c>
      <c r="H52" s="72">
        <v>-3</v>
      </c>
      <c r="I52" s="66" t="s">
        <v>42</v>
      </c>
      <c r="J52" s="69">
        <v>7</v>
      </c>
      <c r="K52" s="72">
        <v>0</v>
      </c>
      <c r="L52" s="49">
        <f>L48+1</f>
        <v>15</v>
      </c>
      <c r="M52" s="91">
        <f t="shared" ref="M52:M53" si="38">(M48/5)*4</f>
        <v>4.8</v>
      </c>
      <c r="N52" s="49" t="s">
        <v>24</v>
      </c>
      <c r="O52" s="49" t="s">
        <v>40</v>
      </c>
      <c r="P52" s="70">
        <v>40</v>
      </c>
      <c r="Q52" s="61"/>
    </row>
    <row r="53" spans="1:17" ht="15.75" thickBot="1" x14ac:dyDescent="0.3">
      <c r="A53" s="84">
        <v>50</v>
      </c>
      <c r="B53" s="96"/>
      <c r="C53" s="76" t="s">
        <v>62</v>
      </c>
      <c r="D53" s="89" t="s">
        <v>79</v>
      </c>
      <c r="E53" s="77" t="str">
        <f t="shared" ref="E53" si="39">E50</f>
        <v>Corte</v>
      </c>
      <c r="F53" s="77" t="s">
        <v>63</v>
      </c>
      <c r="G53" s="78" t="s">
        <v>47</v>
      </c>
      <c r="H53" s="79">
        <v>-2</v>
      </c>
      <c r="I53" s="85" t="s">
        <v>42</v>
      </c>
      <c r="J53" s="78">
        <v>7</v>
      </c>
      <c r="K53" s="79">
        <v>1</v>
      </c>
      <c r="L53" s="81">
        <f>L49+1</f>
        <v>16</v>
      </c>
      <c r="M53" s="92">
        <f t="shared" si="38"/>
        <v>6.4</v>
      </c>
      <c r="N53" s="81" t="s">
        <v>25</v>
      </c>
      <c r="O53" s="81" t="s">
        <v>40</v>
      </c>
      <c r="P53" s="82">
        <v>50</v>
      </c>
      <c r="Q53" s="83"/>
    </row>
    <row r="54" spans="1:17" ht="16.5" thickTop="1" thickBot="1" x14ac:dyDescent="0.3">
      <c r="A54" s="87">
        <v>51</v>
      </c>
      <c r="B54" s="96"/>
      <c r="C54" s="48" t="s">
        <v>62</v>
      </c>
      <c r="D54" s="88" t="s">
        <v>80</v>
      </c>
      <c r="E54" s="64" t="str">
        <f t="shared" ref="E54" si="40">E50</f>
        <v>Corte</v>
      </c>
      <c r="F54" s="64" t="s">
        <v>63</v>
      </c>
      <c r="G54" s="69" t="s">
        <v>47</v>
      </c>
      <c r="H54" s="72">
        <v>1</v>
      </c>
      <c r="I54" s="66" t="s">
        <v>42</v>
      </c>
      <c r="J54" s="69">
        <v>7</v>
      </c>
      <c r="K54" s="72">
        <v>3</v>
      </c>
      <c r="L54" s="49">
        <f>L53+1</f>
        <v>17</v>
      </c>
      <c r="M54" s="91">
        <f>(M53/5)*4</f>
        <v>5.12</v>
      </c>
      <c r="N54" s="49" t="s">
        <v>28</v>
      </c>
      <c r="O54" s="49" t="s">
        <v>40</v>
      </c>
      <c r="P54" s="70">
        <v>70</v>
      </c>
      <c r="Q54" s="61"/>
    </row>
    <row r="55" spans="1:17" ht="15.75" thickBot="1" x14ac:dyDescent="0.3">
      <c r="A55" s="84">
        <v>52</v>
      </c>
      <c r="B55" s="96"/>
      <c r="C55" s="76" t="s">
        <v>62</v>
      </c>
      <c r="D55" s="89" t="s">
        <v>81</v>
      </c>
      <c r="E55" s="77" t="str">
        <f t="shared" ref="E55" si="41">E54</f>
        <v>Corte</v>
      </c>
      <c r="F55" s="77" t="s">
        <v>63</v>
      </c>
      <c r="G55" s="78" t="s">
        <v>47</v>
      </c>
      <c r="H55" s="79">
        <v>-3</v>
      </c>
      <c r="I55" s="85" t="s">
        <v>42</v>
      </c>
      <c r="J55" s="78">
        <v>7</v>
      </c>
      <c r="K55" s="79">
        <v>-1</v>
      </c>
      <c r="L55" s="81">
        <f>L50</f>
        <v>13</v>
      </c>
      <c r="M55" s="92">
        <f>(M46/4)*3</f>
        <v>3.375</v>
      </c>
      <c r="N55" s="81" t="s">
        <v>4</v>
      </c>
      <c r="O55" s="81" t="s">
        <v>41</v>
      </c>
      <c r="P55" s="82">
        <v>20</v>
      </c>
      <c r="Q55" s="83"/>
    </row>
    <row r="56" spans="1:17" ht="16.5" thickTop="1" thickBot="1" x14ac:dyDescent="0.3">
      <c r="A56" s="87">
        <v>53</v>
      </c>
      <c r="B56" s="96"/>
      <c r="C56" s="48" t="s">
        <v>62</v>
      </c>
      <c r="D56" s="88" t="s">
        <v>82</v>
      </c>
      <c r="E56" s="64" t="str">
        <f t="shared" ref="E56" si="42">E54</f>
        <v>Corte</v>
      </c>
      <c r="F56" s="64" t="s">
        <v>63</v>
      </c>
      <c r="G56" s="69" t="s">
        <v>47</v>
      </c>
      <c r="H56" s="72">
        <v>-3</v>
      </c>
      <c r="I56" s="66" t="s">
        <v>42</v>
      </c>
      <c r="J56" s="69">
        <v>7</v>
      </c>
      <c r="K56" s="72">
        <v>0</v>
      </c>
      <c r="L56" s="49">
        <f>L51</f>
        <v>14</v>
      </c>
      <c r="M56" s="91">
        <f>(M47/4)*3</f>
        <v>3.375</v>
      </c>
      <c r="N56" s="49" t="s">
        <v>23</v>
      </c>
      <c r="O56" s="49" t="s">
        <v>41</v>
      </c>
      <c r="P56" s="70">
        <v>30</v>
      </c>
      <c r="Q56" s="61"/>
    </row>
    <row r="57" spans="1:17" ht="15.75" thickBot="1" x14ac:dyDescent="0.3">
      <c r="A57" s="84">
        <v>54</v>
      </c>
      <c r="B57" s="96"/>
      <c r="C57" s="76" t="s">
        <v>62</v>
      </c>
      <c r="D57" s="89" t="s">
        <v>83</v>
      </c>
      <c r="E57" s="77" t="str">
        <f t="shared" ref="E57" si="43">E54</f>
        <v>Corte</v>
      </c>
      <c r="F57" s="77" t="s">
        <v>63</v>
      </c>
      <c r="G57" s="78" t="s">
        <v>47</v>
      </c>
      <c r="H57" s="79">
        <v>-3</v>
      </c>
      <c r="I57" s="85" t="s">
        <v>42</v>
      </c>
      <c r="J57" s="78">
        <v>7</v>
      </c>
      <c r="K57" s="79">
        <v>1</v>
      </c>
      <c r="L57" s="81">
        <f>L52</f>
        <v>15</v>
      </c>
      <c r="M57" s="92">
        <f t="shared" ref="M57:M58" si="44">(M48/4)*3</f>
        <v>4.5</v>
      </c>
      <c r="N57" s="81" t="s">
        <v>24</v>
      </c>
      <c r="O57" s="81" t="s">
        <v>41</v>
      </c>
      <c r="P57" s="82">
        <v>40</v>
      </c>
      <c r="Q57" s="83"/>
    </row>
    <row r="58" spans="1:17" ht="16.5" thickTop="1" thickBot="1" x14ac:dyDescent="0.3">
      <c r="A58" s="87">
        <v>55</v>
      </c>
      <c r="B58" s="96"/>
      <c r="C58" s="48" t="s">
        <v>62</v>
      </c>
      <c r="D58" s="88" t="s">
        <v>84</v>
      </c>
      <c r="E58" s="64" t="str">
        <f t="shared" ref="E58" si="45">E54</f>
        <v>Corte</v>
      </c>
      <c r="F58" s="64" t="s">
        <v>63</v>
      </c>
      <c r="G58" s="69" t="s">
        <v>47</v>
      </c>
      <c r="H58" s="72">
        <v>-3</v>
      </c>
      <c r="I58" s="66" t="s">
        <v>42</v>
      </c>
      <c r="J58" s="69">
        <v>7</v>
      </c>
      <c r="K58" s="72">
        <v>2</v>
      </c>
      <c r="L58" s="49">
        <f>L53</f>
        <v>16</v>
      </c>
      <c r="M58" s="91">
        <f t="shared" si="44"/>
        <v>6</v>
      </c>
      <c r="N58" s="49" t="s">
        <v>25</v>
      </c>
      <c r="O58" s="49" t="s">
        <v>41</v>
      </c>
      <c r="P58" s="70">
        <v>50</v>
      </c>
      <c r="Q58" s="61"/>
    </row>
    <row r="59" spans="1:17" ht="15.75" thickBot="1" x14ac:dyDescent="0.3">
      <c r="A59" s="84">
        <v>56</v>
      </c>
      <c r="B59" s="96"/>
      <c r="C59" s="76" t="s">
        <v>62</v>
      </c>
      <c r="D59" s="89" t="s">
        <v>85</v>
      </c>
      <c r="E59" s="77" t="str">
        <f t="shared" ref="E59" si="46">E58</f>
        <v>Corte</v>
      </c>
      <c r="F59" s="77" t="s">
        <v>63</v>
      </c>
      <c r="G59" s="78" t="s">
        <v>47</v>
      </c>
      <c r="H59" s="79">
        <v>0</v>
      </c>
      <c r="I59" s="85" t="s">
        <v>42</v>
      </c>
      <c r="J59" s="78">
        <v>7</v>
      </c>
      <c r="K59" s="79">
        <v>4</v>
      </c>
      <c r="L59" s="81">
        <f>L54</f>
        <v>17</v>
      </c>
      <c r="M59" s="92">
        <f>(M58/4)*3</f>
        <v>4.5</v>
      </c>
      <c r="N59" s="81" t="s">
        <v>28</v>
      </c>
      <c r="O59" s="81" t="s">
        <v>41</v>
      </c>
      <c r="P59" s="82">
        <v>70</v>
      </c>
      <c r="Q59" s="83"/>
    </row>
    <row r="60" spans="1:17" ht="16.5" thickTop="1" thickBot="1" x14ac:dyDescent="0.3">
      <c r="A60" s="87">
        <v>57</v>
      </c>
      <c r="B60" s="96"/>
      <c r="C60" s="48" t="s">
        <v>62</v>
      </c>
      <c r="D60" s="88" t="s">
        <v>86</v>
      </c>
      <c r="E60" s="64" t="str">
        <f t="shared" ref="E60" si="47">E58</f>
        <v>Corte</v>
      </c>
      <c r="F60" s="64" t="s">
        <v>63</v>
      </c>
      <c r="G60" s="69" t="s">
        <v>47</v>
      </c>
      <c r="H60" s="72">
        <v>-2</v>
      </c>
      <c r="I60" s="66" t="s">
        <v>42</v>
      </c>
      <c r="J60" s="69">
        <v>7</v>
      </c>
      <c r="K60" s="72">
        <v>-3</v>
      </c>
      <c r="L60" s="49">
        <f>L47+1</f>
        <v>14</v>
      </c>
      <c r="M60" s="91">
        <f>(M47/5)*6</f>
        <v>5.4</v>
      </c>
      <c r="N60" s="49" t="s">
        <v>23</v>
      </c>
      <c r="O60" s="49" t="s">
        <v>32</v>
      </c>
      <c r="P60" s="70">
        <v>30</v>
      </c>
      <c r="Q60" s="61"/>
    </row>
    <row r="61" spans="1:17" ht="15.75" thickBot="1" x14ac:dyDescent="0.3">
      <c r="A61" s="84">
        <v>58</v>
      </c>
      <c r="B61" s="96"/>
      <c r="C61" s="76" t="s">
        <v>62</v>
      </c>
      <c r="D61" s="89" t="s">
        <v>87</v>
      </c>
      <c r="E61" s="77" t="str">
        <f t="shared" ref="E61" si="48">E58</f>
        <v>Corte</v>
      </c>
      <c r="F61" s="77" t="s">
        <v>63</v>
      </c>
      <c r="G61" s="78" t="s">
        <v>47</v>
      </c>
      <c r="H61" s="79">
        <v>0</v>
      </c>
      <c r="I61" s="85" t="s">
        <v>42</v>
      </c>
      <c r="J61" s="78">
        <v>7</v>
      </c>
      <c r="K61" s="79">
        <v>-2</v>
      </c>
      <c r="L61" s="81">
        <f>L48+1</f>
        <v>15</v>
      </c>
      <c r="M61" s="92">
        <f>(M48/5)*6</f>
        <v>7.1999999999999993</v>
      </c>
      <c r="N61" s="81" t="s">
        <v>24</v>
      </c>
      <c r="O61" s="81" t="s">
        <v>32</v>
      </c>
      <c r="P61" s="82">
        <v>40</v>
      </c>
      <c r="Q61" s="83"/>
    </row>
    <row r="62" spans="1:17" ht="16.5" thickTop="1" thickBot="1" x14ac:dyDescent="0.3">
      <c r="A62" s="87">
        <v>59</v>
      </c>
      <c r="B62" s="96"/>
      <c r="C62" s="48" t="s">
        <v>62</v>
      </c>
      <c r="D62" s="88" t="s">
        <v>88</v>
      </c>
      <c r="E62" s="64" t="str">
        <f t="shared" ref="E62" si="49">E58</f>
        <v>Corte</v>
      </c>
      <c r="F62" s="64" t="s">
        <v>63</v>
      </c>
      <c r="G62" s="69" t="s">
        <v>47</v>
      </c>
      <c r="H62" s="72">
        <v>1</v>
      </c>
      <c r="I62" s="66" t="s">
        <v>42</v>
      </c>
      <c r="J62" s="69">
        <v>7</v>
      </c>
      <c r="K62" s="72">
        <v>-1</v>
      </c>
      <c r="L62" s="49">
        <f>L49+1</f>
        <v>16</v>
      </c>
      <c r="M62" s="91">
        <f>(M49/5)*6</f>
        <v>9.6000000000000014</v>
      </c>
      <c r="N62" s="49" t="s">
        <v>25</v>
      </c>
      <c r="O62" s="49" t="s">
        <v>32</v>
      </c>
      <c r="P62" s="70">
        <v>50</v>
      </c>
      <c r="Q62" s="61"/>
    </row>
    <row r="63" spans="1:17" ht="15.75" thickBot="1" x14ac:dyDescent="0.3">
      <c r="A63" s="84">
        <v>60</v>
      </c>
      <c r="B63" s="96"/>
      <c r="C63" s="76" t="s">
        <v>62</v>
      </c>
      <c r="D63" s="89" t="s">
        <v>89</v>
      </c>
      <c r="E63" s="77" t="str">
        <f t="shared" ref="E63" si="50">E62</f>
        <v>Corte</v>
      </c>
      <c r="F63" s="77" t="s">
        <v>63</v>
      </c>
      <c r="G63" s="78" t="s">
        <v>47</v>
      </c>
      <c r="H63" s="79">
        <v>3</v>
      </c>
      <c r="I63" s="85" t="s">
        <v>42</v>
      </c>
      <c r="J63" s="78">
        <v>7</v>
      </c>
      <c r="K63" s="79">
        <v>0</v>
      </c>
      <c r="L63" s="81">
        <f>L62+1</f>
        <v>17</v>
      </c>
      <c r="M63" s="92">
        <f>M62</f>
        <v>9.6000000000000014</v>
      </c>
      <c r="N63" s="81" t="s">
        <v>3</v>
      </c>
      <c r="O63" s="81" t="s">
        <v>32</v>
      </c>
      <c r="P63" s="82">
        <v>60</v>
      </c>
      <c r="Q63" s="83"/>
    </row>
    <row r="64" spans="1:17" ht="16.5" thickTop="1" thickBot="1" x14ac:dyDescent="0.3">
      <c r="A64" s="87">
        <v>61</v>
      </c>
      <c r="B64" s="96"/>
      <c r="C64" s="48" t="s">
        <v>62</v>
      </c>
      <c r="D64" s="88" t="s">
        <v>90</v>
      </c>
      <c r="E64" s="64" t="str">
        <f t="shared" ref="E64" si="51">E62</f>
        <v>Corte</v>
      </c>
      <c r="F64" s="64" t="s">
        <v>63</v>
      </c>
      <c r="G64" s="69" t="s">
        <v>47</v>
      </c>
      <c r="H64" s="72">
        <v>4</v>
      </c>
      <c r="I64" s="66" t="s">
        <v>42</v>
      </c>
      <c r="J64" s="69">
        <v>7</v>
      </c>
      <c r="K64" s="72">
        <v>2</v>
      </c>
      <c r="L64" s="49">
        <f>L63+1</f>
        <v>18</v>
      </c>
      <c r="M64" s="91">
        <f>(M63/50)*55</f>
        <v>10.560000000000002</v>
      </c>
      <c r="N64" s="49" t="s">
        <v>29</v>
      </c>
      <c r="O64" s="49" t="s">
        <v>32</v>
      </c>
      <c r="P64" s="70">
        <v>80</v>
      </c>
      <c r="Q64" s="61"/>
    </row>
    <row r="65" spans="1:17" ht="15.75" thickBot="1" x14ac:dyDescent="0.3">
      <c r="A65" s="84">
        <v>62</v>
      </c>
      <c r="B65" s="96"/>
      <c r="C65" s="76" t="s">
        <v>62</v>
      </c>
      <c r="D65" s="89" t="s">
        <v>91</v>
      </c>
      <c r="E65" s="77" t="str">
        <f t="shared" ref="E65" si="52">E62</f>
        <v>Corte</v>
      </c>
      <c r="F65" s="77" t="s">
        <v>63</v>
      </c>
      <c r="G65" s="78" t="s">
        <v>47</v>
      </c>
      <c r="H65" s="79">
        <v>5</v>
      </c>
      <c r="I65" s="85" t="s">
        <v>42</v>
      </c>
      <c r="J65" s="78">
        <v>7</v>
      </c>
      <c r="K65" s="79">
        <v>5</v>
      </c>
      <c r="L65" s="81">
        <f>L64*10</f>
        <v>180</v>
      </c>
      <c r="M65" s="92">
        <f>(M49/4)*3</f>
        <v>6</v>
      </c>
      <c r="N65" s="81" t="s">
        <v>29</v>
      </c>
      <c r="O65" s="81" t="s">
        <v>35</v>
      </c>
      <c r="P65" s="78">
        <v>99</v>
      </c>
      <c r="Q65" s="83"/>
    </row>
    <row r="66" spans="1:17" ht="16.5" thickTop="1" thickBot="1" x14ac:dyDescent="0.3">
      <c r="A66" s="87">
        <v>63</v>
      </c>
      <c r="B66" s="96"/>
      <c r="C66" s="48" t="s">
        <v>62</v>
      </c>
      <c r="D66" s="88" t="s">
        <v>92</v>
      </c>
      <c r="E66" s="64" t="str">
        <f t="shared" ref="E66" si="53">E62</f>
        <v>Corte</v>
      </c>
      <c r="F66" s="64" t="s">
        <v>63</v>
      </c>
      <c r="G66" s="69" t="s">
        <v>47</v>
      </c>
      <c r="H66" s="72">
        <v>6</v>
      </c>
      <c r="I66" s="66" t="s">
        <v>42</v>
      </c>
      <c r="J66" s="69">
        <v>7</v>
      </c>
      <c r="K66" s="72">
        <v>6</v>
      </c>
      <c r="L66" s="49">
        <f>L65*2</f>
        <v>360</v>
      </c>
      <c r="M66" s="91">
        <f>(M65/40)*45</f>
        <v>6.75</v>
      </c>
      <c r="N66" s="49" t="s">
        <v>30</v>
      </c>
      <c r="O66" s="49" t="s">
        <v>35</v>
      </c>
      <c r="P66" s="69">
        <v>99</v>
      </c>
      <c r="Q66" s="61"/>
    </row>
    <row r="67" spans="1:17" ht="16.5" thickTop="1" thickBot="1" x14ac:dyDescent="0.3">
      <c r="A67" s="97" t="s">
        <v>60</v>
      </c>
      <c r="B67" s="98"/>
      <c r="C67" s="99" t="s">
        <v>13</v>
      </c>
      <c r="D67" s="100"/>
      <c r="E67" s="74" t="s">
        <v>106</v>
      </c>
      <c r="F67" s="62" t="s">
        <v>14</v>
      </c>
      <c r="G67" s="101" t="s">
        <v>15</v>
      </c>
      <c r="H67" s="100"/>
      <c r="I67" s="65" t="s">
        <v>16</v>
      </c>
      <c r="J67" s="101" t="s">
        <v>17</v>
      </c>
      <c r="K67" s="100"/>
      <c r="L67" s="62" t="s">
        <v>18</v>
      </c>
      <c r="M67" s="62" t="s">
        <v>19</v>
      </c>
      <c r="N67" s="62" t="s">
        <v>21</v>
      </c>
      <c r="O67" s="62" t="s">
        <v>20</v>
      </c>
      <c r="P67" s="71" t="s">
        <v>61</v>
      </c>
      <c r="Q67" s="63" t="s">
        <v>22</v>
      </c>
    </row>
    <row r="68" spans="1:17" ht="16.5" thickTop="1" thickBot="1" x14ac:dyDescent="0.3">
      <c r="A68" s="84">
        <v>64</v>
      </c>
      <c r="B68" s="95" t="s">
        <v>64</v>
      </c>
      <c r="C68" s="76" t="s">
        <v>64</v>
      </c>
      <c r="D68" s="89" t="s">
        <v>93</v>
      </c>
      <c r="E68" s="89" t="s">
        <v>107</v>
      </c>
      <c r="F68" s="77" t="s">
        <v>63</v>
      </c>
      <c r="G68" s="78" t="s">
        <v>47</v>
      </c>
      <c r="H68" s="79">
        <v>-3</v>
      </c>
      <c r="I68" s="85" t="s">
        <v>42</v>
      </c>
      <c r="J68" s="78">
        <v>8</v>
      </c>
      <c r="K68" s="79">
        <v>-3</v>
      </c>
      <c r="L68" s="81">
        <f>L71-3</f>
        <v>12</v>
      </c>
      <c r="M68" s="92">
        <f>M69</f>
        <v>1.6875</v>
      </c>
      <c r="N68" s="81" t="s">
        <v>4</v>
      </c>
      <c r="O68" s="81" t="s">
        <v>31</v>
      </c>
      <c r="P68" s="82">
        <v>10</v>
      </c>
      <c r="Q68" s="83"/>
    </row>
    <row r="69" spans="1:17" ht="16.5" thickTop="1" thickBot="1" x14ac:dyDescent="0.3">
      <c r="A69" s="87">
        <v>65</v>
      </c>
      <c r="B69" s="96"/>
      <c r="C69" s="48" t="s">
        <v>64</v>
      </c>
      <c r="D69" s="88" t="s">
        <v>73</v>
      </c>
      <c r="E69" s="64" t="str">
        <f>E68</f>
        <v>Corte</v>
      </c>
      <c r="F69" s="64" t="s">
        <v>63</v>
      </c>
      <c r="G69" s="69" t="s">
        <v>47</v>
      </c>
      <c r="H69" s="72">
        <v>-2</v>
      </c>
      <c r="I69" s="66" t="s">
        <v>42</v>
      </c>
      <c r="J69" s="69">
        <v>8</v>
      </c>
      <c r="K69" s="72">
        <v>-2</v>
      </c>
      <c r="L69" s="49">
        <f>L71- 2</f>
        <v>13</v>
      </c>
      <c r="M69" s="91">
        <f>(M70/100)*75</f>
        <v>1.6875</v>
      </c>
      <c r="N69" s="49" t="s">
        <v>23</v>
      </c>
      <c r="O69" s="49" t="s">
        <v>31</v>
      </c>
      <c r="P69" s="70">
        <v>20</v>
      </c>
      <c r="Q69" s="61"/>
    </row>
    <row r="70" spans="1:17" ht="15.75" thickBot="1" x14ac:dyDescent="0.3">
      <c r="A70" s="84">
        <v>66</v>
      </c>
      <c r="B70" s="96"/>
      <c r="C70" s="76" t="s">
        <v>64</v>
      </c>
      <c r="D70" s="89" t="s">
        <v>74</v>
      </c>
      <c r="E70" s="77" t="str">
        <f>E68</f>
        <v>Corte</v>
      </c>
      <c r="F70" s="77" t="s">
        <v>63</v>
      </c>
      <c r="G70" s="78" t="s">
        <v>47</v>
      </c>
      <c r="H70" s="79">
        <v>-2</v>
      </c>
      <c r="I70" s="85" t="s">
        <v>42</v>
      </c>
      <c r="J70" s="78">
        <v>8</v>
      </c>
      <c r="K70" s="79">
        <v>-1</v>
      </c>
      <c r="L70" s="81">
        <f>L71- 1</f>
        <v>14</v>
      </c>
      <c r="M70" s="92">
        <f>(M71/100)*75</f>
        <v>2.25</v>
      </c>
      <c r="N70" s="81" t="s">
        <v>24</v>
      </c>
      <c r="O70" s="81" t="s">
        <v>31</v>
      </c>
      <c r="P70" s="82">
        <v>30</v>
      </c>
      <c r="Q70" s="83"/>
    </row>
    <row r="71" spans="1:17" ht="16.5" thickTop="1" thickBot="1" x14ac:dyDescent="0.3">
      <c r="A71" s="87">
        <v>67</v>
      </c>
      <c r="B71" s="96"/>
      <c r="C71" s="48" t="s">
        <v>64</v>
      </c>
      <c r="D71" s="88" t="s">
        <v>75</v>
      </c>
      <c r="E71" s="64" t="str">
        <f>E68</f>
        <v>Corte</v>
      </c>
      <c r="F71" s="64" t="s">
        <v>63</v>
      </c>
      <c r="G71" s="69" t="s">
        <v>47</v>
      </c>
      <c r="H71" s="72">
        <v>0</v>
      </c>
      <c r="I71" s="66" t="s">
        <v>42</v>
      </c>
      <c r="J71" s="69">
        <v>8</v>
      </c>
      <c r="K71" s="72">
        <v>0</v>
      </c>
      <c r="L71" s="49">
        <v>15</v>
      </c>
      <c r="M71" s="91">
        <v>3</v>
      </c>
      <c r="N71" s="49" t="s">
        <v>25</v>
      </c>
      <c r="O71" s="49" t="s">
        <v>31</v>
      </c>
      <c r="P71" s="70">
        <v>40</v>
      </c>
      <c r="Q71" s="61"/>
    </row>
    <row r="72" spans="1:17" ht="15.75" thickBot="1" x14ac:dyDescent="0.3">
      <c r="A72" s="84">
        <v>68</v>
      </c>
      <c r="B72" s="96"/>
      <c r="C72" s="76" t="s">
        <v>64</v>
      </c>
      <c r="D72" s="89" t="s">
        <v>76</v>
      </c>
      <c r="E72" s="77" t="str">
        <f>E68</f>
        <v>Corte</v>
      </c>
      <c r="F72" s="77" t="s">
        <v>63</v>
      </c>
      <c r="G72" s="78" t="s">
        <v>47</v>
      </c>
      <c r="H72" s="79">
        <v>-3</v>
      </c>
      <c r="I72" s="85" t="s">
        <v>42</v>
      </c>
      <c r="J72" s="78">
        <v>8</v>
      </c>
      <c r="K72" s="79">
        <v>-2</v>
      </c>
      <c r="L72" s="81">
        <f>L68+ 1</f>
        <v>13</v>
      </c>
      <c r="M72" s="92">
        <f>(M68/5)*4</f>
        <v>1.35</v>
      </c>
      <c r="N72" s="81" t="s">
        <v>4</v>
      </c>
      <c r="O72" s="81" t="s">
        <v>40</v>
      </c>
      <c r="P72" s="82">
        <v>20</v>
      </c>
      <c r="Q72" s="83"/>
    </row>
    <row r="73" spans="1:17" ht="16.5" thickTop="1" thickBot="1" x14ac:dyDescent="0.3">
      <c r="A73" s="87">
        <v>69</v>
      </c>
      <c r="B73" s="96"/>
      <c r="C73" s="48" t="s">
        <v>64</v>
      </c>
      <c r="D73" s="88" t="s">
        <v>77</v>
      </c>
      <c r="E73" s="64" t="str">
        <f t="shared" ref="E73" si="54">E72</f>
        <v>Corte</v>
      </c>
      <c r="F73" s="64" t="s">
        <v>63</v>
      </c>
      <c r="G73" s="69" t="s">
        <v>47</v>
      </c>
      <c r="H73" s="72">
        <v>-3</v>
      </c>
      <c r="I73" s="66" t="s">
        <v>42</v>
      </c>
      <c r="J73" s="69">
        <v>8</v>
      </c>
      <c r="K73" s="72">
        <v>-1</v>
      </c>
      <c r="L73" s="49">
        <f>L69+1</f>
        <v>14</v>
      </c>
      <c r="M73" s="91">
        <f>(M69/5)*4</f>
        <v>1.35</v>
      </c>
      <c r="N73" s="49" t="s">
        <v>23</v>
      </c>
      <c r="O73" s="49" t="s">
        <v>40</v>
      </c>
      <c r="P73" s="70">
        <v>30</v>
      </c>
      <c r="Q73" s="61"/>
    </row>
    <row r="74" spans="1:17" ht="15.75" thickBot="1" x14ac:dyDescent="0.3">
      <c r="A74" s="84">
        <v>70</v>
      </c>
      <c r="B74" s="96"/>
      <c r="C74" s="76" t="s">
        <v>64</v>
      </c>
      <c r="D74" s="89" t="s">
        <v>78</v>
      </c>
      <c r="E74" s="77" t="str">
        <f t="shared" ref="E74" si="55">E72</f>
        <v>Corte</v>
      </c>
      <c r="F74" s="77" t="s">
        <v>63</v>
      </c>
      <c r="G74" s="78" t="s">
        <v>47</v>
      </c>
      <c r="H74" s="79">
        <v>-3</v>
      </c>
      <c r="I74" s="85" t="s">
        <v>42</v>
      </c>
      <c r="J74" s="78">
        <v>8</v>
      </c>
      <c r="K74" s="79">
        <v>0</v>
      </c>
      <c r="L74" s="81">
        <f>L70+1</f>
        <v>15</v>
      </c>
      <c r="M74" s="92">
        <f t="shared" ref="M74:M75" si="56">(M70/5)*4</f>
        <v>1.8</v>
      </c>
      <c r="N74" s="81" t="s">
        <v>24</v>
      </c>
      <c r="O74" s="81" t="s">
        <v>40</v>
      </c>
      <c r="P74" s="82">
        <v>40</v>
      </c>
      <c r="Q74" s="83"/>
    </row>
    <row r="75" spans="1:17" ht="16.5" thickTop="1" thickBot="1" x14ac:dyDescent="0.3">
      <c r="A75" s="87">
        <v>71</v>
      </c>
      <c r="B75" s="96"/>
      <c r="C75" s="48" t="s">
        <v>64</v>
      </c>
      <c r="D75" s="88" t="s">
        <v>79</v>
      </c>
      <c r="E75" s="64" t="str">
        <f t="shared" ref="E75" si="57">E72</f>
        <v>Corte</v>
      </c>
      <c r="F75" s="64" t="s">
        <v>63</v>
      </c>
      <c r="G75" s="69" t="s">
        <v>47</v>
      </c>
      <c r="H75" s="72">
        <v>-2</v>
      </c>
      <c r="I75" s="66" t="s">
        <v>42</v>
      </c>
      <c r="J75" s="69">
        <v>8</v>
      </c>
      <c r="K75" s="72">
        <v>1</v>
      </c>
      <c r="L75" s="49">
        <f>L71+1</f>
        <v>16</v>
      </c>
      <c r="M75" s="91">
        <f t="shared" si="56"/>
        <v>2.4</v>
      </c>
      <c r="N75" s="49" t="s">
        <v>25</v>
      </c>
      <c r="O75" s="49" t="s">
        <v>40</v>
      </c>
      <c r="P75" s="70">
        <v>50</v>
      </c>
      <c r="Q75" s="61"/>
    </row>
    <row r="76" spans="1:17" ht="15.75" thickBot="1" x14ac:dyDescent="0.3">
      <c r="A76" s="84">
        <v>72</v>
      </c>
      <c r="B76" s="96"/>
      <c r="C76" s="76" t="s">
        <v>64</v>
      </c>
      <c r="D76" s="89" t="s">
        <v>80</v>
      </c>
      <c r="E76" s="77" t="str">
        <f t="shared" ref="E76" si="58">E72</f>
        <v>Corte</v>
      </c>
      <c r="F76" s="77" t="s">
        <v>63</v>
      </c>
      <c r="G76" s="78" t="s">
        <v>47</v>
      </c>
      <c r="H76" s="79">
        <v>1</v>
      </c>
      <c r="I76" s="85" t="s">
        <v>42</v>
      </c>
      <c r="J76" s="78">
        <v>8</v>
      </c>
      <c r="K76" s="79">
        <v>3</v>
      </c>
      <c r="L76" s="81">
        <f>L75+1</f>
        <v>17</v>
      </c>
      <c r="M76" s="92">
        <f>(M75/5)*4</f>
        <v>1.92</v>
      </c>
      <c r="N76" s="81" t="s">
        <v>28</v>
      </c>
      <c r="O76" s="81" t="s">
        <v>40</v>
      </c>
      <c r="P76" s="82">
        <v>70</v>
      </c>
      <c r="Q76" s="83"/>
    </row>
    <row r="77" spans="1:17" ht="16.5" thickTop="1" thickBot="1" x14ac:dyDescent="0.3">
      <c r="A77" s="87">
        <v>73</v>
      </c>
      <c r="B77" s="96"/>
      <c r="C77" s="48" t="s">
        <v>64</v>
      </c>
      <c r="D77" s="88" t="s">
        <v>81</v>
      </c>
      <c r="E77" s="64" t="str">
        <f t="shared" ref="E77" si="59">E76</f>
        <v>Corte</v>
      </c>
      <c r="F77" s="64" t="s">
        <v>63</v>
      </c>
      <c r="G77" s="69" t="s">
        <v>47</v>
      </c>
      <c r="H77" s="72">
        <v>-3</v>
      </c>
      <c r="I77" s="66" t="s">
        <v>42</v>
      </c>
      <c r="J77" s="69">
        <v>8</v>
      </c>
      <c r="K77" s="72">
        <v>-1</v>
      </c>
      <c r="L77" s="49">
        <f>L72</f>
        <v>13</v>
      </c>
      <c r="M77" s="91">
        <f>(M68/4)*3</f>
        <v>1.265625</v>
      </c>
      <c r="N77" s="49" t="s">
        <v>4</v>
      </c>
      <c r="O77" s="49" t="s">
        <v>41</v>
      </c>
      <c r="P77" s="70">
        <v>20</v>
      </c>
      <c r="Q77" s="61"/>
    </row>
    <row r="78" spans="1:17" ht="15.75" thickBot="1" x14ac:dyDescent="0.3">
      <c r="A78" s="84">
        <v>74</v>
      </c>
      <c r="B78" s="96"/>
      <c r="C78" s="76" t="s">
        <v>64</v>
      </c>
      <c r="D78" s="89" t="s">
        <v>82</v>
      </c>
      <c r="E78" s="77" t="str">
        <f t="shared" ref="E78" si="60">E76</f>
        <v>Corte</v>
      </c>
      <c r="F78" s="77" t="s">
        <v>63</v>
      </c>
      <c r="G78" s="78" t="s">
        <v>47</v>
      </c>
      <c r="H78" s="79">
        <v>-3</v>
      </c>
      <c r="I78" s="85" t="s">
        <v>42</v>
      </c>
      <c r="J78" s="78">
        <v>8</v>
      </c>
      <c r="K78" s="79">
        <v>0</v>
      </c>
      <c r="L78" s="81">
        <f>L73</f>
        <v>14</v>
      </c>
      <c r="M78" s="92">
        <f>(M69/4)*3</f>
        <v>1.265625</v>
      </c>
      <c r="N78" s="81" t="s">
        <v>23</v>
      </c>
      <c r="O78" s="81" t="s">
        <v>41</v>
      </c>
      <c r="P78" s="82">
        <v>30</v>
      </c>
      <c r="Q78" s="83"/>
    </row>
    <row r="79" spans="1:17" ht="16.5" thickTop="1" thickBot="1" x14ac:dyDescent="0.3">
      <c r="A79" s="87">
        <v>75</v>
      </c>
      <c r="B79" s="96"/>
      <c r="C79" s="48" t="s">
        <v>64</v>
      </c>
      <c r="D79" s="88" t="s">
        <v>83</v>
      </c>
      <c r="E79" s="64" t="str">
        <f t="shared" ref="E79" si="61">E76</f>
        <v>Corte</v>
      </c>
      <c r="F79" s="64" t="s">
        <v>63</v>
      </c>
      <c r="G79" s="69" t="s">
        <v>47</v>
      </c>
      <c r="H79" s="72">
        <v>-3</v>
      </c>
      <c r="I79" s="66" t="s">
        <v>42</v>
      </c>
      <c r="J79" s="69">
        <v>8</v>
      </c>
      <c r="K79" s="72">
        <v>1</v>
      </c>
      <c r="L79" s="49">
        <f>L74</f>
        <v>15</v>
      </c>
      <c r="M79" s="91">
        <f t="shared" ref="M79:M80" si="62">(M70/4)*3</f>
        <v>1.6875</v>
      </c>
      <c r="N79" s="49" t="s">
        <v>24</v>
      </c>
      <c r="O79" s="49" t="s">
        <v>41</v>
      </c>
      <c r="P79" s="70">
        <v>40</v>
      </c>
      <c r="Q79" s="61"/>
    </row>
    <row r="80" spans="1:17" ht="15.75" thickBot="1" x14ac:dyDescent="0.3">
      <c r="A80" s="84">
        <v>76</v>
      </c>
      <c r="B80" s="96"/>
      <c r="C80" s="76" t="s">
        <v>64</v>
      </c>
      <c r="D80" s="89" t="s">
        <v>84</v>
      </c>
      <c r="E80" s="77" t="str">
        <f t="shared" ref="E80" si="63">E76</f>
        <v>Corte</v>
      </c>
      <c r="F80" s="77" t="s">
        <v>63</v>
      </c>
      <c r="G80" s="78" t="s">
        <v>47</v>
      </c>
      <c r="H80" s="79">
        <v>-3</v>
      </c>
      <c r="I80" s="85" t="s">
        <v>42</v>
      </c>
      <c r="J80" s="78">
        <v>8</v>
      </c>
      <c r="K80" s="79">
        <v>2</v>
      </c>
      <c r="L80" s="81">
        <f>L75</f>
        <v>16</v>
      </c>
      <c r="M80" s="92">
        <f t="shared" si="62"/>
        <v>2.25</v>
      </c>
      <c r="N80" s="81" t="s">
        <v>25</v>
      </c>
      <c r="O80" s="81" t="s">
        <v>41</v>
      </c>
      <c r="P80" s="82">
        <v>50</v>
      </c>
      <c r="Q80" s="83"/>
    </row>
    <row r="81" spans="1:17" ht="16.5" thickTop="1" thickBot="1" x14ac:dyDescent="0.3">
      <c r="A81" s="87">
        <v>77</v>
      </c>
      <c r="B81" s="96"/>
      <c r="C81" s="48" t="s">
        <v>64</v>
      </c>
      <c r="D81" s="88" t="s">
        <v>85</v>
      </c>
      <c r="E81" s="64" t="str">
        <f t="shared" ref="E81" si="64">E80</f>
        <v>Corte</v>
      </c>
      <c r="F81" s="64" t="s">
        <v>63</v>
      </c>
      <c r="G81" s="69" t="s">
        <v>47</v>
      </c>
      <c r="H81" s="72">
        <v>0</v>
      </c>
      <c r="I81" s="66" t="s">
        <v>42</v>
      </c>
      <c r="J81" s="69">
        <v>8</v>
      </c>
      <c r="K81" s="72">
        <v>4</v>
      </c>
      <c r="L81" s="49">
        <f>L76</f>
        <v>17</v>
      </c>
      <c r="M81" s="91">
        <f>(M80/4)*3</f>
        <v>1.6875</v>
      </c>
      <c r="N81" s="49" t="s">
        <v>28</v>
      </c>
      <c r="O81" s="49" t="s">
        <v>41</v>
      </c>
      <c r="P81" s="70">
        <v>70</v>
      </c>
      <c r="Q81" s="61"/>
    </row>
    <row r="82" spans="1:17" ht="15.75" thickBot="1" x14ac:dyDescent="0.3">
      <c r="A82" s="84">
        <v>78</v>
      </c>
      <c r="B82" s="96"/>
      <c r="C82" s="76" t="s">
        <v>64</v>
      </c>
      <c r="D82" s="89" t="s">
        <v>86</v>
      </c>
      <c r="E82" s="77" t="str">
        <f t="shared" ref="E82" si="65">E80</f>
        <v>Corte</v>
      </c>
      <c r="F82" s="77" t="s">
        <v>63</v>
      </c>
      <c r="G82" s="78" t="s">
        <v>47</v>
      </c>
      <c r="H82" s="79">
        <v>-2</v>
      </c>
      <c r="I82" s="85" t="s">
        <v>42</v>
      </c>
      <c r="J82" s="78">
        <v>8</v>
      </c>
      <c r="K82" s="79">
        <v>-3</v>
      </c>
      <c r="L82" s="81">
        <f>L69+1</f>
        <v>14</v>
      </c>
      <c r="M82" s="92">
        <f>(M69/5)*6</f>
        <v>2.0250000000000004</v>
      </c>
      <c r="N82" s="81" t="s">
        <v>23</v>
      </c>
      <c r="O82" s="81" t="s">
        <v>32</v>
      </c>
      <c r="P82" s="82">
        <v>30</v>
      </c>
      <c r="Q82" s="83"/>
    </row>
    <row r="83" spans="1:17" ht="16.5" thickTop="1" thickBot="1" x14ac:dyDescent="0.3">
      <c r="A83" s="87">
        <v>79</v>
      </c>
      <c r="B83" s="96"/>
      <c r="C83" s="48" t="s">
        <v>64</v>
      </c>
      <c r="D83" s="88" t="s">
        <v>87</v>
      </c>
      <c r="E83" s="64" t="str">
        <f t="shared" ref="E83" si="66">E80</f>
        <v>Corte</v>
      </c>
      <c r="F83" s="64" t="s">
        <v>63</v>
      </c>
      <c r="G83" s="69" t="s">
        <v>47</v>
      </c>
      <c r="H83" s="72">
        <v>0</v>
      </c>
      <c r="I83" s="66" t="s">
        <v>42</v>
      </c>
      <c r="J83" s="69">
        <v>8</v>
      </c>
      <c r="K83" s="72">
        <v>-2</v>
      </c>
      <c r="L83" s="49">
        <f>L70+1</f>
        <v>15</v>
      </c>
      <c r="M83" s="91">
        <f>(M70/5)*6</f>
        <v>2.7</v>
      </c>
      <c r="N83" s="49" t="s">
        <v>24</v>
      </c>
      <c r="O83" s="49" t="s">
        <v>32</v>
      </c>
      <c r="P83" s="70">
        <v>40</v>
      </c>
      <c r="Q83" s="61"/>
    </row>
    <row r="84" spans="1:17" ht="15.75" thickBot="1" x14ac:dyDescent="0.3">
      <c r="A84" s="84">
        <v>80</v>
      </c>
      <c r="B84" s="96"/>
      <c r="C84" s="76" t="s">
        <v>64</v>
      </c>
      <c r="D84" s="89" t="s">
        <v>88</v>
      </c>
      <c r="E84" s="77" t="str">
        <f t="shared" ref="E84" si="67">E80</f>
        <v>Corte</v>
      </c>
      <c r="F84" s="77" t="s">
        <v>63</v>
      </c>
      <c r="G84" s="78" t="s">
        <v>47</v>
      </c>
      <c r="H84" s="79">
        <v>1</v>
      </c>
      <c r="I84" s="85" t="s">
        <v>42</v>
      </c>
      <c r="J84" s="78">
        <v>8</v>
      </c>
      <c r="K84" s="79">
        <v>-1</v>
      </c>
      <c r="L84" s="81">
        <f>L71+1</f>
        <v>16</v>
      </c>
      <c r="M84" s="92">
        <f>(M71/5)*6</f>
        <v>3.5999999999999996</v>
      </c>
      <c r="N84" s="81" t="s">
        <v>25</v>
      </c>
      <c r="O84" s="81" t="s">
        <v>32</v>
      </c>
      <c r="P84" s="82">
        <v>50</v>
      </c>
      <c r="Q84" s="83"/>
    </row>
    <row r="85" spans="1:17" ht="16.5" thickTop="1" thickBot="1" x14ac:dyDescent="0.3">
      <c r="A85" s="87">
        <v>81</v>
      </c>
      <c r="B85" s="96"/>
      <c r="C85" s="48" t="s">
        <v>64</v>
      </c>
      <c r="D85" s="88" t="s">
        <v>89</v>
      </c>
      <c r="E85" s="64" t="str">
        <f t="shared" ref="E85" si="68">E84</f>
        <v>Corte</v>
      </c>
      <c r="F85" s="64" t="s">
        <v>63</v>
      </c>
      <c r="G85" s="69" t="s">
        <v>47</v>
      </c>
      <c r="H85" s="72">
        <v>2</v>
      </c>
      <c r="I85" s="66" t="s">
        <v>42</v>
      </c>
      <c r="J85" s="69">
        <v>8</v>
      </c>
      <c r="K85" s="72">
        <v>0</v>
      </c>
      <c r="L85" s="49">
        <f>L84+1</f>
        <v>17</v>
      </c>
      <c r="M85" s="91">
        <f>M84</f>
        <v>3.5999999999999996</v>
      </c>
      <c r="N85" s="49" t="s">
        <v>3</v>
      </c>
      <c r="O85" s="49" t="s">
        <v>32</v>
      </c>
      <c r="P85" s="70">
        <v>60</v>
      </c>
      <c r="Q85" s="61"/>
    </row>
    <row r="86" spans="1:17" ht="15.75" thickBot="1" x14ac:dyDescent="0.3">
      <c r="A86" s="84">
        <v>82</v>
      </c>
      <c r="B86" s="96"/>
      <c r="C86" s="76" t="s">
        <v>64</v>
      </c>
      <c r="D86" s="89" t="s">
        <v>90</v>
      </c>
      <c r="E86" s="77" t="str">
        <f t="shared" ref="E86" si="69">E84</f>
        <v>Corte</v>
      </c>
      <c r="F86" s="77" t="s">
        <v>63</v>
      </c>
      <c r="G86" s="78" t="s">
        <v>47</v>
      </c>
      <c r="H86" s="79">
        <v>4</v>
      </c>
      <c r="I86" s="85" t="s">
        <v>42</v>
      </c>
      <c r="J86" s="78">
        <v>8</v>
      </c>
      <c r="K86" s="79">
        <v>2</v>
      </c>
      <c r="L86" s="81">
        <f>L85+1</f>
        <v>18</v>
      </c>
      <c r="M86" s="92">
        <f>(M85/50)*55</f>
        <v>3.9599999999999995</v>
      </c>
      <c r="N86" s="81" t="s">
        <v>29</v>
      </c>
      <c r="O86" s="81" t="s">
        <v>32</v>
      </c>
      <c r="P86" s="82">
        <v>80</v>
      </c>
      <c r="Q86" s="83"/>
    </row>
    <row r="87" spans="1:17" ht="16.5" thickTop="1" thickBot="1" x14ac:dyDescent="0.3">
      <c r="A87" s="87">
        <v>83</v>
      </c>
      <c r="B87" s="96"/>
      <c r="C87" s="48" t="s">
        <v>64</v>
      </c>
      <c r="D87" s="88" t="s">
        <v>91</v>
      </c>
      <c r="E87" s="64" t="str">
        <f t="shared" ref="E87" si="70">E84</f>
        <v>Corte</v>
      </c>
      <c r="F87" s="64" t="s">
        <v>63</v>
      </c>
      <c r="G87" s="69" t="s">
        <v>47</v>
      </c>
      <c r="H87" s="72">
        <v>5</v>
      </c>
      <c r="I87" s="66" t="s">
        <v>42</v>
      </c>
      <c r="J87" s="69">
        <v>8</v>
      </c>
      <c r="K87" s="72">
        <v>5</v>
      </c>
      <c r="L87" s="49">
        <f>L86*10</f>
        <v>180</v>
      </c>
      <c r="M87" s="91">
        <f>(M71/4)*3</f>
        <v>2.25</v>
      </c>
      <c r="N87" s="49" t="s">
        <v>29</v>
      </c>
      <c r="O87" s="49" t="s">
        <v>35</v>
      </c>
      <c r="P87" s="69">
        <v>99</v>
      </c>
      <c r="Q87" s="61"/>
    </row>
    <row r="88" spans="1:17" ht="15.75" thickBot="1" x14ac:dyDescent="0.3">
      <c r="A88" s="84">
        <v>84</v>
      </c>
      <c r="B88" s="96"/>
      <c r="C88" s="76" t="s">
        <v>64</v>
      </c>
      <c r="D88" s="89" t="s">
        <v>92</v>
      </c>
      <c r="E88" s="77" t="str">
        <f t="shared" ref="E88" si="71">E84</f>
        <v>Corte</v>
      </c>
      <c r="F88" s="77" t="s">
        <v>63</v>
      </c>
      <c r="G88" s="78" t="s">
        <v>47</v>
      </c>
      <c r="H88" s="79">
        <v>6</v>
      </c>
      <c r="I88" s="85" t="s">
        <v>42</v>
      </c>
      <c r="J88" s="78">
        <v>8</v>
      </c>
      <c r="K88" s="79">
        <v>6</v>
      </c>
      <c r="L88" s="81">
        <f>L87*2</f>
        <v>360</v>
      </c>
      <c r="M88" s="92">
        <f>(M87/40)*45</f>
        <v>2.53125</v>
      </c>
      <c r="N88" s="81" t="s">
        <v>30</v>
      </c>
      <c r="O88" s="81" t="s">
        <v>35</v>
      </c>
      <c r="P88" s="78">
        <v>99</v>
      </c>
      <c r="Q88" s="83"/>
    </row>
    <row r="89" spans="1:17" ht="16.5" thickTop="1" thickBot="1" x14ac:dyDescent="0.3">
      <c r="A89" s="97" t="s">
        <v>60</v>
      </c>
      <c r="B89" s="98"/>
      <c r="C89" s="99" t="s">
        <v>13</v>
      </c>
      <c r="D89" s="100"/>
      <c r="E89" s="74" t="s">
        <v>106</v>
      </c>
      <c r="F89" s="62" t="s">
        <v>14</v>
      </c>
      <c r="G89" s="101" t="s">
        <v>15</v>
      </c>
      <c r="H89" s="100"/>
      <c r="I89" s="65" t="s">
        <v>16</v>
      </c>
      <c r="J89" s="101" t="s">
        <v>17</v>
      </c>
      <c r="K89" s="100"/>
      <c r="L89" s="62" t="s">
        <v>18</v>
      </c>
      <c r="M89" s="62" t="s">
        <v>19</v>
      </c>
      <c r="N89" s="62" t="s">
        <v>21</v>
      </c>
      <c r="O89" s="62" t="s">
        <v>20</v>
      </c>
      <c r="P89" s="71" t="s">
        <v>61</v>
      </c>
      <c r="Q89" s="63" t="s">
        <v>22</v>
      </c>
    </row>
    <row r="90" spans="1:17" ht="16.5" thickTop="1" thickBot="1" x14ac:dyDescent="0.3">
      <c r="A90" s="87">
        <v>85</v>
      </c>
      <c r="B90" s="95" t="s">
        <v>65</v>
      </c>
      <c r="C90" s="48" t="s">
        <v>65</v>
      </c>
      <c r="D90" s="88" t="s">
        <v>72</v>
      </c>
      <c r="E90" s="88" t="s">
        <v>107</v>
      </c>
      <c r="F90" s="64" t="s">
        <v>59</v>
      </c>
      <c r="G90" s="69" t="s">
        <v>48</v>
      </c>
      <c r="H90" s="72">
        <v>-3</v>
      </c>
      <c r="I90" s="66" t="s">
        <v>42</v>
      </c>
      <c r="J90" s="69">
        <v>2</v>
      </c>
      <c r="K90" s="72">
        <v>-3</v>
      </c>
      <c r="L90" s="49">
        <f>L93-3</f>
        <v>12</v>
      </c>
      <c r="M90" s="91">
        <f>M91</f>
        <v>2.25</v>
      </c>
      <c r="N90" s="49" t="s">
        <v>4</v>
      </c>
      <c r="O90" s="49" t="s">
        <v>31</v>
      </c>
      <c r="P90" s="70">
        <v>10</v>
      </c>
      <c r="Q90" s="61"/>
    </row>
    <row r="91" spans="1:17" ht="15.75" thickBot="1" x14ac:dyDescent="0.3">
      <c r="A91" s="84">
        <v>86</v>
      </c>
      <c r="B91" s="96"/>
      <c r="C91" s="76" t="s">
        <v>65</v>
      </c>
      <c r="D91" s="89" t="s">
        <v>73</v>
      </c>
      <c r="E91" s="77" t="str">
        <f>E90</f>
        <v>Corte</v>
      </c>
      <c r="F91" s="77" t="s">
        <v>59</v>
      </c>
      <c r="G91" s="78" t="s">
        <v>48</v>
      </c>
      <c r="H91" s="79">
        <v>-2</v>
      </c>
      <c r="I91" s="85" t="s">
        <v>42</v>
      </c>
      <c r="J91" s="78">
        <v>2</v>
      </c>
      <c r="K91" s="79">
        <v>-2</v>
      </c>
      <c r="L91" s="81">
        <f>L93- 2</f>
        <v>13</v>
      </c>
      <c r="M91" s="92">
        <f>(M92/100)*75</f>
        <v>2.25</v>
      </c>
      <c r="N91" s="81" t="s">
        <v>23</v>
      </c>
      <c r="O91" s="81" t="s">
        <v>31</v>
      </c>
      <c r="P91" s="82">
        <v>20</v>
      </c>
      <c r="Q91" s="83"/>
    </row>
    <row r="92" spans="1:17" ht="16.5" thickTop="1" thickBot="1" x14ac:dyDescent="0.3">
      <c r="A92" s="87">
        <v>87</v>
      </c>
      <c r="B92" s="96"/>
      <c r="C92" s="48" t="s">
        <v>65</v>
      </c>
      <c r="D92" s="88" t="s">
        <v>74</v>
      </c>
      <c r="E92" s="64" t="str">
        <f>E90</f>
        <v>Corte</v>
      </c>
      <c r="F92" s="64" t="s">
        <v>59</v>
      </c>
      <c r="G92" s="69" t="s">
        <v>48</v>
      </c>
      <c r="H92" s="72">
        <v>-2</v>
      </c>
      <c r="I92" s="66" t="s">
        <v>42</v>
      </c>
      <c r="J92" s="69">
        <v>2</v>
      </c>
      <c r="K92" s="72">
        <v>-1</v>
      </c>
      <c r="L92" s="49">
        <f>L93- 1</f>
        <v>14</v>
      </c>
      <c r="M92" s="91">
        <f>(M93/100)*75</f>
        <v>3</v>
      </c>
      <c r="N92" s="49" t="s">
        <v>24</v>
      </c>
      <c r="O92" s="49" t="s">
        <v>31</v>
      </c>
      <c r="P92" s="70">
        <v>30</v>
      </c>
      <c r="Q92" s="61"/>
    </row>
    <row r="93" spans="1:17" ht="15.75" thickBot="1" x14ac:dyDescent="0.3">
      <c r="A93" s="84">
        <v>88</v>
      </c>
      <c r="B93" s="96"/>
      <c r="C93" s="76" t="s">
        <v>65</v>
      </c>
      <c r="D93" s="89" t="s">
        <v>75</v>
      </c>
      <c r="E93" s="77" t="str">
        <f>E90</f>
        <v>Corte</v>
      </c>
      <c r="F93" s="77" t="s">
        <v>59</v>
      </c>
      <c r="G93" s="78" t="s">
        <v>48</v>
      </c>
      <c r="H93" s="79">
        <v>0</v>
      </c>
      <c r="I93" s="85" t="s">
        <v>42</v>
      </c>
      <c r="J93" s="78">
        <v>2</v>
      </c>
      <c r="K93" s="79">
        <v>0</v>
      </c>
      <c r="L93" s="81">
        <v>15</v>
      </c>
      <c r="M93" s="92">
        <v>4</v>
      </c>
      <c r="N93" s="81" t="s">
        <v>25</v>
      </c>
      <c r="O93" s="81" t="s">
        <v>31</v>
      </c>
      <c r="P93" s="82">
        <v>40</v>
      </c>
      <c r="Q93" s="83"/>
    </row>
    <row r="94" spans="1:17" ht="16.5" thickTop="1" thickBot="1" x14ac:dyDescent="0.3">
      <c r="A94" s="87">
        <v>89</v>
      </c>
      <c r="B94" s="96"/>
      <c r="C94" s="48" t="s">
        <v>65</v>
      </c>
      <c r="D94" s="88" t="s">
        <v>76</v>
      </c>
      <c r="E94" s="64" t="str">
        <f>E90</f>
        <v>Corte</v>
      </c>
      <c r="F94" s="64" t="s">
        <v>59</v>
      </c>
      <c r="G94" s="69" t="s">
        <v>48</v>
      </c>
      <c r="H94" s="72">
        <v>-3</v>
      </c>
      <c r="I94" s="66" t="s">
        <v>42</v>
      </c>
      <c r="J94" s="69">
        <v>2</v>
      </c>
      <c r="K94" s="72">
        <v>-2</v>
      </c>
      <c r="L94" s="49">
        <f>L90+ 1</f>
        <v>13</v>
      </c>
      <c r="M94" s="91">
        <f>(M90/5)*4</f>
        <v>1.8</v>
      </c>
      <c r="N94" s="49" t="s">
        <v>4</v>
      </c>
      <c r="O94" s="49" t="s">
        <v>40</v>
      </c>
      <c r="P94" s="70">
        <v>20</v>
      </c>
      <c r="Q94" s="61"/>
    </row>
    <row r="95" spans="1:17" ht="15.75" thickBot="1" x14ac:dyDescent="0.3">
      <c r="A95" s="84">
        <v>90</v>
      </c>
      <c r="B95" s="96"/>
      <c r="C95" s="76" t="s">
        <v>65</v>
      </c>
      <c r="D95" s="89" t="s">
        <v>77</v>
      </c>
      <c r="E95" s="77" t="str">
        <f t="shared" ref="E95" si="72">E94</f>
        <v>Corte</v>
      </c>
      <c r="F95" s="77" t="s">
        <v>59</v>
      </c>
      <c r="G95" s="78" t="s">
        <v>48</v>
      </c>
      <c r="H95" s="79">
        <v>-3</v>
      </c>
      <c r="I95" s="85" t="s">
        <v>42</v>
      </c>
      <c r="J95" s="78">
        <v>2</v>
      </c>
      <c r="K95" s="79">
        <v>-1</v>
      </c>
      <c r="L95" s="81">
        <f>L91+1</f>
        <v>14</v>
      </c>
      <c r="M95" s="92">
        <f>(M91/5)*4</f>
        <v>1.8</v>
      </c>
      <c r="N95" s="81" t="s">
        <v>23</v>
      </c>
      <c r="O95" s="81" t="s">
        <v>40</v>
      </c>
      <c r="P95" s="82">
        <v>30</v>
      </c>
      <c r="Q95" s="83"/>
    </row>
    <row r="96" spans="1:17" ht="16.5" thickTop="1" thickBot="1" x14ac:dyDescent="0.3">
      <c r="A96" s="87">
        <v>91</v>
      </c>
      <c r="B96" s="96"/>
      <c r="C96" s="48" t="s">
        <v>65</v>
      </c>
      <c r="D96" s="88" t="s">
        <v>78</v>
      </c>
      <c r="E96" s="64" t="str">
        <f t="shared" ref="E96" si="73">E94</f>
        <v>Corte</v>
      </c>
      <c r="F96" s="64" t="s">
        <v>59</v>
      </c>
      <c r="G96" s="69" t="s">
        <v>48</v>
      </c>
      <c r="H96" s="72">
        <v>-3</v>
      </c>
      <c r="I96" s="66" t="s">
        <v>42</v>
      </c>
      <c r="J96" s="69">
        <v>2</v>
      </c>
      <c r="K96" s="72">
        <v>0</v>
      </c>
      <c r="L96" s="49">
        <f>L92+1</f>
        <v>15</v>
      </c>
      <c r="M96" s="91">
        <f t="shared" ref="M96:M97" si="74">(M92/5)*4</f>
        <v>2.4</v>
      </c>
      <c r="N96" s="49" t="s">
        <v>24</v>
      </c>
      <c r="O96" s="49" t="s">
        <v>40</v>
      </c>
      <c r="P96" s="70">
        <v>40</v>
      </c>
      <c r="Q96" s="61"/>
    </row>
    <row r="97" spans="1:17" ht="15.75" thickBot="1" x14ac:dyDescent="0.3">
      <c r="A97" s="84">
        <v>92</v>
      </c>
      <c r="B97" s="96"/>
      <c r="C97" s="76" t="s">
        <v>65</v>
      </c>
      <c r="D97" s="89" t="s">
        <v>79</v>
      </c>
      <c r="E97" s="77" t="str">
        <f t="shared" ref="E97" si="75">E94</f>
        <v>Corte</v>
      </c>
      <c r="F97" s="77" t="s">
        <v>59</v>
      </c>
      <c r="G97" s="78" t="s">
        <v>48</v>
      </c>
      <c r="H97" s="79">
        <v>-2</v>
      </c>
      <c r="I97" s="85" t="s">
        <v>42</v>
      </c>
      <c r="J97" s="78">
        <v>2</v>
      </c>
      <c r="K97" s="79">
        <v>1</v>
      </c>
      <c r="L97" s="81">
        <f>L93+1</f>
        <v>16</v>
      </c>
      <c r="M97" s="92">
        <f t="shared" si="74"/>
        <v>3.2</v>
      </c>
      <c r="N97" s="81" t="s">
        <v>25</v>
      </c>
      <c r="O97" s="81" t="s">
        <v>40</v>
      </c>
      <c r="P97" s="82">
        <v>50</v>
      </c>
      <c r="Q97" s="83"/>
    </row>
    <row r="98" spans="1:17" ht="16.5" thickTop="1" thickBot="1" x14ac:dyDescent="0.3">
      <c r="A98" s="87">
        <v>93</v>
      </c>
      <c r="B98" s="96"/>
      <c r="C98" s="48" t="s">
        <v>65</v>
      </c>
      <c r="D98" s="88" t="s">
        <v>80</v>
      </c>
      <c r="E98" s="64" t="str">
        <f t="shared" ref="E98" si="76">E94</f>
        <v>Corte</v>
      </c>
      <c r="F98" s="64" t="s">
        <v>59</v>
      </c>
      <c r="G98" s="69" t="s">
        <v>48</v>
      </c>
      <c r="H98" s="72">
        <v>1</v>
      </c>
      <c r="I98" s="66" t="s">
        <v>42</v>
      </c>
      <c r="J98" s="69">
        <v>2</v>
      </c>
      <c r="K98" s="72">
        <v>3</v>
      </c>
      <c r="L98" s="49">
        <f>L97+1</f>
        <v>17</v>
      </c>
      <c r="M98" s="91">
        <f>(M97/5)*4</f>
        <v>2.56</v>
      </c>
      <c r="N98" s="49" t="s">
        <v>28</v>
      </c>
      <c r="O98" s="49" t="s">
        <v>40</v>
      </c>
      <c r="P98" s="70">
        <v>70</v>
      </c>
      <c r="Q98" s="61"/>
    </row>
    <row r="99" spans="1:17" ht="15.75" thickBot="1" x14ac:dyDescent="0.3">
      <c r="A99" s="84">
        <v>94</v>
      </c>
      <c r="B99" s="96"/>
      <c r="C99" s="76" t="s">
        <v>65</v>
      </c>
      <c r="D99" s="89" t="s">
        <v>81</v>
      </c>
      <c r="E99" s="77" t="str">
        <f t="shared" ref="E99" si="77">E98</f>
        <v>Corte</v>
      </c>
      <c r="F99" s="77" t="s">
        <v>59</v>
      </c>
      <c r="G99" s="78" t="s">
        <v>48</v>
      </c>
      <c r="H99" s="79">
        <v>-3</v>
      </c>
      <c r="I99" s="85" t="s">
        <v>42</v>
      </c>
      <c r="J99" s="78">
        <v>2</v>
      </c>
      <c r="K99" s="79">
        <v>-1</v>
      </c>
      <c r="L99" s="81">
        <f>L94</f>
        <v>13</v>
      </c>
      <c r="M99" s="92">
        <f>(M90/4)*3</f>
        <v>1.6875</v>
      </c>
      <c r="N99" s="81" t="s">
        <v>4</v>
      </c>
      <c r="O99" s="81" t="s">
        <v>41</v>
      </c>
      <c r="P99" s="82">
        <v>20</v>
      </c>
      <c r="Q99" s="83"/>
    </row>
    <row r="100" spans="1:17" ht="16.5" thickTop="1" thickBot="1" x14ac:dyDescent="0.3">
      <c r="A100" s="87">
        <v>95</v>
      </c>
      <c r="B100" s="96"/>
      <c r="C100" s="48" t="s">
        <v>65</v>
      </c>
      <c r="D100" s="88" t="s">
        <v>82</v>
      </c>
      <c r="E100" s="64" t="str">
        <f t="shared" ref="E100" si="78">E98</f>
        <v>Corte</v>
      </c>
      <c r="F100" s="64" t="s">
        <v>59</v>
      </c>
      <c r="G100" s="69" t="s">
        <v>48</v>
      </c>
      <c r="H100" s="72">
        <v>-3</v>
      </c>
      <c r="I100" s="66" t="s">
        <v>42</v>
      </c>
      <c r="J100" s="69">
        <v>2</v>
      </c>
      <c r="K100" s="72">
        <v>0</v>
      </c>
      <c r="L100" s="49">
        <f>L95</f>
        <v>14</v>
      </c>
      <c r="M100" s="91">
        <f>(M91/4)*3</f>
        <v>1.6875</v>
      </c>
      <c r="N100" s="49" t="s">
        <v>23</v>
      </c>
      <c r="O100" s="49" t="s">
        <v>41</v>
      </c>
      <c r="P100" s="70">
        <v>30</v>
      </c>
      <c r="Q100" s="61"/>
    </row>
    <row r="101" spans="1:17" ht="15.75" thickBot="1" x14ac:dyDescent="0.3">
      <c r="A101" s="84">
        <v>96</v>
      </c>
      <c r="B101" s="96"/>
      <c r="C101" s="76" t="s">
        <v>65</v>
      </c>
      <c r="D101" s="89" t="s">
        <v>83</v>
      </c>
      <c r="E101" s="77" t="str">
        <f t="shared" ref="E101" si="79">E98</f>
        <v>Corte</v>
      </c>
      <c r="F101" s="77" t="s">
        <v>59</v>
      </c>
      <c r="G101" s="78" t="s">
        <v>48</v>
      </c>
      <c r="H101" s="79">
        <v>-3</v>
      </c>
      <c r="I101" s="85" t="s">
        <v>42</v>
      </c>
      <c r="J101" s="78">
        <v>2</v>
      </c>
      <c r="K101" s="79">
        <v>1</v>
      </c>
      <c r="L101" s="81">
        <f>L96</f>
        <v>15</v>
      </c>
      <c r="M101" s="92">
        <f t="shared" ref="M101:M102" si="80">(M92/4)*3</f>
        <v>2.25</v>
      </c>
      <c r="N101" s="81" t="s">
        <v>24</v>
      </c>
      <c r="O101" s="81" t="s">
        <v>41</v>
      </c>
      <c r="P101" s="82">
        <v>40</v>
      </c>
      <c r="Q101" s="83"/>
    </row>
    <row r="102" spans="1:17" ht="16.5" thickTop="1" thickBot="1" x14ac:dyDescent="0.3">
      <c r="A102" s="87">
        <v>97</v>
      </c>
      <c r="B102" s="96"/>
      <c r="C102" s="48" t="s">
        <v>65</v>
      </c>
      <c r="D102" s="88" t="s">
        <v>84</v>
      </c>
      <c r="E102" s="64" t="str">
        <f t="shared" ref="E102" si="81">E98</f>
        <v>Corte</v>
      </c>
      <c r="F102" s="64" t="s">
        <v>59</v>
      </c>
      <c r="G102" s="69" t="s">
        <v>48</v>
      </c>
      <c r="H102" s="72">
        <v>-3</v>
      </c>
      <c r="I102" s="66" t="s">
        <v>42</v>
      </c>
      <c r="J102" s="69">
        <v>2</v>
      </c>
      <c r="K102" s="72">
        <v>2</v>
      </c>
      <c r="L102" s="49">
        <f>L97</f>
        <v>16</v>
      </c>
      <c r="M102" s="91">
        <f t="shared" si="80"/>
        <v>3</v>
      </c>
      <c r="N102" s="49" t="s">
        <v>25</v>
      </c>
      <c r="O102" s="49" t="s">
        <v>41</v>
      </c>
      <c r="P102" s="70">
        <v>50</v>
      </c>
      <c r="Q102" s="61"/>
    </row>
    <row r="103" spans="1:17" ht="15.75" thickBot="1" x14ac:dyDescent="0.3">
      <c r="A103" s="84">
        <v>98</v>
      </c>
      <c r="B103" s="96"/>
      <c r="C103" s="76" t="s">
        <v>65</v>
      </c>
      <c r="D103" s="89" t="s">
        <v>85</v>
      </c>
      <c r="E103" s="77" t="str">
        <f t="shared" ref="E103" si="82">E102</f>
        <v>Corte</v>
      </c>
      <c r="F103" s="77" t="s">
        <v>59</v>
      </c>
      <c r="G103" s="78" t="s">
        <v>48</v>
      </c>
      <c r="H103" s="79">
        <v>0</v>
      </c>
      <c r="I103" s="85" t="s">
        <v>42</v>
      </c>
      <c r="J103" s="78">
        <v>2</v>
      </c>
      <c r="K103" s="79">
        <v>4</v>
      </c>
      <c r="L103" s="81">
        <f>L98</f>
        <v>17</v>
      </c>
      <c r="M103" s="92">
        <f>(M102/4)*3</f>
        <v>2.25</v>
      </c>
      <c r="N103" s="81" t="s">
        <v>28</v>
      </c>
      <c r="O103" s="81" t="s">
        <v>41</v>
      </c>
      <c r="P103" s="82">
        <v>70</v>
      </c>
      <c r="Q103" s="83"/>
    </row>
    <row r="104" spans="1:17" ht="16.5" thickTop="1" thickBot="1" x14ac:dyDescent="0.3">
      <c r="A104" s="87">
        <v>99</v>
      </c>
      <c r="B104" s="96"/>
      <c r="C104" s="48" t="s">
        <v>65</v>
      </c>
      <c r="D104" s="88" t="s">
        <v>86</v>
      </c>
      <c r="E104" s="64" t="str">
        <f t="shared" ref="E104" si="83">E102</f>
        <v>Corte</v>
      </c>
      <c r="F104" s="64" t="s">
        <v>59</v>
      </c>
      <c r="G104" s="69" t="s">
        <v>48</v>
      </c>
      <c r="H104" s="72">
        <v>-2</v>
      </c>
      <c r="I104" s="66" t="s">
        <v>42</v>
      </c>
      <c r="J104" s="69">
        <v>2</v>
      </c>
      <c r="K104" s="72">
        <v>-3</v>
      </c>
      <c r="L104" s="49">
        <f>L91+1</f>
        <v>14</v>
      </c>
      <c r="M104" s="91">
        <f>(M91/5)*6</f>
        <v>2.7</v>
      </c>
      <c r="N104" s="49" t="s">
        <v>23</v>
      </c>
      <c r="O104" s="49" t="s">
        <v>32</v>
      </c>
      <c r="P104" s="70">
        <v>30</v>
      </c>
      <c r="Q104" s="61"/>
    </row>
    <row r="105" spans="1:17" ht="15.75" thickBot="1" x14ac:dyDescent="0.3">
      <c r="A105" s="84">
        <v>100</v>
      </c>
      <c r="B105" s="96"/>
      <c r="C105" s="76" t="s">
        <v>65</v>
      </c>
      <c r="D105" s="89" t="s">
        <v>87</v>
      </c>
      <c r="E105" s="77" t="str">
        <f t="shared" ref="E105" si="84">E102</f>
        <v>Corte</v>
      </c>
      <c r="F105" s="77" t="s">
        <v>59</v>
      </c>
      <c r="G105" s="78" t="s">
        <v>48</v>
      </c>
      <c r="H105" s="79">
        <v>0</v>
      </c>
      <c r="I105" s="85" t="s">
        <v>42</v>
      </c>
      <c r="J105" s="78">
        <v>2</v>
      </c>
      <c r="K105" s="79">
        <v>-2</v>
      </c>
      <c r="L105" s="81">
        <f>L92+1</f>
        <v>15</v>
      </c>
      <c r="M105" s="92">
        <f>(M92/5)*6</f>
        <v>3.5999999999999996</v>
      </c>
      <c r="N105" s="81" t="s">
        <v>24</v>
      </c>
      <c r="O105" s="81" t="s">
        <v>32</v>
      </c>
      <c r="P105" s="82">
        <v>40</v>
      </c>
      <c r="Q105" s="83"/>
    </row>
    <row r="106" spans="1:17" ht="16.5" thickTop="1" thickBot="1" x14ac:dyDescent="0.3">
      <c r="A106" s="87">
        <v>101</v>
      </c>
      <c r="B106" s="96"/>
      <c r="C106" s="48" t="s">
        <v>65</v>
      </c>
      <c r="D106" s="88" t="s">
        <v>88</v>
      </c>
      <c r="E106" s="64" t="str">
        <f t="shared" ref="E106" si="85">E102</f>
        <v>Corte</v>
      </c>
      <c r="F106" s="64" t="s">
        <v>59</v>
      </c>
      <c r="G106" s="69" t="s">
        <v>48</v>
      </c>
      <c r="H106" s="72">
        <v>1</v>
      </c>
      <c r="I106" s="66" t="s">
        <v>42</v>
      </c>
      <c r="J106" s="69">
        <v>2</v>
      </c>
      <c r="K106" s="72">
        <v>-1</v>
      </c>
      <c r="L106" s="49">
        <f>L93+1</f>
        <v>16</v>
      </c>
      <c r="M106" s="91">
        <f>(M93/5)*6</f>
        <v>4.8000000000000007</v>
      </c>
      <c r="N106" s="49" t="s">
        <v>25</v>
      </c>
      <c r="O106" s="49" t="s">
        <v>32</v>
      </c>
      <c r="P106" s="70">
        <v>50</v>
      </c>
      <c r="Q106" s="61"/>
    </row>
    <row r="107" spans="1:17" ht="15.75" thickBot="1" x14ac:dyDescent="0.3">
      <c r="A107" s="84">
        <v>102</v>
      </c>
      <c r="B107" s="96"/>
      <c r="C107" s="76" t="s">
        <v>65</v>
      </c>
      <c r="D107" s="89" t="s">
        <v>89</v>
      </c>
      <c r="E107" s="77" t="str">
        <f t="shared" ref="E107" si="86">E106</f>
        <v>Corte</v>
      </c>
      <c r="F107" s="77" t="s">
        <v>59</v>
      </c>
      <c r="G107" s="78" t="s">
        <v>48</v>
      </c>
      <c r="H107" s="79">
        <v>2</v>
      </c>
      <c r="I107" s="85" t="s">
        <v>42</v>
      </c>
      <c r="J107" s="78">
        <v>2</v>
      </c>
      <c r="K107" s="79">
        <v>0</v>
      </c>
      <c r="L107" s="81">
        <f>L106+1</f>
        <v>17</v>
      </c>
      <c r="M107" s="92">
        <f>M106</f>
        <v>4.8000000000000007</v>
      </c>
      <c r="N107" s="81" t="s">
        <v>3</v>
      </c>
      <c r="O107" s="81" t="s">
        <v>32</v>
      </c>
      <c r="P107" s="82">
        <v>60</v>
      </c>
      <c r="Q107" s="83"/>
    </row>
    <row r="108" spans="1:17" ht="16.5" thickTop="1" thickBot="1" x14ac:dyDescent="0.3">
      <c r="A108" s="87">
        <v>103</v>
      </c>
      <c r="B108" s="96"/>
      <c r="C108" s="48" t="s">
        <v>65</v>
      </c>
      <c r="D108" s="88" t="s">
        <v>90</v>
      </c>
      <c r="E108" s="64" t="str">
        <f t="shared" ref="E108" si="87">E106</f>
        <v>Corte</v>
      </c>
      <c r="F108" s="64" t="s">
        <v>59</v>
      </c>
      <c r="G108" s="69" t="s">
        <v>48</v>
      </c>
      <c r="H108" s="72">
        <v>4</v>
      </c>
      <c r="I108" s="66" t="s">
        <v>42</v>
      </c>
      <c r="J108" s="69">
        <v>2</v>
      </c>
      <c r="K108" s="72">
        <v>2</v>
      </c>
      <c r="L108" s="49">
        <f>L107+1</f>
        <v>18</v>
      </c>
      <c r="M108" s="91">
        <f>(M107/50)*55</f>
        <v>5.2800000000000011</v>
      </c>
      <c r="N108" s="49" t="s">
        <v>29</v>
      </c>
      <c r="O108" s="49" t="s">
        <v>32</v>
      </c>
      <c r="P108" s="70">
        <v>80</v>
      </c>
      <c r="Q108" s="61"/>
    </row>
    <row r="109" spans="1:17" ht="15.75" thickBot="1" x14ac:dyDescent="0.3">
      <c r="A109" s="84">
        <v>104</v>
      </c>
      <c r="B109" s="96"/>
      <c r="C109" s="76" t="s">
        <v>65</v>
      </c>
      <c r="D109" s="89" t="s">
        <v>91</v>
      </c>
      <c r="E109" s="77" t="str">
        <f t="shared" ref="E109" si="88">E106</f>
        <v>Corte</v>
      </c>
      <c r="F109" s="77" t="s">
        <v>59</v>
      </c>
      <c r="G109" s="78" t="s">
        <v>48</v>
      </c>
      <c r="H109" s="79">
        <v>5</v>
      </c>
      <c r="I109" s="85" t="s">
        <v>42</v>
      </c>
      <c r="J109" s="78">
        <v>2</v>
      </c>
      <c r="K109" s="79">
        <v>5</v>
      </c>
      <c r="L109" s="81">
        <f>L108*10</f>
        <v>180</v>
      </c>
      <c r="M109" s="92">
        <f>(M93/4)*3</f>
        <v>3</v>
      </c>
      <c r="N109" s="81" t="s">
        <v>29</v>
      </c>
      <c r="O109" s="81" t="s">
        <v>35</v>
      </c>
      <c r="P109" s="78">
        <v>99</v>
      </c>
      <c r="Q109" s="83"/>
    </row>
    <row r="110" spans="1:17" ht="16.5" thickTop="1" thickBot="1" x14ac:dyDescent="0.3">
      <c r="A110" s="87">
        <v>105</v>
      </c>
      <c r="B110" s="96"/>
      <c r="C110" s="48" t="s">
        <v>65</v>
      </c>
      <c r="D110" s="88" t="s">
        <v>92</v>
      </c>
      <c r="E110" s="64" t="str">
        <f t="shared" ref="E110" si="89">E106</f>
        <v>Corte</v>
      </c>
      <c r="F110" s="64" t="s">
        <v>59</v>
      </c>
      <c r="G110" s="69" t="s">
        <v>48</v>
      </c>
      <c r="H110" s="72">
        <v>6</v>
      </c>
      <c r="I110" s="66" t="s">
        <v>42</v>
      </c>
      <c r="J110" s="69">
        <v>2</v>
      </c>
      <c r="K110" s="72">
        <v>6</v>
      </c>
      <c r="L110" s="49">
        <f>L109*2</f>
        <v>360</v>
      </c>
      <c r="M110" s="91">
        <f>(M109/40)*45</f>
        <v>3.375</v>
      </c>
      <c r="N110" s="49" t="s">
        <v>30</v>
      </c>
      <c r="O110" s="49" t="s">
        <v>35</v>
      </c>
      <c r="P110" s="69">
        <v>99</v>
      </c>
      <c r="Q110" s="61"/>
    </row>
    <row r="111" spans="1:17" ht="16.5" thickTop="1" thickBot="1" x14ac:dyDescent="0.3">
      <c r="A111" s="97" t="s">
        <v>60</v>
      </c>
      <c r="B111" s="98"/>
      <c r="C111" s="99" t="s">
        <v>13</v>
      </c>
      <c r="D111" s="100"/>
      <c r="E111" s="74" t="s">
        <v>106</v>
      </c>
      <c r="F111" s="62" t="s">
        <v>14</v>
      </c>
      <c r="G111" s="101" t="s">
        <v>15</v>
      </c>
      <c r="H111" s="100"/>
      <c r="I111" s="65" t="s">
        <v>16</v>
      </c>
      <c r="J111" s="101" t="s">
        <v>17</v>
      </c>
      <c r="K111" s="100"/>
      <c r="L111" s="62" t="s">
        <v>18</v>
      </c>
      <c r="M111" s="62" t="s">
        <v>19</v>
      </c>
      <c r="N111" s="62" t="s">
        <v>21</v>
      </c>
      <c r="O111" s="62" t="s">
        <v>20</v>
      </c>
      <c r="P111" s="71" t="s">
        <v>61</v>
      </c>
      <c r="Q111" s="63" t="s">
        <v>22</v>
      </c>
    </row>
    <row r="112" spans="1:17" ht="16.5" thickTop="1" thickBot="1" x14ac:dyDescent="0.3">
      <c r="A112" s="84">
        <v>106</v>
      </c>
      <c r="B112" s="95" t="s">
        <v>66</v>
      </c>
      <c r="C112" s="76" t="s">
        <v>66</v>
      </c>
      <c r="D112" s="89" t="s">
        <v>93</v>
      </c>
      <c r="E112" s="89" t="s">
        <v>107</v>
      </c>
      <c r="F112" s="77" t="s">
        <v>45</v>
      </c>
      <c r="G112" s="78" t="s">
        <v>47</v>
      </c>
      <c r="H112" s="79">
        <v>-3</v>
      </c>
      <c r="I112" s="85" t="s">
        <v>42</v>
      </c>
      <c r="J112" s="78">
        <v>7</v>
      </c>
      <c r="K112" s="79">
        <v>-3</v>
      </c>
      <c r="L112" s="81">
        <f>L115-3</f>
        <v>3</v>
      </c>
      <c r="M112" s="92">
        <f>M113</f>
        <v>0.84375</v>
      </c>
      <c r="N112" s="81" t="s">
        <v>4</v>
      </c>
      <c r="O112" s="81" t="s">
        <v>31</v>
      </c>
      <c r="P112" s="82">
        <v>10</v>
      </c>
      <c r="Q112" s="83"/>
    </row>
    <row r="113" spans="1:17" ht="16.5" thickTop="1" thickBot="1" x14ac:dyDescent="0.3">
      <c r="A113" s="87">
        <v>107</v>
      </c>
      <c r="B113" s="96"/>
      <c r="C113" s="48" t="s">
        <v>66</v>
      </c>
      <c r="D113" s="88" t="s">
        <v>73</v>
      </c>
      <c r="E113" s="64" t="str">
        <f>E112</f>
        <v>Corte</v>
      </c>
      <c r="F113" s="64" t="s">
        <v>45</v>
      </c>
      <c r="G113" s="69" t="s">
        <v>47</v>
      </c>
      <c r="H113" s="72">
        <v>-2</v>
      </c>
      <c r="I113" s="66" t="s">
        <v>42</v>
      </c>
      <c r="J113" s="69">
        <v>7</v>
      </c>
      <c r="K113" s="72">
        <v>-2</v>
      </c>
      <c r="L113" s="49">
        <f>L115- 2</f>
        <v>4</v>
      </c>
      <c r="M113" s="91">
        <f>(M114/100)*75</f>
        <v>0.84375</v>
      </c>
      <c r="N113" s="49" t="s">
        <v>23</v>
      </c>
      <c r="O113" s="49" t="s">
        <v>31</v>
      </c>
      <c r="P113" s="70">
        <v>20</v>
      </c>
      <c r="Q113" s="61"/>
    </row>
    <row r="114" spans="1:17" ht="15.75" thickBot="1" x14ac:dyDescent="0.3">
      <c r="A114" s="84">
        <v>108</v>
      </c>
      <c r="B114" s="96"/>
      <c r="C114" s="76" t="s">
        <v>66</v>
      </c>
      <c r="D114" s="89" t="s">
        <v>74</v>
      </c>
      <c r="E114" s="77" t="str">
        <f>E112</f>
        <v>Corte</v>
      </c>
      <c r="F114" s="77" t="s">
        <v>45</v>
      </c>
      <c r="G114" s="78" t="s">
        <v>47</v>
      </c>
      <c r="H114" s="79">
        <v>-1</v>
      </c>
      <c r="I114" s="85" t="s">
        <v>42</v>
      </c>
      <c r="J114" s="78">
        <v>7</v>
      </c>
      <c r="K114" s="79">
        <v>-1</v>
      </c>
      <c r="L114" s="81">
        <f>L115- 1</f>
        <v>5</v>
      </c>
      <c r="M114" s="92">
        <f>(M115/100)*75</f>
        <v>1.125</v>
      </c>
      <c r="N114" s="81" t="s">
        <v>24</v>
      </c>
      <c r="O114" s="81" t="s">
        <v>31</v>
      </c>
      <c r="P114" s="82">
        <v>30</v>
      </c>
      <c r="Q114" s="83"/>
    </row>
    <row r="115" spans="1:17" ht="16.5" thickTop="1" thickBot="1" x14ac:dyDescent="0.3">
      <c r="A115" s="87">
        <v>109</v>
      </c>
      <c r="B115" s="96"/>
      <c r="C115" s="48" t="s">
        <v>66</v>
      </c>
      <c r="D115" s="88" t="s">
        <v>75</v>
      </c>
      <c r="E115" s="64" t="str">
        <f>E112</f>
        <v>Corte</v>
      </c>
      <c r="F115" s="64" t="s">
        <v>45</v>
      </c>
      <c r="G115" s="69" t="s">
        <v>47</v>
      </c>
      <c r="H115" s="72">
        <v>0</v>
      </c>
      <c r="I115" s="66" t="s">
        <v>42</v>
      </c>
      <c r="J115" s="69">
        <v>7</v>
      </c>
      <c r="K115" s="72">
        <v>0</v>
      </c>
      <c r="L115" s="49">
        <v>6</v>
      </c>
      <c r="M115" s="91">
        <v>1.5</v>
      </c>
      <c r="N115" s="49" t="s">
        <v>25</v>
      </c>
      <c r="O115" s="49" t="s">
        <v>31</v>
      </c>
      <c r="P115" s="70">
        <v>40</v>
      </c>
      <c r="Q115" s="61"/>
    </row>
    <row r="116" spans="1:17" ht="15.75" thickBot="1" x14ac:dyDescent="0.3">
      <c r="A116" s="84">
        <v>110</v>
      </c>
      <c r="B116" s="96"/>
      <c r="C116" s="76" t="s">
        <v>66</v>
      </c>
      <c r="D116" s="89" t="s">
        <v>76</v>
      </c>
      <c r="E116" s="77" t="str">
        <f>E112</f>
        <v>Corte</v>
      </c>
      <c r="F116" s="77" t="s">
        <v>45</v>
      </c>
      <c r="G116" s="78" t="s">
        <v>47</v>
      </c>
      <c r="H116" s="79">
        <v>-3</v>
      </c>
      <c r="I116" s="85" t="s">
        <v>42</v>
      </c>
      <c r="J116" s="78">
        <v>7</v>
      </c>
      <c r="K116" s="79">
        <v>-2</v>
      </c>
      <c r="L116" s="81">
        <f>L112+ 1</f>
        <v>4</v>
      </c>
      <c r="M116" s="92">
        <f>(M112/5)*4</f>
        <v>0.67500000000000004</v>
      </c>
      <c r="N116" s="81" t="s">
        <v>4</v>
      </c>
      <c r="O116" s="81" t="s">
        <v>40</v>
      </c>
      <c r="P116" s="82">
        <v>20</v>
      </c>
      <c r="Q116" s="83"/>
    </row>
    <row r="117" spans="1:17" ht="16.5" thickTop="1" thickBot="1" x14ac:dyDescent="0.3">
      <c r="A117" s="87">
        <v>111</v>
      </c>
      <c r="B117" s="96"/>
      <c r="C117" s="48" t="s">
        <v>66</v>
      </c>
      <c r="D117" s="88" t="s">
        <v>77</v>
      </c>
      <c r="E117" s="64" t="str">
        <f t="shared" ref="E117" si="90">E116</f>
        <v>Corte</v>
      </c>
      <c r="F117" s="64" t="s">
        <v>45</v>
      </c>
      <c r="G117" s="69" t="s">
        <v>47</v>
      </c>
      <c r="H117" s="72">
        <v>-3</v>
      </c>
      <c r="I117" s="66" t="s">
        <v>42</v>
      </c>
      <c r="J117" s="69">
        <v>7</v>
      </c>
      <c r="K117" s="72">
        <v>-1</v>
      </c>
      <c r="L117" s="49">
        <f>L113+1</f>
        <v>5</v>
      </c>
      <c r="M117" s="91">
        <f>(M113/5)*4</f>
        <v>0.67500000000000004</v>
      </c>
      <c r="N117" s="49" t="s">
        <v>23</v>
      </c>
      <c r="O117" s="49" t="s">
        <v>40</v>
      </c>
      <c r="P117" s="70">
        <v>30</v>
      </c>
      <c r="Q117" s="61"/>
    </row>
    <row r="118" spans="1:17" ht="15.75" thickBot="1" x14ac:dyDescent="0.3">
      <c r="A118" s="84">
        <v>112</v>
      </c>
      <c r="B118" s="96"/>
      <c r="C118" s="76" t="s">
        <v>66</v>
      </c>
      <c r="D118" s="89" t="s">
        <v>78</v>
      </c>
      <c r="E118" s="77" t="str">
        <f t="shared" ref="E118" si="91">E116</f>
        <v>Corte</v>
      </c>
      <c r="F118" s="77" t="s">
        <v>45</v>
      </c>
      <c r="G118" s="78" t="s">
        <v>47</v>
      </c>
      <c r="H118" s="79">
        <v>-3</v>
      </c>
      <c r="I118" s="85" t="s">
        <v>42</v>
      </c>
      <c r="J118" s="78">
        <v>7</v>
      </c>
      <c r="K118" s="79">
        <v>0</v>
      </c>
      <c r="L118" s="81">
        <f>L114+1</f>
        <v>6</v>
      </c>
      <c r="M118" s="92">
        <f t="shared" ref="M118:M119" si="92">(M114/5)*4</f>
        <v>0.9</v>
      </c>
      <c r="N118" s="81" t="s">
        <v>24</v>
      </c>
      <c r="O118" s="81" t="s">
        <v>40</v>
      </c>
      <c r="P118" s="82">
        <v>40</v>
      </c>
      <c r="Q118" s="83"/>
    </row>
    <row r="119" spans="1:17" ht="16.5" thickTop="1" thickBot="1" x14ac:dyDescent="0.3">
      <c r="A119" s="87">
        <v>113</v>
      </c>
      <c r="B119" s="96"/>
      <c r="C119" s="48" t="s">
        <v>66</v>
      </c>
      <c r="D119" s="88" t="s">
        <v>79</v>
      </c>
      <c r="E119" s="64" t="str">
        <f t="shared" ref="E119" si="93">E116</f>
        <v>Corte</v>
      </c>
      <c r="F119" s="64" t="s">
        <v>45</v>
      </c>
      <c r="G119" s="69" t="s">
        <v>47</v>
      </c>
      <c r="H119" s="72">
        <v>-2</v>
      </c>
      <c r="I119" s="66" t="s">
        <v>42</v>
      </c>
      <c r="J119" s="69">
        <v>7</v>
      </c>
      <c r="K119" s="72">
        <v>1</v>
      </c>
      <c r="L119" s="49">
        <f>L115+1</f>
        <v>7</v>
      </c>
      <c r="M119" s="91">
        <f t="shared" si="92"/>
        <v>1.2</v>
      </c>
      <c r="N119" s="49" t="s">
        <v>25</v>
      </c>
      <c r="O119" s="49" t="s">
        <v>40</v>
      </c>
      <c r="P119" s="70">
        <v>50</v>
      </c>
      <c r="Q119" s="61"/>
    </row>
    <row r="120" spans="1:17" ht="15.75" thickBot="1" x14ac:dyDescent="0.3">
      <c r="A120" s="84">
        <v>114</v>
      </c>
      <c r="B120" s="96"/>
      <c r="C120" s="76" t="s">
        <v>66</v>
      </c>
      <c r="D120" s="89" t="s">
        <v>80</v>
      </c>
      <c r="E120" s="77" t="str">
        <f t="shared" ref="E120" si="94">E116</f>
        <v>Corte</v>
      </c>
      <c r="F120" s="77" t="s">
        <v>45</v>
      </c>
      <c r="G120" s="78" t="s">
        <v>47</v>
      </c>
      <c r="H120" s="79">
        <v>1</v>
      </c>
      <c r="I120" s="85" t="s">
        <v>42</v>
      </c>
      <c r="J120" s="78">
        <v>7</v>
      </c>
      <c r="K120" s="79">
        <v>3</v>
      </c>
      <c r="L120" s="81">
        <f>L119+1</f>
        <v>8</v>
      </c>
      <c r="M120" s="92">
        <f>(M119/5)*4</f>
        <v>0.96</v>
      </c>
      <c r="N120" s="81" t="s">
        <v>28</v>
      </c>
      <c r="O120" s="81" t="s">
        <v>40</v>
      </c>
      <c r="P120" s="82">
        <v>70</v>
      </c>
      <c r="Q120" s="83"/>
    </row>
    <row r="121" spans="1:17" ht="16.5" thickTop="1" thickBot="1" x14ac:dyDescent="0.3">
      <c r="A121" s="87">
        <v>115</v>
      </c>
      <c r="B121" s="96"/>
      <c r="C121" s="48" t="s">
        <v>66</v>
      </c>
      <c r="D121" s="88" t="s">
        <v>81</v>
      </c>
      <c r="E121" s="64" t="str">
        <f t="shared" ref="E121" si="95">E120</f>
        <v>Corte</v>
      </c>
      <c r="F121" s="64" t="s">
        <v>45</v>
      </c>
      <c r="G121" s="69" t="s">
        <v>47</v>
      </c>
      <c r="H121" s="72">
        <v>-3</v>
      </c>
      <c r="I121" s="66" t="s">
        <v>42</v>
      </c>
      <c r="J121" s="69">
        <v>7</v>
      </c>
      <c r="K121" s="72">
        <v>-1</v>
      </c>
      <c r="L121" s="49">
        <f>L116</f>
        <v>4</v>
      </c>
      <c r="M121" s="91">
        <f>(M112/4)*3</f>
        <v>0.6328125</v>
      </c>
      <c r="N121" s="49" t="s">
        <v>4</v>
      </c>
      <c r="O121" s="49" t="s">
        <v>41</v>
      </c>
      <c r="P121" s="70">
        <v>20</v>
      </c>
      <c r="Q121" s="61"/>
    </row>
    <row r="122" spans="1:17" ht="15.75" thickBot="1" x14ac:dyDescent="0.3">
      <c r="A122" s="84">
        <v>116</v>
      </c>
      <c r="B122" s="96"/>
      <c r="C122" s="76" t="s">
        <v>66</v>
      </c>
      <c r="D122" s="89" t="s">
        <v>82</v>
      </c>
      <c r="E122" s="77" t="str">
        <f t="shared" ref="E122" si="96">E120</f>
        <v>Corte</v>
      </c>
      <c r="F122" s="77" t="s">
        <v>45</v>
      </c>
      <c r="G122" s="78" t="s">
        <v>47</v>
      </c>
      <c r="H122" s="79">
        <v>-3</v>
      </c>
      <c r="I122" s="85" t="s">
        <v>42</v>
      </c>
      <c r="J122" s="78">
        <v>7</v>
      </c>
      <c r="K122" s="79">
        <v>0</v>
      </c>
      <c r="L122" s="81">
        <f>L117</f>
        <v>5</v>
      </c>
      <c r="M122" s="92">
        <f>(M113/4)*3</f>
        <v>0.6328125</v>
      </c>
      <c r="N122" s="81" t="s">
        <v>23</v>
      </c>
      <c r="O122" s="81" t="s">
        <v>41</v>
      </c>
      <c r="P122" s="82">
        <v>30</v>
      </c>
      <c r="Q122" s="83"/>
    </row>
    <row r="123" spans="1:17" ht="16.5" thickTop="1" thickBot="1" x14ac:dyDescent="0.3">
      <c r="A123" s="87">
        <v>117</v>
      </c>
      <c r="B123" s="96"/>
      <c r="C123" s="48" t="s">
        <v>66</v>
      </c>
      <c r="D123" s="88" t="s">
        <v>83</v>
      </c>
      <c r="E123" s="64" t="str">
        <f t="shared" ref="E123" si="97">E120</f>
        <v>Corte</v>
      </c>
      <c r="F123" s="64" t="s">
        <v>45</v>
      </c>
      <c r="G123" s="69" t="s">
        <v>47</v>
      </c>
      <c r="H123" s="72">
        <v>-3</v>
      </c>
      <c r="I123" s="66" t="s">
        <v>42</v>
      </c>
      <c r="J123" s="69">
        <v>7</v>
      </c>
      <c r="K123" s="72">
        <v>1</v>
      </c>
      <c r="L123" s="49">
        <f>L118</f>
        <v>6</v>
      </c>
      <c r="M123" s="91">
        <f t="shared" ref="M123:M124" si="98">(M114/4)*3</f>
        <v>0.84375</v>
      </c>
      <c r="N123" s="49" t="s">
        <v>24</v>
      </c>
      <c r="O123" s="49" t="s">
        <v>41</v>
      </c>
      <c r="P123" s="70">
        <v>40</v>
      </c>
      <c r="Q123" s="61"/>
    </row>
    <row r="124" spans="1:17" ht="15.75" thickBot="1" x14ac:dyDescent="0.3">
      <c r="A124" s="84">
        <v>118</v>
      </c>
      <c r="B124" s="96"/>
      <c r="C124" s="76" t="s">
        <v>66</v>
      </c>
      <c r="D124" s="89" t="s">
        <v>84</v>
      </c>
      <c r="E124" s="77" t="str">
        <f t="shared" ref="E124" si="99">E120</f>
        <v>Corte</v>
      </c>
      <c r="F124" s="77" t="s">
        <v>45</v>
      </c>
      <c r="G124" s="78" t="s">
        <v>47</v>
      </c>
      <c r="H124" s="79">
        <v>-3</v>
      </c>
      <c r="I124" s="85" t="s">
        <v>42</v>
      </c>
      <c r="J124" s="78">
        <v>7</v>
      </c>
      <c r="K124" s="79">
        <v>2</v>
      </c>
      <c r="L124" s="81">
        <f>L119</f>
        <v>7</v>
      </c>
      <c r="M124" s="92">
        <f t="shared" si="98"/>
        <v>1.125</v>
      </c>
      <c r="N124" s="81" t="s">
        <v>25</v>
      </c>
      <c r="O124" s="81" t="s">
        <v>41</v>
      </c>
      <c r="P124" s="82">
        <v>50</v>
      </c>
      <c r="Q124" s="83"/>
    </row>
    <row r="125" spans="1:17" ht="16.5" thickTop="1" thickBot="1" x14ac:dyDescent="0.3">
      <c r="A125" s="87">
        <v>119</v>
      </c>
      <c r="B125" s="96"/>
      <c r="C125" s="48" t="s">
        <v>66</v>
      </c>
      <c r="D125" s="88" t="s">
        <v>85</v>
      </c>
      <c r="E125" s="64" t="str">
        <f t="shared" ref="E125" si="100">E124</f>
        <v>Corte</v>
      </c>
      <c r="F125" s="64" t="s">
        <v>45</v>
      </c>
      <c r="G125" s="69" t="s">
        <v>47</v>
      </c>
      <c r="H125" s="72">
        <v>0</v>
      </c>
      <c r="I125" s="66" t="s">
        <v>42</v>
      </c>
      <c r="J125" s="69">
        <v>7</v>
      </c>
      <c r="K125" s="72">
        <v>4</v>
      </c>
      <c r="L125" s="49">
        <f>L120</f>
        <v>8</v>
      </c>
      <c r="M125" s="91">
        <f>(M124/4)*3</f>
        <v>0.84375</v>
      </c>
      <c r="N125" s="49" t="s">
        <v>28</v>
      </c>
      <c r="O125" s="49" t="s">
        <v>41</v>
      </c>
      <c r="P125" s="70">
        <v>70</v>
      </c>
      <c r="Q125" s="61"/>
    </row>
    <row r="126" spans="1:17" ht="15.75" thickBot="1" x14ac:dyDescent="0.3">
      <c r="A126" s="84">
        <v>120</v>
      </c>
      <c r="B126" s="96"/>
      <c r="C126" s="76" t="s">
        <v>66</v>
      </c>
      <c r="D126" s="89" t="s">
        <v>86</v>
      </c>
      <c r="E126" s="77" t="str">
        <f t="shared" ref="E126" si="101">E124</f>
        <v>Corte</v>
      </c>
      <c r="F126" s="77" t="s">
        <v>45</v>
      </c>
      <c r="G126" s="78" t="s">
        <v>47</v>
      </c>
      <c r="H126" s="79">
        <v>-2</v>
      </c>
      <c r="I126" s="85" t="s">
        <v>42</v>
      </c>
      <c r="J126" s="78">
        <v>7</v>
      </c>
      <c r="K126" s="79">
        <v>-3</v>
      </c>
      <c r="L126" s="81">
        <f>L113+1</f>
        <v>5</v>
      </c>
      <c r="M126" s="92">
        <f>(M113/5)*6</f>
        <v>1.0125000000000002</v>
      </c>
      <c r="N126" s="81" t="s">
        <v>23</v>
      </c>
      <c r="O126" s="81" t="s">
        <v>32</v>
      </c>
      <c r="P126" s="82">
        <v>30</v>
      </c>
      <c r="Q126" s="83"/>
    </row>
    <row r="127" spans="1:17" ht="16.5" thickTop="1" thickBot="1" x14ac:dyDescent="0.3">
      <c r="A127" s="87">
        <v>121</v>
      </c>
      <c r="B127" s="96"/>
      <c r="C127" s="48" t="s">
        <v>66</v>
      </c>
      <c r="D127" s="88" t="s">
        <v>87</v>
      </c>
      <c r="E127" s="64" t="str">
        <f t="shared" ref="E127" si="102">E124</f>
        <v>Corte</v>
      </c>
      <c r="F127" s="64" t="s">
        <v>45</v>
      </c>
      <c r="G127" s="69" t="s">
        <v>47</v>
      </c>
      <c r="H127" s="72">
        <v>0</v>
      </c>
      <c r="I127" s="66" t="s">
        <v>42</v>
      </c>
      <c r="J127" s="69">
        <v>7</v>
      </c>
      <c r="K127" s="72">
        <v>-2</v>
      </c>
      <c r="L127" s="49">
        <f>L114+1</f>
        <v>6</v>
      </c>
      <c r="M127" s="91">
        <f>(M114/5)*6</f>
        <v>1.35</v>
      </c>
      <c r="N127" s="49" t="s">
        <v>24</v>
      </c>
      <c r="O127" s="49" t="s">
        <v>32</v>
      </c>
      <c r="P127" s="70">
        <v>40</v>
      </c>
      <c r="Q127" s="61"/>
    </row>
    <row r="128" spans="1:17" ht="15.75" thickBot="1" x14ac:dyDescent="0.3">
      <c r="A128" s="84">
        <v>122</v>
      </c>
      <c r="B128" s="96"/>
      <c r="C128" s="76" t="s">
        <v>66</v>
      </c>
      <c r="D128" s="89" t="s">
        <v>88</v>
      </c>
      <c r="E128" s="77" t="str">
        <f t="shared" ref="E128" si="103">E124</f>
        <v>Corte</v>
      </c>
      <c r="F128" s="77" t="s">
        <v>45</v>
      </c>
      <c r="G128" s="78" t="s">
        <v>47</v>
      </c>
      <c r="H128" s="79">
        <v>1</v>
      </c>
      <c r="I128" s="85" t="s">
        <v>42</v>
      </c>
      <c r="J128" s="78">
        <v>7</v>
      </c>
      <c r="K128" s="79">
        <v>-1</v>
      </c>
      <c r="L128" s="81">
        <f>L115+1</f>
        <v>7</v>
      </c>
      <c r="M128" s="92">
        <f>(M115/5)*6</f>
        <v>1.7999999999999998</v>
      </c>
      <c r="N128" s="81" t="s">
        <v>25</v>
      </c>
      <c r="O128" s="81" t="s">
        <v>32</v>
      </c>
      <c r="P128" s="82">
        <v>50</v>
      </c>
      <c r="Q128" s="83"/>
    </row>
    <row r="129" spans="1:17" ht="16.5" thickTop="1" thickBot="1" x14ac:dyDescent="0.3">
      <c r="A129" s="87">
        <v>123</v>
      </c>
      <c r="B129" s="96"/>
      <c r="C129" s="48" t="s">
        <v>66</v>
      </c>
      <c r="D129" s="88" t="s">
        <v>89</v>
      </c>
      <c r="E129" s="64" t="str">
        <f t="shared" ref="E129" si="104">E128</f>
        <v>Corte</v>
      </c>
      <c r="F129" s="64" t="s">
        <v>45</v>
      </c>
      <c r="G129" s="69" t="s">
        <v>47</v>
      </c>
      <c r="H129" s="72">
        <v>2</v>
      </c>
      <c r="I129" s="66" t="s">
        <v>42</v>
      </c>
      <c r="J129" s="69">
        <v>7</v>
      </c>
      <c r="K129" s="72">
        <v>0</v>
      </c>
      <c r="L129" s="49">
        <f>L128+1</f>
        <v>8</v>
      </c>
      <c r="M129" s="91">
        <f>M128</f>
        <v>1.7999999999999998</v>
      </c>
      <c r="N129" s="49" t="s">
        <v>3</v>
      </c>
      <c r="O129" s="49" t="s">
        <v>32</v>
      </c>
      <c r="P129" s="70">
        <v>60</v>
      </c>
      <c r="Q129" s="61"/>
    </row>
    <row r="130" spans="1:17" ht="15.75" thickBot="1" x14ac:dyDescent="0.3">
      <c r="A130" s="84">
        <v>124</v>
      </c>
      <c r="B130" s="96"/>
      <c r="C130" s="76" t="s">
        <v>66</v>
      </c>
      <c r="D130" s="89" t="s">
        <v>90</v>
      </c>
      <c r="E130" s="77" t="str">
        <f t="shared" ref="E130" si="105">E128</f>
        <v>Corte</v>
      </c>
      <c r="F130" s="77" t="s">
        <v>45</v>
      </c>
      <c r="G130" s="78" t="s">
        <v>47</v>
      </c>
      <c r="H130" s="79">
        <v>4</v>
      </c>
      <c r="I130" s="85" t="s">
        <v>42</v>
      </c>
      <c r="J130" s="78">
        <v>7</v>
      </c>
      <c r="K130" s="79">
        <v>2</v>
      </c>
      <c r="L130" s="81">
        <f>L129+1</f>
        <v>9</v>
      </c>
      <c r="M130" s="92">
        <f>(M129/50)*55</f>
        <v>1.9799999999999998</v>
      </c>
      <c r="N130" s="81" t="s">
        <v>29</v>
      </c>
      <c r="O130" s="81" t="s">
        <v>32</v>
      </c>
      <c r="P130" s="82">
        <v>80</v>
      </c>
      <c r="Q130" s="83"/>
    </row>
    <row r="131" spans="1:17" ht="16.5" thickTop="1" thickBot="1" x14ac:dyDescent="0.3">
      <c r="A131" s="87">
        <v>125</v>
      </c>
      <c r="B131" s="96"/>
      <c r="C131" s="48" t="s">
        <v>66</v>
      </c>
      <c r="D131" s="88" t="s">
        <v>91</v>
      </c>
      <c r="E131" s="64" t="str">
        <f t="shared" ref="E131" si="106">E128</f>
        <v>Corte</v>
      </c>
      <c r="F131" s="64" t="s">
        <v>45</v>
      </c>
      <c r="G131" s="69" t="s">
        <v>47</v>
      </c>
      <c r="H131" s="72">
        <v>5</v>
      </c>
      <c r="I131" s="66" t="s">
        <v>42</v>
      </c>
      <c r="J131" s="69">
        <v>7</v>
      </c>
      <c r="K131" s="72">
        <v>5</v>
      </c>
      <c r="L131" s="49">
        <f>L130*10</f>
        <v>90</v>
      </c>
      <c r="M131" s="91">
        <f>(M115/4)*3</f>
        <v>1.125</v>
      </c>
      <c r="N131" s="49" t="s">
        <v>29</v>
      </c>
      <c r="O131" s="49" t="s">
        <v>35</v>
      </c>
      <c r="P131" s="69">
        <v>99</v>
      </c>
      <c r="Q131" s="61"/>
    </row>
    <row r="132" spans="1:17" ht="15.75" thickBot="1" x14ac:dyDescent="0.3">
      <c r="A132" s="84">
        <v>126</v>
      </c>
      <c r="B132" s="96"/>
      <c r="C132" s="76" t="s">
        <v>66</v>
      </c>
      <c r="D132" s="89" t="s">
        <v>92</v>
      </c>
      <c r="E132" s="77" t="str">
        <f t="shared" ref="E132" si="107">E128</f>
        <v>Corte</v>
      </c>
      <c r="F132" s="77" t="s">
        <v>45</v>
      </c>
      <c r="G132" s="78" t="s">
        <v>47</v>
      </c>
      <c r="H132" s="79">
        <v>6</v>
      </c>
      <c r="I132" s="85" t="s">
        <v>42</v>
      </c>
      <c r="J132" s="78">
        <v>7</v>
      </c>
      <c r="K132" s="79">
        <v>6</v>
      </c>
      <c r="L132" s="81">
        <f>L131*2</f>
        <v>180</v>
      </c>
      <c r="M132" s="92">
        <f>(M131/40)*45</f>
        <v>1.265625</v>
      </c>
      <c r="N132" s="81" t="s">
        <v>30</v>
      </c>
      <c r="O132" s="81" t="s">
        <v>35</v>
      </c>
      <c r="P132" s="78">
        <v>99</v>
      </c>
      <c r="Q132" s="83"/>
    </row>
    <row r="133" spans="1:17" ht="16.5" thickTop="1" thickBot="1" x14ac:dyDescent="0.3">
      <c r="A133" s="97" t="s">
        <v>60</v>
      </c>
      <c r="B133" s="98"/>
      <c r="C133" s="99" t="s">
        <v>13</v>
      </c>
      <c r="D133" s="100"/>
      <c r="E133" s="74" t="s">
        <v>106</v>
      </c>
      <c r="F133" s="62" t="s">
        <v>14</v>
      </c>
      <c r="G133" s="101" t="s">
        <v>15</v>
      </c>
      <c r="H133" s="100"/>
      <c r="I133" s="65" t="s">
        <v>16</v>
      </c>
      <c r="J133" s="101" t="s">
        <v>17</v>
      </c>
      <c r="K133" s="100"/>
      <c r="L133" s="62" t="s">
        <v>18</v>
      </c>
      <c r="M133" s="62" t="s">
        <v>19</v>
      </c>
      <c r="N133" s="62" t="s">
        <v>21</v>
      </c>
      <c r="O133" s="62" t="s">
        <v>20</v>
      </c>
      <c r="P133" s="71" t="s">
        <v>61</v>
      </c>
      <c r="Q133" s="63" t="s">
        <v>22</v>
      </c>
    </row>
    <row r="134" spans="1:17" ht="16.5" thickTop="1" thickBot="1" x14ac:dyDescent="0.3">
      <c r="A134" s="87">
        <v>127</v>
      </c>
      <c r="B134" s="95" t="s">
        <v>154</v>
      </c>
      <c r="C134" s="48" t="s">
        <v>154</v>
      </c>
      <c r="D134" s="88" t="s">
        <v>72</v>
      </c>
      <c r="E134" s="88" t="s">
        <v>107</v>
      </c>
      <c r="F134" s="64" t="s">
        <v>59</v>
      </c>
      <c r="G134" s="69" t="s">
        <v>48</v>
      </c>
      <c r="H134" s="72">
        <v>-3</v>
      </c>
      <c r="I134" s="66">
        <v>3</v>
      </c>
      <c r="J134" s="69">
        <v>1</v>
      </c>
      <c r="K134" s="72">
        <v>-3</v>
      </c>
      <c r="L134" s="49">
        <f>L137-3</f>
        <v>12</v>
      </c>
      <c r="M134" s="91">
        <f>M135</f>
        <v>3.9375000000000009</v>
      </c>
      <c r="N134" s="49" t="s">
        <v>4</v>
      </c>
      <c r="O134" s="49" t="s">
        <v>31</v>
      </c>
      <c r="P134" s="70">
        <v>10</v>
      </c>
      <c r="Q134" s="61"/>
    </row>
    <row r="135" spans="1:17" ht="15.75" thickBot="1" x14ac:dyDescent="0.3">
      <c r="A135" s="84">
        <v>128</v>
      </c>
      <c r="B135" s="96"/>
      <c r="C135" s="76" t="s">
        <v>154</v>
      </c>
      <c r="D135" s="89" t="s">
        <v>73</v>
      </c>
      <c r="E135" s="77" t="str">
        <f>E134</f>
        <v>Corte</v>
      </c>
      <c r="F135" s="77" t="s">
        <v>59</v>
      </c>
      <c r="G135" s="78" t="s">
        <v>48</v>
      </c>
      <c r="H135" s="79">
        <v>-2</v>
      </c>
      <c r="I135" s="85">
        <v>3</v>
      </c>
      <c r="J135" s="78">
        <v>1</v>
      </c>
      <c r="K135" s="79">
        <v>-2</v>
      </c>
      <c r="L135" s="81">
        <f>L137- 2</f>
        <v>13</v>
      </c>
      <c r="M135" s="92">
        <f>(M136/100)*75</f>
        <v>3.9375000000000009</v>
      </c>
      <c r="N135" s="81" t="s">
        <v>23</v>
      </c>
      <c r="O135" s="81" t="s">
        <v>31</v>
      </c>
      <c r="P135" s="82">
        <v>20</v>
      </c>
      <c r="Q135" s="83"/>
    </row>
    <row r="136" spans="1:17" ht="16.5" thickTop="1" thickBot="1" x14ac:dyDescent="0.3">
      <c r="A136" s="87">
        <v>129</v>
      </c>
      <c r="B136" s="96"/>
      <c r="C136" s="48" t="s">
        <v>154</v>
      </c>
      <c r="D136" s="88" t="s">
        <v>74</v>
      </c>
      <c r="E136" s="64" t="str">
        <f>E134</f>
        <v>Corte</v>
      </c>
      <c r="F136" s="64" t="s">
        <v>59</v>
      </c>
      <c r="G136" s="69" t="s">
        <v>48</v>
      </c>
      <c r="H136" s="72">
        <v>-2</v>
      </c>
      <c r="I136" s="66">
        <v>3</v>
      </c>
      <c r="J136" s="69">
        <v>1</v>
      </c>
      <c r="K136" s="72">
        <v>-1</v>
      </c>
      <c r="L136" s="49">
        <f>L137- 1</f>
        <v>14</v>
      </c>
      <c r="M136" s="91">
        <f>(M137/100)*75</f>
        <v>5.2500000000000009</v>
      </c>
      <c r="N136" s="49" t="s">
        <v>24</v>
      </c>
      <c r="O136" s="49" t="s">
        <v>31</v>
      </c>
      <c r="P136" s="70">
        <v>30</v>
      </c>
      <c r="Q136" s="61"/>
    </row>
    <row r="137" spans="1:17" ht="15.75" thickBot="1" x14ac:dyDescent="0.3">
      <c r="A137" s="84">
        <v>130</v>
      </c>
      <c r="B137" s="96"/>
      <c r="C137" s="76" t="s">
        <v>154</v>
      </c>
      <c r="D137" s="89" t="s">
        <v>75</v>
      </c>
      <c r="E137" s="77" t="str">
        <f>E134</f>
        <v>Corte</v>
      </c>
      <c r="F137" s="77" t="s">
        <v>59</v>
      </c>
      <c r="G137" s="78" t="s">
        <v>48</v>
      </c>
      <c r="H137" s="79">
        <v>0</v>
      </c>
      <c r="I137" s="85">
        <v>3</v>
      </c>
      <c r="J137" s="78">
        <v>1</v>
      </c>
      <c r="K137" s="79">
        <v>0</v>
      </c>
      <c r="L137" s="81">
        <v>15</v>
      </c>
      <c r="M137" s="92">
        <v>7</v>
      </c>
      <c r="N137" s="81" t="s">
        <v>25</v>
      </c>
      <c r="O137" s="81" t="s">
        <v>31</v>
      </c>
      <c r="P137" s="82">
        <v>40</v>
      </c>
      <c r="Q137" s="83"/>
    </row>
    <row r="138" spans="1:17" ht="16.5" thickTop="1" thickBot="1" x14ac:dyDescent="0.3">
      <c r="A138" s="87">
        <v>131</v>
      </c>
      <c r="B138" s="96"/>
      <c r="C138" s="48" t="s">
        <v>154</v>
      </c>
      <c r="D138" s="88" t="s">
        <v>76</v>
      </c>
      <c r="E138" s="64" t="str">
        <f>E134</f>
        <v>Corte</v>
      </c>
      <c r="F138" s="64" t="s">
        <v>59</v>
      </c>
      <c r="G138" s="69" t="s">
        <v>48</v>
      </c>
      <c r="H138" s="72">
        <v>-3</v>
      </c>
      <c r="I138" s="66">
        <v>3</v>
      </c>
      <c r="J138" s="69">
        <v>1</v>
      </c>
      <c r="K138" s="72">
        <v>-2</v>
      </c>
      <c r="L138" s="49">
        <f>L134+ 1</f>
        <v>13</v>
      </c>
      <c r="M138" s="91">
        <f>(M134/5)*4</f>
        <v>3.1500000000000008</v>
      </c>
      <c r="N138" s="49" t="s">
        <v>4</v>
      </c>
      <c r="O138" s="49" t="s">
        <v>40</v>
      </c>
      <c r="P138" s="70">
        <v>20</v>
      </c>
      <c r="Q138" s="61"/>
    </row>
    <row r="139" spans="1:17" ht="15.75" thickBot="1" x14ac:dyDescent="0.3">
      <c r="A139" s="84">
        <v>132</v>
      </c>
      <c r="B139" s="96"/>
      <c r="C139" s="76" t="s">
        <v>154</v>
      </c>
      <c r="D139" s="89" t="s">
        <v>77</v>
      </c>
      <c r="E139" s="77" t="str">
        <f t="shared" ref="E139" si="108">E138</f>
        <v>Corte</v>
      </c>
      <c r="F139" s="77" t="s">
        <v>59</v>
      </c>
      <c r="G139" s="78" t="s">
        <v>48</v>
      </c>
      <c r="H139" s="79">
        <v>-3</v>
      </c>
      <c r="I139" s="85">
        <v>3</v>
      </c>
      <c r="J139" s="78">
        <v>1</v>
      </c>
      <c r="K139" s="79">
        <v>-1</v>
      </c>
      <c r="L139" s="81">
        <f>L135+1</f>
        <v>14</v>
      </c>
      <c r="M139" s="92">
        <f>(M135/5)*4</f>
        <v>3.1500000000000008</v>
      </c>
      <c r="N139" s="81" t="s">
        <v>23</v>
      </c>
      <c r="O139" s="81" t="s">
        <v>40</v>
      </c>
      <c r="P139" s="82">
        <v>30</v>
      </c>
      <c r="Q139" s="83"/>
    </row>
    <row r="140" spans="1:17" ht="16.5" thickTop="1" thickBot="1" x14ac:dyDescent="0.3">
      <c r="A140" s="87">
        <v>133</v>
      </c>
      <c r="B140" s="96"/>
      <c r="C140" s="48" t="s">
        <v>154</v>
      </c>
      <c r="D140" s="88" t="s">
        <v>78</v>
      </c>
      <c r="E140" s="64" t="str">
        <f t="shared" ref="E140" si="109">E138</f>
        <v>Corte</v>
      </c>
      <c r="F140" s="64" t="s">
        <v>59</v>
      </c>
      <c r="G140" s="69" t="s">
        <v>48</v>
      </c>
      <c r="H140" s="72">
        <v>-3</v>
      </c>
      <c r="I140" s="66">
        <v>3</v>
      </c>
      <c r="J140" s="69">
        <v>1</v>
      </c>
      <c r="K140" s="72">
        <v>0</v>
      </c>
      <c r="L140" s="49">
        <f>L136+1</f>
        <v>15</v>
      </c>
      <c r="M140" s="91">
        <f t="shared" ref="M140:M141" si="110">(M136/5)*4</f>
        <v>4.2000000000000011</v>
      </c>
      <c r="N140" s="49" t="s">
        <v>24</v>
      </c>
      <c r="O140" s="49" t="s">
        <v>40</v>
      </c>
      <c r="P140" s="70">
        <v>40</v>
      </c>
      <c r="Q140" s="61"/>
    </row>
    <row r="141" spans="1:17" ht="15.75" thickBot="1" x14ac:dyDescent="0.3">
      <c r="A141" s="84">
        <v>134</v>
      </c>
      <c r="B141" s="96"/>
      <c r="C141" s="76" t="s">
        <v>154</v>
      </c>
      <c r="D141" s="89" t="s">
        <v>79</v>
      </c>
      <c r="E141" s="77" t="str">
        <f t="shared" ref="E141" si="111">E138</f>
        <v>Corte</v>
      </c>
      <c r="F141" s="77" t="s">
        <v>59</v>
      </c>
      <c r="G141" s="78" t="s">
        <v>48</v>
      </c>
      <c r="H141" s="79">
        <v>-2</v>
      </c>
      <c r="I141" s="85">
        <v>3</v>
      </c>
      <c r="J141" s="78">
        <v>1</v>
      </c>
      <c r="K141" s="79">
        <v>1</v>
      </c>
      <c r="L141" s="81">
        <f>L137+1</f>
        <v>16</v>
      </c>
      <c r="M141" s="92">
        <f t="shared" si="110"/>
        <v>5.6</v>
      </c>
      <c r="N141" s="81" t="s">
        <v>25</v>
      </c>
      <c r="O141" s="81" t="s">
        <v>40</v>
      </c>
      <c r="P141" s="82">
        <v>50</v>
      </c>
      <c r="Q141" s="83"/>
    </row>
    <row r="142" spans="1:17" ht="16.5" thickTop="1" thickBot="1" x14ac:dyDescent="0.3">
      <c r="A142" s="87">
        <v>135</v>
      </c>
      <c r="B142" s="96"/>
      <c r="C142" s="48" t="s">
        <v>154</v>
      </c>
      <c r="D142" s="88" t="s">
        <v>80</v>
      </c>
      <c r="E142" s="64" t="str">
        <f t="shared" ref="E142" si="112">E138</f>
        <v>Corte</v>
      </c>
      <c r="F142" s="64" t="s">
        <v>59</v>
      </c>
      <c r="G142" s="69" t="s">
        <v>48</v>
      </c>
      <c r="H142" s="72">
        <v>1</v>
      </c>
      <c r="I142" s="66">
        <v>3</v>
      </c>
      <c r="J142" s="69">
        <v>1</v>
      </c>
      <c r="K142" s="72">
        <v>3</v>
      </c>
      <c r="L142" s="49">
        <f>L141+1</f>
        <v>17</v>
      </c>
      <c r="M142" s="91">
        <f>(M141/5)*4</f>
        <v>4.4799999999999995</v>
      </c>
      <c r="N142" s="49" t="s">
        <v>28</v>
      </c>
      <c r="O142" s="49" t="s">
        <v>40</v>
      </c>
      <c r="P142" s="70">
        <v>70</v>
      </c>
      <c r="Q142" s="61"/>
    </row>
    <row r="143" spans="1:17" ht="15.75" thickBot="1" x14ac:dyDescent="0.3">
      <c r="A143" s="84">
        <v>136</v>
      </c>
      <c r="B143" s="96"/>
      <c r="C143" s="76" t="s">
        <v>154</v>
      </c>
      <c r="D143" s="89" t="s">
        <v>81</v>
      </c>
      <c r="E143" s="77" t="str">
        <f t="shared" ref="E143" si="113">E142</f>
        <v>Corte</v>
      </c>
      <c r="F143" s="77" t="s">
        <v>59</v>
      </c>
      <c r="G143" s="78" t="s">
        <v>48</v>
      </c>
      <c r="H143" s="79">
        <v>-3</v>
      </c>
      <c r="I143" s="85">
        <v>3</v>
      </c>
      <c r="J143" s="78">
        <v>1</v>
      </c>
      <c r="K143" s="79">
        <v>-1</v>
      </c>
      <c r="L143" s="81">
        <f>L138</f>
        <v>13</v>
      </c>
      <c r="M143" s="92">
        <f>(M134/4)*3</f>
        <v>2.9531250000000009</v>
      </c>
      <c r="N143" s="81" t="s">
        <v>4</v>
      </c>
      <c r="O143" s="81" t="s">
        <v>41</v>
      </c>
      <c r="P143" s="82">
        <v>20</v>
      </c>
      <c r="Q143" s="83"/>
    </row>
    <row r="144" spans="1:17" ht="16.5" thickTop="1" thickBot="1" x14ac:dyDescent="0.3">
      <c r="A144" s="87">
        <v>137</v>
      </c>
      <c r="B144" s="96"/>
      <c r="C144" s="48" t="s">
        <v>154</v>
      </c>
      <c r="D144" s="88" t="s">
        <v>82</v>
      </c>
      <c r="E144" s="64" t="str">
        <f t="shared" ref="E144" si="114">E142</f>
        <v>Corte</v>
      </c>
      <c r="F144" s="64" t="s">
        <v>59</v>
      </c>
      <c r="G144" s="69" t="s">
        <v>48</v>
      </c>
      <c r="H144" s="72">
        <v>-3</v>
      </c>
      <c r="I144" s="66">
        <v>3</v>
      </c>
      <c r="J144" s="69">
        <v>1</v>
      </c>
      <c r="K144" s="72">
        <v>0</v>
      </c>
      <c r="L144" s="49">
        <f>L139</f>
        <v>14</v>
      </c>
      <c r="M144" s="91">
        <f>(M135/4)*3</f>
        <v>2.9531250000000009</v>
      </c>
      <c r="N144" s="49" t="s">
        <v>23</v>
      </c>
      <c r="O144" s="49" t="s">
        <v>41</v>
      </c>
      <c r="P144" s="70">
        <v>30</v>
      </c>
      <c r="Q144" s="61"/>
    </row>
    <row r="145" spans="1:17" ht="15.75" thickBot="1" x14ac:dyDescent="0.3">
      <c r="A145" s="84">
        <v>138</v>
      </c>
      <c r="B145" s="96"/>
      <c r="C145" s="76" t="s">
        <v>154</v>
      </c>
      <c r="D145" s="89" t="s">
        <v>83</v>
      </c>
      <c r="E145" s="77" t="str">
        <f t="shared" ref="E145" si="115">E142</f>
        <v>Corte</v>
      </c>
      <c r="F145" s="77" t="s">
        <v>59</v>
      </c>
      <c r="G145" s="78" t="s">
        <v>48</v>
      </c>
      <c r="H145" s="79">
        <v>-3</v>
      </c>
      <c r="I145" s="85">
        <v>3</v>
      </c>
      <c r="J145" s="78">
        <v>1</v>
      </c>
      <c r="K145" s="79">
        <v>1</v>
      </c>
      <c r="L145" s="81">
        <f>L140</f>
        <v>15</v>
      </c>
      <c r="M145" s="92">
        <f t="shared" ref="M145:M146" si="116">(M136/4)*3</f>
        <v>3.9375000000000009</v>
      </c>
      <c r="N145" s="81" t="s">
        <v>24</v>
      </c>
      <c r="O145" s="81" t="s">
        <v>41</v>
      </c>
      <c r="P145" s="82">
        <v>40</v>
      </c>
      <c r="Q145" s="83"/>
    </row>
    <row r="146" spans="1:17" ht="16.5" thickTop="1" thickBot="1" x14ac:dyDescent="0.3">
      <c r="A146" s="87">
        <v>139</v>
      </c>
      <c r="B146" s="96"/>
      <c r="C146" s="48" t="s">
        <v>154</v>
      </c>
      <c r="D146" s="88" t="s">
        <v>84</v>
      </c>
      <c r="E146" s="64" t="str">
        <f t="shared" ref="E146" si="117">E142</f>
        <v>Corte</v>
      </c>
      <c r="F146" s="64" t="s">
        <v>59</v>
      </c>
      <c r="G146" s="69" t="s">
        <v>48</v>
      </c>
      <c r="H146" s="72">
        <v>-3</v>
      </c>
      <c r="I146" s="66">
        <v>3</v>
      </c>
      <c r="J146" s="69">
        <v>1</v>
      </c>
      <c r="K146" s="72">
        <v>2</v>
      </c>
      <c r="L146" s="49">
        <f>L141</f>
        <v>16</v>
      </c>
      <c r="M146" s="91">
        <f t="shared" si="116"/>
        <v>5.25</v>
      </c>
      <c r="N146" s="49" t="s">
        <v>25</v>
      </c>
      <c r="O146" s="49" t="s">
        <v>41</v>
      </c>
      <c r="P146" s="70">
        <v>50</v>
      </c>
      <c r="Q146" s="61"/>
    </row>
    <row r="147" spans="1:17" ht="15.75" thickBot="1" x14ac:dyDescent="0.3">
      <c r="A147" s="84">
        <v>140</v>
      </c>
      <c r="B147" s="96"/>
      <c r="C147" s="76" t="s">
        <v>154</v>
      </c>
      <c r="D147" s="89" t="s">
        <v>85</v>
      </c>
      <c r="E147" s="77" t="str">
        <f t="shared" ref="E147" si="118">E146</f>
        <v>Corte</v>
      </c>
      <c r="F147" s="77" t="s">
        <v>59</v>
      </c>
      <c r="G147" s="78" t="s">
        <v>48</v>
      </c>
      <c r="H147" s="79">
        <v>0</v>
      </c>
      <c r="I147" s="85">
        <v>3</v>
      </c>
      <c r="J147" s="78">
        <v>1</v>
      </c>
      <c r="K147" s="79">
        <v>4</v>
      </c>
      <c r="L147" s="81">
        <f>L142</f>
        <v>17</v>
      </c>
      <c r="M147" s="92">
        <f>(M146/4)*3</f>
        <v>3.9375</v>
      </c>
      <c r="N147" s="81" t="s">
        <v>28</v>
      </c>
      <c r="O147" s="81" t="s">
        <v>41</v>
      </c>
      <c r="P147" s="82">
        <v>70</v>
      </c>
      <c r="Q147" s="83"/>
    </row>
    <row r="148" spans="1:17" ht="16.5" thickTop="1" thickBot="1" x14ac:dyDescent="0.3">
      <c r="A148" s="87">
        <v>141</v>
      </c>
      <c r="B148" s="96"/>
      <c r="C148" s="48" t="s">
        <v>154</v>
      </c>
      <c r="D148" s="88" t="s">
        <v>86</v>
      </c>
      <c r="E148" s="64" t="str">
        <f t="shared" ref="E148" si="119">E146</f>
        <v>Corte</v>
      </c>
      <c r="F148" s="64" t="s">
        <v>59</v>
      </c>
      <c r="G148" s="69" t="s">
        <v>48</v>
      </c>
      <c r="H148" s="72">
        <v>-2</v>
      </c>
      <c r="I148" s="66">
        <v>3</v>
      </c>
      <c r="J148" s="69">
        <v>1</v>
      </c>
      <c r="K148" s="72">
        <v>-3</v>
      </c>
      <c r="L148" s="49">
        <f>L135+1</f>
        <v>14</v>
      </c>
      <c r="M148" s="91">
        <f>(M135/5)*6</f>
        <v>4.7250000000000014</v>
      </c>
      <c r="N148" s="49" t="s">
        <v>23</v>
      </c>
      <c r="O148" s="49" t="s">
        <v>32</v>
      </c>
      <c r="P148" s="70">
        <v>30</v>
      </c>
      <c r="Q148" s="61"/>
    </row>
    <row r="149" spans="1:17" ht="15.75" thickBot="1" x14ac:dyDescent="0.3">
      <c r="A149" s="84">
        <v>142</v>
      </c>
      <c r="B149" s="96"/>
      <c r="C149" s="76" t="s">
        <v>154</v>
      </c>
      <c r="D149" s="89" t="s">
        <v>87</v>
      </c>
      <c r="E149" s="77" t="str">
        <f t="shared" ref="E149" si="120">E146</f>
        <v>Corte</v>
      </c>
      <c r="F149" s="77" t="s">
        <v>59</v>
      </c>
      <c r="G149" s="78" t="s">
        <v>48</v>
      </c>
      <c r="H149" s="79">
        <v>0</v>
      </c>
      <c r="I149" s="85">
        <v>3</v>
      </c>
      <c r="J149" s="78">
        <v>1</v>
      </c>
      <c r="K149" s="79">
        <v>-2</v>
      </c>
      <c r="L149" s="81">
        <f>L136+1</f>
        <v>15</v>
      </c>
      <c r="M149" s="92">
        <f>(M136/5)*6</f>
        <v>6.3000000000000016</v>
      </c>
      <c r="N149" s="81" t="s">
        <v>24</v>
      </c>
      <c r="O149" s="81" t="s">
        <v>32</v>
      </c>
      <c r="P149" s="82">
        <v>40</v>
      </c>
      <c r="Q149" s="83"/>
    </row>
    <row r="150" spans="1:17" ht="16.5" thickTop="1" thickBot="1" x14ac:dyDescent="0.3">
      <c r="A150" s="87">
        <v>143</v>
      </c>
      <c r="B150" s="96"/>
      <c r="C150" s="48" t="s">
        <v>154</v>
      </c>
      <c r="D150" s="88" t="s">
        <v>88</v>
      </c>
      <c r="E150" s="64" t="str">
        <f t="shared" ref="E150" si="121">E146</f>
        <v>Corte</v>
      </c>
      <c r="F150" s="64" t="s">
        <v>59</v>
      </c>
      <c r="G150" s="69" t="s">
        <v>48</v>
      </c>
      <c r="H150" s="72">
        <v>1</v>
      </c>
      <c r="I150" s="66">
        <v>3</v>
      </c>
      <c r="J150" s="69">
        <v>1</v>
      </c>
      <c r="K150" s="72">
        <v>-1</v>
      </c>
      <c r="L150" s="49">
        <f>L137+1</f>
        <v>16</v>
      </c>
      <c r="M150" s="91">
        <f>(M137/5)*6</f>
        <v>8.3999999999999986</v>
      </c>
      <c r="N150" s="49" t="s">
        <v>25</v>
      </c>
      <c r="O150" s="49" t="s">
        <v>32</v>
      </c>
      <c r="P150" s="70">
        <v>50</v>
      </c>
      <c r="Q150" s="61"/>
    </row>
    <row r="151" spans="1:17" ht="15.75" thickBot="1" x14ac:dyDescent="0.3">
      <c r="A151" s="84">
        <v>144</v>
      </c>
      <c r="B151" s="96"/>
      <c r="C151" s="76" t="s">
        <v>154</v>
      </c>
      <c r="D151" s="89" t="s">
        <v>89</v>
      </c>
      <c r="E151" s="77" t="str">
        <f t="shared" ref="E151" si="122">E150</f>
        <v>Corte</v>
      </c>
      <c r="F151" s="77" t="s">
        <v>59</v>
      </c>
      <c r="G151" s="78" t="s">
        <v>48</v>
      </c>
      <c r="H151" s="79">
        <v>2</v>
      </c>
      <c r="I151" s="85">
        <v>3</v>
      </c>
      <c r="J151" s="78">
        <v>1</v>
      </c>
      <c r="K151" s="79">
        <v>0</v>
      </c>
      <c r="L151" s="81">
        <f>L150+1</f>
        <v>17</v>
      </c>
      <c r="M151" s="92">
        <f>M150</f>
        <v>8.3999999999999986</v>
      </c>
      <c r="N151" s="81" t="s">
        <v>3</v>
      </c>
      <c r="O151" s="81" t="s">
        <v>32</v>
      </c>
      <c r="P151" s="82">
        <v>60</v>
      </c>
      <c r="Q151" s="83"/>
    </row>
    <row r="152" spans="1:17" ht="16.5" thickTop="1" thickBot="1" x14ac:dyDescent="0.3">
      <c r="A152" s="87">
        <v>145</v>
      </c>
      <c r="B152" s="96"/>
      <c r="C152" s="48" t="s">
        <v>154</v>
      </c>
      <c r="D152" s="88" t="s">
        <v>90</v>
      </c>
      <c r="E152" s="64" t="str">
        <f t="shared" ref="E152" si="123">E150</f>
        <v>Corte</v>
      </c>
      <c r="F152" s="64" t="s">
        <v>59</v>
      </c>
      <c r="G152" s="69" t="s">
        <v>48</v>
      </c>
      <c r="H152" s="72">
        <v>4</v>
      </c>
      <c r="I152" s="66">
        <v>3</v>
      </c>
      <c r="J152" s="69">
        <v>1</v>
      </c>
      <c r="K152" s="72">
        <v>2</v>
      </c>
      <c r="L152" s="49">
        <f>L151+1</f>
        <v>18</v>
      </c>
      <c r="M152" s="91">
        <f>(M151/50)*55</f>
        <v>9.2399999999999984</v>
      </c>
      <c r="N152" s="49" t="s">
        <v>29</v>
      </c>
      <c r="O152" s="49" t="s">
        <v>32</v>
      </c>
      <c r="P152" s="70">
        <v>80</v>
      </c>
      <c r="Q152" s="61"/>
    </row>
    <row r="153" spans="1:17" ht="15.75" thickBot="1" x14ac:dyDescent="0.3">
      <c r="A153" s="84">
        <v>146</v>
      </c>
      <c r="B153" s="96"/>
      <c r="C153" s="76" t="s">
        <v>154</v>
      </c>
      <c r="D153" s="89" t="s">
        <v>91</v>
      </c>
      <c r="E153" s="77" t="str">
        <f t="shared" ref="E153" si="124">E150</f>
        <v>Corte</v>
      </c>
      <c r="F153" s="77" t="s">
        <v>59</v>
      </c>
      <c r="G153" s="78" t="s">
        <v>48</v>
      </c>
      <c r="H153" s="79">
        <v>5</v>
      </c>
      <c r="I153" s="85">
        <v>3</v>
      </c>
      <c r="J153" s="78">
        <v>1</v>
      </c>
      <c r="K153" s="79">
        <v>5</v>
      </c>
      <c r="L153" s="81">
        <f>L152*10</f>
        <v>180</v>
      </c>
      <c r="M153" s="92">
        <f>(M137/4)*3</f>
        <v>5.25</v>
      </c>
      <c r="N153" s="81" t="s">
        <v>29</v>
      </c>
      <c r="O153" s="81" t="s">
        <v>35</v>
      </c>
      <c r="P153" s="78">
        <v>99</v>
      </c>
      <c r="Q153" s="83"/>
    </row>
    <row r="154" spans="1:17" ht="16.5" thickTop="1" thickBot="1" x14ac:dyDescent="0.3">
      <c r="A154" s="87">
        <v>147</v>
      </c>
      <c r="B154" s="96"/>
      <c r="C154" s="48" t="s">
        <v>154</v>
      </c>
      <c r="D154" s="88" t="s">
        <v>92</v>
      </c>
      <c r="E154" s="64" t="str">
        <f t="shared" ref="E154" si="125">E150</f>
        <v>Corte</v>
      </c>
      <c r="F154" s="64" t="s">
        <v>59</v>
      </c>
      <c r="G154" s="69" t="s">
        <v>48</v>
      </c>
      <c r="H154" s="72">
        <v>6</v>
      </c>
      <c r="I154" s="66">
        <v>3</v>
      </c>
      <c r="J154" s="69">
        <v>1</v>
      </c>
      <c r="K154" s="72">
        <v>6</v>
      </c>
      <c r="L154" s="49">
        <f>L153*2</f>
        <v>360</v>
      </c>
      <c r="M154" s="91">
        <f>(M153/40)*45</f>
        <v>5.90625</v>
      </c>
      <c r="N154" s="49" t="s">
        <v>30</v>
      </c>
      <c r="O154" s="49" t="s">
        <v>35</v>
      </c>
      <c r="P154" s="69">
        <v>99</v>
      </c>
      <c r="Q154" s="61"/>
    </row>
    <row r="155" spans="1:17" ht="16.5" thickTop="1" thickBot="1" x14ac:dyDescent="0.3">
      <c r="A155" s="97" t="s">
        <v>60</v>
      </c>
      <c r="B155" s="98"/>
      <c r="C155" s="99" t="s">
        <v>13</v>
      </c>
      <c r="D155" s="100"/>
      <c r="E155" s="74" t="s">
        <v>106</v>
      </c>
      <c r="F155" s="62" t="s">
        <v>14</v>
      </c>
      <c r="G155" s="101" t="s">
        <v>15</v>
      </c>
      <c r="H155" s="100"/>
      <c r="I155" s="65" t="s">
        <v>16</v>
      </c>
      <c r="J155" s="101" t="s">
        <v>17</v>
      </c>
      <c r="K155" s="100"/>
      <c r="L155" s="62" t="s">
        <v>18</v>
      </c>
      <c r="M155" s="62" t="s">
        <v>19</v>
      </c>
      <c r="N155" s="62" t="s">
        <v>21</v>
      </c>
      <c r="O155" s="62" t="s">
        <v>20</v>
      </c>
      <c r="P155" s="71" t="s">
        <v>61</v>
      </c>
      <c r="Q155" s="63" t="s">
        <v>22</v>
      </c>
    </row>
    <row r="156" spans="1:17" ht="16.5" thickTop="1" thickBot="1" x14ac:dyDescent="0.3">
      <c r="A156" s="84">
        <v>148</v>
      </c>
      <c r="B156" s="95" t="s">
        <v>67</v>
      </c>
      <c r="C156" s="76" t="s">
        <v>67</v>
      </c>
      <c r="D156" s="89" t="s">
        <v>93</v>
      </c>
      <c r="E156" s="89" t="s">
        <v>107</v>
      </c>
      <c r="F156" s="77" t="s">
        <v>63</v>
      </c>
      <c r="G156" s="78" t="s">
        <v>68</v>
      </c>
      <c r="H156" s="79">
        <v>-3</v>
      </c>
      <c r="I156" s="85" t="s">
        <v>42</v>
      </c>
      <c r="J156" s="78">
        <v>5</v>
      </c>
      <c r="K156" s="79">
        <v>-3</v>
      </c>
      <c r="L156" s="81">
        <f>L159-3</f>
        <v>7</v>
      </c>
      <c r="M156" s="92">
        <f>M157</f>
        <v>1.40625</v>
      </c>
      <c r="N156" s="81" t="s">
        <v>4</v>
      </c>
      <c r="O156" s="81" t="s">
        <v>31</v>
      </c>
      <c r="P156" s="82">
        <v>10</v>
      </c>
      <c r="Q156" s="83"/>
    </row>
    <row r="157" spans="1:17" ht="16.5" thickTop="1" thickBot="1" x14ac:dyDescent="0.3">
      <c r="A157" s="87">
        <v>149</v>
      </c>
      <c r="B157" s="96"/>
      <c r="C157" s="48" t="s">
        <v>67</v>
      </c>
      <c r="D157" s="88" t="s">
        <v>73</v>
      </c>
      <c r="E157" s="64" t="str">
        <f>E156</f>
        <v>Corte</v>
      </c>
      <c r="F157" s="64" t="s">
        <v>63</v>
      </c>
      <c r="G157" s="69" t="s">
        <v>68</v>
      </c>
      <c r="H157" s="72">
        <v>-2</v>
      </c>
      <c r="I157" s="66" t="s">
        <v>42</v>
      </c>
      <c r="J157" s="69">
        <v>5</v>
      </c>
      <c r="K157" s="72">
        <v>-2</v>
      </c>
      <c r="L157" s="49">
        <f>L159- 2</f>
        <v>8</v>
      </c>
      <c r="M157" s="91">
        <f>(M158/100)*75</f>
        <v>1.40625</v>
      </c>
      <c r="N157" s="49" t="s">
        <v>23</v>
      </c>
      <c r="O157" s="49" t="s">
        <v>31</v>
      </c>
      <c r="P157" s="70">
        <v>20</v>
      </c>
      <c r="Q157" s="61"/>
    </row>
    <row r="158" spans="1:17" ht="15.75" thickBot="1" x14ac:dyDescent="0.3">
      <c r="A158" s="84">
        <v>150</v>
      </c>
      <c r="B158" s="96"/>
      <c r="C158" s="76" t="s">
        <v>67</v>
      </c>
      <c r="D158" s="89" t="s">
        <v>74</v>
      </c>
      <c r="E158" s="77" t="str">
        <f>E156</f>
        <v>Corte</v>
      </c>
      <c r="F158" s="77" t="s">
        <v>63</v>
      </c>
      <c r="G158" s="78" t="s">
        <v>68</v>
      </c>
      <c r="H158" s="79">
        <v>-2</v>
      </c>
      <c r="I158" s="85" t="s">
        <v>42</v>
      </c>
      <c r="J158" s="78">
        <v>5</v>
      </c>
      <c r="K158" s="79">
        <v>-1</v>
      </c>
      <c r="L158" s="81">
        <f>L159- 1</f>
        <v>9</v>
      </c>
      <c r="M158" s="92">
        <f>(M159/100)*75</f>
        <v>1.875</v>
      </c>
      <c r="N158" s="81" t="s">
        <v>24</v>
      </c>
      <c r="O158" s="81" t="s">
        <v>31</v>
      </c>
      <c r="P158" s="82">
        <v>30</v>
      </c>
      <c r="Q158" s="83"/>
    </row>
    <row r="159" spans="1:17" ht="16.5" thickTop="1" thickBot="1" x14ac:dyDescent="0.3">
      <c r="A159" s="87">
        <v>151</v>
      </c>
      <c r="B159" s="96"/>
      <c r="C159" s="48" t="s">
        <v>67</v>
      </c>
      <c r="D159" s="88" t="s">
        <v>75</v>
      </c>
      <c r="E159" s="64" t="str">
        <f>E156</f>
        <v>Corte</v>
      </c>
      <c r="F159" s="64" t="s">
        <v>63</v>
      </c>
      <c r="G159" s="69" t="s">
        <v>68</v>
      </c>
      <c r="H159" s="72">
        <v>0</v>
      </c>
      <c r="I159" s="66" t="s">
        <v>42</v>
      </c>
      <c r="J159" s="69">
        <v>5</v>
      </c>
      <c r="K159" s="72">
        <v>0</v>
      </c>
      <c r="L159" s="49">
        <v>10</v>
      </c>
      <c r="M159" s="91">
        <v>2.5</v>
      </c>
      <c r="N159" s="49" t="s">
        <v>25</v>
      </c>
      <c r="O159" s="49" t="s">
        <v>31</v>
      </c>
      <c r="P159" s="70">
        <v>40</v>
      </c>
      <c r="Q159" s="61"/>
    </row>
    <row r="160" spans="1:17" ht="15.75" thickBot="1" x14ac:dyDescent="0.3">
      <c r="A160" s="84">
        <v>152</v>
      </c>
      <c r="B160" s="96"/>
      <c r="C160" s="76" t="s">
        <v>67</v>
      </c>
      <c r="D160" s="89" t="s">
        <v>76</v>
      </c>
      <c r="E160" s="77" t="str">
        <f>E156</f>
        <v>Corte</v>
      </c>
      <c r="F160" s="77" t="s">
        <v>63</v>
      </c>
      <c r="G160" s="78" t="s">
        <v>68</v>
      </c>
      <c r="H160" s="79">
        <v>-3</v>
      </c>
      <c r="I160" s="85" t="s">
        <v>42</v>
      </c>
      <c r="J160" s="78">
        <v>5</v>
      </c>
      <c r="K160" s="79">
        <v>-2</v>
      </c>
      <c r="L160" s="81">
        <f>L156+ 1</f>
        <v>8</v>
      </c>
      <c r="M160" s="92">
        <f>(M156/5)*4</f>
        <v>1.125</v>
      </c>
      <c r="N160" s="81" t="s">
        <v>4</v>
      </c>
      <c r="O160" s="81" t="s">
        <v>40</v>
      </c>
      <c r="P160" s="82">
        <v>20</v>
      </c>
      <c r="Q160" s="83"/>
    </row>
    <row r="161" spans="1:17" ht="16.5" thickTop="1" thickBot="1" x14ac:dyDescent="0.3">
      <c r="A161" s="87">
        <v>153</v>
      </c>
      <c r="B161" s="96"/>
      <c r="C161" s="48" t="s">
        <v>67</v>
      </c>
      <c r="D161" s="88" t="s">
        <v>77</v>
      </c>
      <c r="E161" s="64" t="str">
        <f t="shared" ref="E161" si="126">E160</f>
        <v>Corte</v>
      </c>
      <c r="F161" s="64" t="s">
        <v>63</v>
      </c>
      <c r="G161" s="69" t="s">
        <v>68</v>
      </c>
      <c r="H161" s="72">
        <v>-3</v>
      </c>
      <c r="I161" s="66" t="s">
        <v>42</v>
      </c>
      <c r="J161" s="69">
        <v>5</v>
      </c>
      <c r="K161" s="72">
        <v>-1</v>
      </c>
      <c r="L161" s="49">
        <f>L157+1</f>
        <v>9</v>
      </c>
      <c r="M161" s="91">
        <f>(M157/5)*4</f>
        <v>1.125</v>
      </c>
      <c r="N161" s="49" t="s">
        <v>23</v>
      </c>
      <c r="O161" s="49" t="s">
        <v>40</v>
      </c>
      <c r="P161" s="70">
        <v>30</v>
      </c>
      <c r="Q161" s="61"/>
    </row>
    <row r="162" spans="1:17" ht="15.75" thickBot="1" x14ac:dyDescent="0.3">
      <c r="A162" s="84">
        <v>154</v>
      </c>
      <c r="B162" s="96"/>
      <c r="C162" s="76" t="s">
        <v>67</v>
      </c>
      <c r="D162" s="89" t="s">
        <v>78</v>
      </c>
      <c r="E162" s="77" t="str">
        <f t="shared" ref="E162" si="127">E160</f>
        <v>Corte</v>
      </c>
      <c r="F162" s="77" t="s">
        <v>63</v>
      </c>
      <c r="G162" s="78" t="s">
        <v>68</v>
      </c>
      <c r="H162" s="79">
        <v>-3</v>
      </c>
      <c r="I162" s="85" t="s">
        <v>42</v>
      </c>
      <c r="J162" s="78">
        <v>5</v>
      </c>
      <c r="K162" s="79">
        <v>0</v>
      </c>
      <c r="L162" s="81">
        <f>L158+1</f>
        <v>10</v>
      </c>
      <c r="M162" s="92">
        <f t="shared" ref="M162:M163" si="128">(M158/5)*4</f>
        <v>1.5</v>
      </c>
      <c r="N162" s="81" t="s">
        <v>24</v>
      </c>
      <c r="O162" s="81" t="s">
        <v>40</v>
      </c>
      <c r="P162" s="82">
        <v>40</v>
      </c>
      <c r="Q162" s="83"/>
    </row>
    <row r="163" spans="1:17" ht="16.5" thickTop="1" thickBot="1" x14ac:dyDescent="0.3">
      <c r="A163" s="87">
        <v>155</v>
      </c>
      <c r="B163" s="96"/>
      <c r="C163" s="48" t="s">
        <v>67</v>
      </c>
      <c r="D163" s="88" t="s">
        <v>79</v>
      </c>
      <c r="E163" s="64" t="str">
        <f t="shared" ref="E163" si="129">E160</f>
        <v>Corte</v>
      </c>
      <c r="F163" s="64" t="s">
        <v>63</v>
      </c>
      <c r="G163" s="69" t="s">
        <v>68</v>
      </c>
      <c r="H163" s="72">
        <v>-2</v>
      </c>
      <c r="I163" s="66" t="s">
        <v>42</v>
      </c>
      <c r="J163" s="69">
        <v>5</v>
      </c>
      <c r="K163" s="72">
        <v>1</v>
      </c>
      <c r="L163" s="49">
        <f>L159+1</f>
        <v>11</v>
      </c>
      <c r="M163" s="91">
        <f t="shared" si="128"/>
        <v>2</v>
      </c>
      <c r="N163" s="49" t="s">
        <v>25</v>
      </c>
      <c r="O163" s="49" t="s">
        <v>40</v>
      </c>
      <c r="P163" s="70">
        <v>50</v>
      </c>
      <c r="Q163" s="61"/>
    </row>
    <row r="164" spans="1:17" ht="15.75" thickBot="1" x14ac:dyDescent="0.3">
      <c r="A164" s="84">
        <v>156</v>
      </c>
      <c r="B164" s="96"/>
      <c r="C164" s="76" t="s">
        <v>67</v>
      </c>
      <c r="D164" s="89" t="s">
        <v>80</v>
      </c>
      <c r="E164" s="77" t="str">
        <f t="shared" ref="E164" si="130">E160</f>
        <v>Corte</v>
      </c>
      <c r="F164" s="77" t="s">
        <v>63</v>
      </c>
      <c r="G164" s="78" t="s">
        <v>68</v>
      </c>
      <c r="H164" s="79">
        <v>1</v>
      </c>
      <c r="I164" s="85" t="s">
        <v>42</v>
      </c>
      <c r="J164" s="78">
        <v>5</v>
      </c>
      <c r="K164" s="79">
        <v>3</v>
      </c>
      <c r="L164" s="81">
        <f>L163+1</f>
        <v>12</v>
      </c>
      <c r="M164" s="92">
        <f>(M163/5)*4</f>
        <v>1.6</v>
      </c>
      <c r="N164" s="81" t="s">
        <v>28</v>
      </c>
      <c r="O164" s="81" t="s">
        <v>40</v>
      </c>
      <c r="P164" s="82">
        <v>70</v>
      </c>
      <c r="Q164" s="83"/>
    </row>
    <row r="165" spans="1:17" ht="16.5" thickTop="1" thickBot="1" x14ac:dyDescent="0.3">
      <c r="A165" s="87">
        <v>157</v>
      </c>
      <c r="B165" s="96"/>
      <c r="C165" s="48" t="s">
        <v>67</v>
      </c>
      <c r="D165" s="88" t="s">
        <v>81</v>
      </c>
      <c r="E165" s="64" t="str">
        <f t="shared" ref="E165" si="131">E164</f>
        <v>Corte</v>
      </c>
      <c r="F165" s="64" t="s">
        <v>63</v>
      </c>
      <c r="G165" s="69" t="s">
        <v>68</v>
      </c>
      <c r="H165" s="72">
        <v>-3</v>
      </c>
      <c r="I165" s="66" t="s">
        <v>42</v>
      </c>
      <c r="J165" s="69">
        <v>5</v>
      </c>
      <c r="K165" s="72">
        <v>-1</v>
      </c>
      <c r="L165" s="49">
        <f>L160</f>
        <v>8</v>
      </c>
      <c r="M165" s="91">
        <f>(M156/4)*3</f>
        <v>1.0546875</v>
      </c>
      <c r="N165" s="49" t="s">
        <v>4</v>
      </c>
      <c r="O165" s="49" t="s">
        <v>41</v>
      </c>
      <c r="P165" s="70">
        <v>20</v>
      </c>
      <c r="Q165" s="61"/>
    </row>
    <row r="166" spans="1:17" ht="15.75" thickBot="1" x14ac:dyDescent="0.3">
      <c r="A166" s="84">
        <v>158</v>
      </c>
      <c r="B166" s="96"/>
      <c r="C166" s="76" t="s">
        <v>67</v>
      </c>
      <c r="D166" s="89" t="s">
        <v>82</v>
      </c>
      <c r="E166" s="77" t="str">
        <f t="shared" ref="E166" si="132">E164</f>
        <v>Corte</v>
      </c>
      <c r="F166" s="77" t="s">
        <v>63</v>
      </c>
      <c r="G166" s="78" t="s">
        <v>68</v>
      </c>
      <c r="H166" s="79">
        <v>-3</v>
      </c>
      <c r="I166" s="85" t="s">
        <v>42</v>
      </c>
      <c r="J166" s="78">
        <v>5</v>
      </c>
      <c r="K166" s="79">
        <v>0</v>
      </c>
      <c r="L166" s="81">
        <f>L161</f>
        <v>9</v>
      </c>
      <c r="M166" s="92">
        <f>(M157/4)*3</f>
        <v>1.0546875</v>
      </c>
      <c r="N166" s="81" t="s">
        <v>23</v>
      </c>
      <c r="O166" s="81" t="s">
        <v>41</v>
      </c>
      <c r="P166" s="82">
        <v>30</v>
      </c>
      <c r="Q166" s="83"/>
    </row>
    <row r="167" spans="1:17" ht="16.5" thickTop="1" thickBot="1" x14ac:dyDescent="0.3">
      <c r="A167" s="87">
        <v>159</v>
      </c>
      <c r="B167" s="96"/>
      <c r="C167" s="48" t="s">
        <v>67</v>
      </c>
      <c r="D167" s="88" t="s">
        <v>83</v>
      </c>
      <c r="E167" s="64" t="str">
        <f t="shared" ref="E167" si="133">E164</f>
        <v>Corte</v>
      </c>
      <c r="F167" s="64" t="s">
        <v>63</v>
      </c>
      <c r="G167" s="69" t="s">
        <v>68</v>
      </c>
      <c r="H167" s="72">
        <v>-3</v>
      </c>
      <c r="I167" s="66" t="s">
        <v>42</v>
      </c>
      <c r="J167" s="69">
        <v>5</v>
      </c>
      <c r="K167" s="72">
        <v>1</v>
      </c>
      <c r="L167" s="49">
        <f>L162</f>
        <v>10</v>
      </c>
      <c r="M167" s="91">
        <f t="shared" ref="M167:M168" si="134">(M158/4)*3</f>
        <v>1.40625</v>
      </c>
      <c r="N167" s="49" t="s">
        <v>24</v>
      </c>
      <c r="O167" s="49" t="s">
        <v>41</v>
      </c>
      <c r="P167" s="70">
        <v>40</v>
      </c>
      <c r="Q167" s="61"/>
    </row>
    <row r="168" spans="1:17" ht="15.75" thickBot="1" x14ac:dyDescent="0.3">
      <c r="A168" s="84">
        <v>160</v>
      </c>
      <c r="B168" s="96"/>
      <c r="C168" s="76" t="s">
        <v>67</v>
      </c>
      <c r="D168" s="89" t="s">
        <v>84</v>
      </c>
      <c r="E168" s="77" t="str">
        <f t="shared" ref="E168" si="135">E164</f>
        <v>Corte</v>
      </c>
      <c r="F168" s="77" t="s">
        <v>63</v>
      </c>
      <c r="G168" s="78" t="s">
        <v>68</v>
      </c>
      <c r="H168" s="79">
        <v>-3</v>
      </c>
      <c r="I168" s="85" t="s">
        <v>42</v>
      </c>
      <c r="J168" s="78">
        <v>5</v>
      </c>
      <c r="K168" s="79">
        <v>2</v>
      </c>
      <c r="L168" s="81">
        <f>L163</f>
        <v>11</v>
      </c>
      <c r="M168" s="92">
        <f t="shared" si="134"/>
        <v>1.875</v>
      </c>
      <c r="N168" s="81" t="s">
        <v>25</v>
      </c>
      <c r="O168" s="81" t="s">
        <v>41</v>
      </c>
      <c r="P168" s="82">
        <v>50</v>
      </c>
      <c r="Q168" s="83"/>
    </row>
    <row r="169" spans="1:17" ht="16.5" thickTop="1" thickBot="1" x14ac:dyDescent="0.3">
      <c r="A169" s="87">
        <v>161</v>
      </c>
      <c r="B169" s="96"/>
      <c r="C169" s="48" t="s">
        <v>67</v>
      </c>
      <c r="D169" s="88" t="s">
        <v>85</v>
      </c>
      <c r="E169" s="64" t="str">
        <f t="shared" ref="E169" si="136">E168</f>
        <v>Corte</v>
      </c>
      <c r="F169" s="64" t="s">
        <v>63</v>
      </c>
      <c r="G169" s="69" t="s">
        <v>68</v>
      </c>
      <c r="H169" s="72">
        <v>0</v>
      </c>
      <c r="I169" s="66" t="s">
        <v>42</v>
      </c>
      <c r="J169" s="69">
        <v>5</v>
      </c>
      <c r="K169" s="72">
        <v>4</v>
      </c>
      <c r="L169" s="49">
        <f>L164</f>
        <v>12</v>
      </c>
      <c r="M169" s="91">
        <f>(M168/4)*3</f>
        <v>1.40625</v>
      </c>
      <c r="N169" s="49" t="s">
        <v>28</v>
      </c>
      <c r="O169" s="49" t="s">
        <v>41</v>
      </c>
      <c r="P169" s="70">
        <v>70</v>
      </c>
      <c r="Q169" s="61"/>
    </row>
    <row r="170" spans="1:17" ht="15.75" thickBot="1" x14ac:dyDescent="0.3">
      <c r="A170" s="84">
        <v>162</v>
      </c>
      <c r="B170" s="96"/>
      <c r="C170" s="76" t="s">
        <v>67</v>
      </c>
      <c r="D170" s="89" t="s">
        <v>86</v>
      </c>
      <c r="E170" s="77" t="str">
        <f t="shared" ref="E170" si="137">E168</f>
        <v>Corte</v>
      </c>
      <c r="F170" s="77" t="s">
        <v>63</v>
      </c>
      <c r="G170" s="78" t="s">
        <v>68</v>
      </c>
      <c r="H170" s="79">
        <v>-2</v>
      </c>
      <c r="I170" s="85" t="s">
        <v>42</v>
      </c>
      <c r="J170" s="78">
        <v>5</v>
      </c>
      <c r="K170" s="79">
        <v>-3</v>
      </c>
      <c r="L170" s="81">
        <f>L157+1</f>
        <v>9</v>
      </c>
      <c r="M170" s="92">
        <f>(M157/5)*6</f>
        <v>1.6875</v>
      </c>
      <c r="N170" s="81" t="s">
        <v>23</v>
      </c>
      <c r="O170" s="81" t="s">
        <v>32</v>
      </c>
      <c r="P170" s="82">
        <v>30</v>
      </c>
      <c r="Q170" s="83"/>
    </row>
    <row r="171" spans="1:17" ht="16.5" thickTop="1" thickBot="1" x14ac:dyDescent="0.3">
      <c r="A171" s="87">
        <v>163</v>
      </c>
      <c r="B171" s="96"/>
      <c r="C171" s="48" t="s">
        <v>67</v>
      </c>
      <c r="D171" s="88" t="s">
        <v>87</v>
      </c>
      <c r="E171" s="64" t="str">
        <f t="shared" ref="E171" si="138">E168</f>
        <v>Corte</v>
      </c>
      <c r="F171" s="64" t="s">
        <v>63</v>
      </c>
      <c r="G171" s="69" t="s">
        <v>68</v>
      </c>
      <c r="H171" s="72">
        <v>0</v>
      </c>
      <c r="I171" s="66" t="s">
        <v>42</v>
      </c>
      <c r="J171" s="69">
        <v>5</v>
      </c>
      <c r="K171" s="72">
        <v>-2</v>
      </c>
      <c r="L171" s="49">
        <f>L158+1</f>
        <v>10</v>
      </c>
      <c r="M171" s="91">
        <f>(M158/5)*6</f>
        <v>2.25</v>
      </c>
      <c r="N171" s="49" t="s">
        <v>24</v>
      </c>
      <c r="O171" s="49" t="s">
        <v>32</v>
      </c>
      <c r="P171" s="70">
        <v>40</v>
      </c>
      <c r="Q171" s="61"/>
    </row>
    <row r="172" spans="1:17" ht="15.75" thickBot="1" x14ac:dyDescent="0.3">
      <c r="A172" s="84">
        <v>164</v>
      </c>
      <c r="B172" s="96"/>
      <c r="C172" s="76" t="s">
        <v>67</v>
      </c>
      <c r="D172" s="89" t="s">
        <v>88</v>
      </c>
      <c r="E172" s="77" t="str">
        <f t="shared" ref="E172" si="139">E168</f>
        <v>Corte</v>
      </c>
      <c r="F172" s="77" t="s">
        <v>63</v>
      </c>
      <c r="G172" s="78" t="s">
        <v>68</v>
      </c>
      <c r="H172" s="79">
        <v>1</v>
      </c>
      <c r="I172" s="85" t="s">
        <v>42</v>
      </c>
      <c r="J172" s="78">
        <v>5</v>
      </c>
      <c r="K172" s="79">
        <v>-1</v>
      </c>
      <c r="L172" s="81">
        <f>L159+1</f>
        <v>11</v>
      </c>
      <c r="M172" s="92">
        <f>(M159/5)*6</f>
        <v>3</v>
      </c>
      <c r="N172" s="81" t="s">
        <v>25</v>
      </c>
      <c r="O172" s="81" t="s">
        <v>32</v>
      </c>
      <c r="P172" s="82">
        <v>50</v>
      </c>
      <c r="Q172" s="83"/>
    </row>
    <row r="173" spans="1:17" ht="16.5" thickTop="1" thickBot="1" x14ac:dyDescent="0.3">
      <c r="A173" s="87">
        <v>165</v>
      </c>
      <c r="B173" s="96"/>
      <c r="C173" s="48" t="s">
        <v>67</v>
      </c>
      <c r="D173" s="88" t="s">
        <v>89</v>
      </c>
      <c r="E173" s="64" t="str">
        <f t="shared" ref="E173" si="140">E172</f>
        <v>Corte</v>
      </c>
      <c r="F173" s="64" t="s">
        <v>63</v>
      </c>
      <c r="G173" s="69" t="s">
        <v>68</v>
      </c>
      <c r="H173" s="72">
        <v>2</v>
      </c>
      <c r="I173" s="66" t="s">
        <v>42</v>
      </c>
      <c r="J173" s="69">
        <v>5</v>
      </c>
      <c r="K173" s="72">
        <v>0</v>
      </c>
      <c r="L173" s="49">
        <f>L172+1</f>
        <v>12</v>
      </c>
      <c r="M173" s="91">
        <f>M172</f>
        <v>3</v>
      </c>
      <c r="N173" s="49" t="s">
        <v>3</v>
      </c>
      <c r="O173" s="49" t="s">
        <v>32</v>
      </c>
      <c r="P173" s="70">
        <v>60</v>
      </c>
      <c r="Q173" s="61"/>
    </row>
    <row r="174" spans="1:17" ht="15.75" thickBot="1" x14ac:dyDescent="0.3">
      <c r="A174" s="84">
        <v>166</v>
      </c>
      <c r="B174" s="96"/>
      <c r="C174" s="76" t="s">
        <v>67</v>
      </c>
      <c r="D174" s="89" t="s">
        <v>90</v>
      </c>
      <c r="E174" s="77" t="str">
        <f t="shared" ref="E174" si="141">E172</f>
        <v>Corte</v>
      </c>
      <c r="F174" s="77" t="s">
        <v>63</v>
      </c>
      <c r="G174" s="78" t="s">
        <v>68</v>
      </c>
      <c r="H174" s="79">
        <v>4</v>
      </c>
      <c r="I174" s="85" t="s">
        <v>42</v>
      </c>
      <c r="J174" s="78">
        <v>5</v>
      </c>
      <c r="K174" s="79">
        <v>2</v>
      </c>
      <c r="L174" s="81">
        <f>L173+1</f>
        <v>13</v>
      </c>
      <c r="M174" s="92">
        <f>(M173/50)*55</f>
        <v>3.3</v>
      </c>
      <c r="N174" s="81" t="s">
        <v>29</v>
      </c>
      <c r="O174" s="81" t="s">
        <v>32</v>
      </c>
      <c r="P174" s="82">
        <v>80</v>
      </c>
      <c r="Q174" s="83"/>
    </row>
    <row r="175" spans="1:17" ht="16.5" thickTop="1" thickBot="1" x14ac:dyDescent="0.3">
      <c r="A175" s="87">
        <v>167</v>
      </c>
      <c r="B175" s="96"/>
      <c r="C175" s="48" t="s">
        <v>67</v>
      </c>
      <c r="D175" s="88" t="s">
        <v>91</v>
      </c>
      <c r="E175" s="64" t="str">
        <f t="shared" ref="E175" si="142">E172</f>
        <v>Corte</v>
      </c>
      <c r="F175" s="64" t="s">
        <v>63</v>
      </c>
      <c r="G175" s="69" t="s">
        <v>68</v>
      </c>
      <c r="H175" s="72">
        <v>5</v>
      </c>
      <c r="I175" s="66" t="s">
        <v>42</v>
      </c>
      <c r="J175" s="69">
        <v>5</v>
      </c>
      <c r="K175" s="72">
        <v>5</v>
      </c>
      <c r="L175" s="49">
        <f>L174*10</f>
        <v>130</v>
      </c>
      <c r="M175" s="91">
        <f>(M159/4)*3</f>
        <v>1.875</v>
      </c>
      <c r="N175" s="49" t="s">
        <v>29</v>
      </c>
      <c r="O175" s="49" t="s">
        <v>35</v>
      </c>
      <c r="P175" s="69">
        <v>99</v>
      </c>
      <c r="Q175" s="61"/>
    </row>
    <row r="176" spans="1:17" ht="15.75" thickBot="1" x14ac:dyDescent="0.3">
      <c r="A176" s="84">
        <v>168</v>
      </c>
      <c r="B176" s="96"/>
      <c r="C176" s="76" t="s">
        <v>67</v>
      </c>
      <c r="D176" s="89" t="s">
        <v>92</v>
      </c>
      <c r="E176" s="77" t="str">
        <f t="shared" ref="E176" si="143">E172</f>
        <v>Corte</v>
      </c>
      <c r="F176" s="77" t="s">
        <v>63</v>
      </c>
      <c r="G176" s="78" t="s">
        <v>68</v>
      </c>
      <c r="H176" s="79">
        <v>6</v>
      </c>
      <c r="I176" s="85" t="s">
        <v>42</v>
      </c>
      <c r="J176" s="78">
        <v>5</v>
      </c>
      <c r="K176" s="79">
        <v>6</v>
      </c>
      <c r="L176" s="81">
        <f>L175*2</f>
        <v>260</v>
      </c>
      <c r="M176" s="92">
        <f>(M175/40)*45</f>
        <v>2.109375</v>
      </c>
      <c r="N176" s="81" t="s">
        <v>30</v>
      </c>
      <c r="O176" s="81" t="s">
        <v>35</v>
      </c>
      <c r="P176" s="78">
        <v>99</v>
      </c>
      <c r="Q176" s="83"/>
    </row>
    <row r="177" spans="1:17" ht="16.5" thickTop="1" thickBot="1" x14ac:dyDescent="0.3">
      <c r="A177" s="97" t="s">
        <v>60</v>
      </c>
      <c r="B177" s="98"/>
      <c r="C177" s="99" t="s">
        <v>13</v>
      </c>
      <c r="D177" s="100"/>
      <c r="E177" s="74" t="s">
        <v>106</v>
      </c>
      <c r="F177" s="62" t="s">
        <v>14</v>
      </c>
      <c r="G177" s="101" t="s">
        <v>15</v>
      </c>
      <c r="H177" s="100"/>
      <c r="I177" s="65" t="s">
        <v>16</v>
      </c>
      <c r="J177" s="101" t="s">
        <v>17</v>
      </c>
      <c r="K177" s="100"/>
      <c r="L177" s="62" t="s">
        <v>18</v>
      </c>
      <c r="M177" s="62" t="s">
        <v>19</v>
      </c>
      <c r="N177" s="62" t="s">
        <v>21</v>
      </c>
      <c r="O177" s="62" t="s">
        <v>20</v>
      </c>
      <c r="P177" s="71" t="s">
        <v>61</v>
      </c>
      <c r="Q177" s="63" t="s">
        <v>22</v>
      </c>
    </row>
    <row r="178" spans="1:17" ht="16.5" thickTop="1" thickBot="1" x14ac:dyDescent="0.3">
      <c r="A178" s="87">
        <v>169</v>
      </c>
      <c r="B178" s="95" t="s">
        <v>69</v>
      </c>
      <c r="C178" s="48" t="s">
        <v>69</v>
      </c>
      <c r="D178" s="88" t="s">
        <v>72</v>
      </c>
      <c r="E178" s="88" t="s">
        <v>109</v>
      </c>
      <c r="F178" s="64" t="s">
        <v>63</v>
      </c>
      <c r="G178" s="69" t="s">
        <v>47</v>
      </c>
      <c r="H178" s="72">
        <v>-3</v>
      </c>
      <c r="I178" s="66" t="s">
        <v>49</v>
      </c>
      <c r="J178" s="69">
        <v>4</v>
      </c>
      <c r="K178" s="72">
        <v>-3</v>
      </c>
      <c r="L178" s="49">
        <f>L181-3</f>
        <v>2</v>
      </c>
      <c r="M178" s="91">
        <f>M179</f>
        <v>1.40625</v>
      </c>
      <c r="N178" s="49" t="s">
        <v>4</v>
      </c>
      <c r="O178" s="49" t="s">
        <v>31</v>
      </c>
      <c r="P178" s="70">
        <v>10</v>
      </c>
      <c r="Q178" s="61"/>
    </row>
    <row r="179" spans="1:17" ht="15.75" thickBot="1" x14ac:dyDescent="0.3">
      <c r="A179" s="84">
        <v>170</v>
      </c>
      <c r="B179" s="96"/>
      <c r="C179" s="76" t="s">
        <v>69</v>
      </c>
      <c r="D179" s="89" t="s">
        <v>73</v>
      </c>
      <c r="E179" s="77" t="str">
        <f>E178</f>
        <v>Perfuramento</v>
      </c>
      <c r="F179" s="77" t="s">
        <v>63</v>
      </c>
      <c r="G179" s="78" t="s">
        <v>47</v>
      </c>
      <c r="H179" s="79">
        <v>-2</v>
      </c>
      <c r="I179" s="85" t="s">
        <v>49</v>
      </c>
      <c r="J179" s="78">
        <v>4</v>
      </c>
      <c r="K179" s="79">
        <v>-2</v>
      </c>
      <c r="L179" s="81">
        <f>L181- 2</f>
        <v>3</v>
      </c>
      <c r="M179" s="92">
        <f>(M180/100)*75</f>
        <v>1.40625</v>
      </c>
      <c r="N179" s="81" t="s">
        <v>23</v>
      </c>
      <c r="O179" s="81" t="s">
        <v>31</v>
      </c>
      <c r="P179" s="82">
        <v>20</v>
      </c>
      <c r="Q179" s="83"/>
    </row>
    <row r="180" spans="1:17" ht="16.5" thickTop="1" thickBot="1" x14ac:dyDescent="0.3">
      <c r="A180" s="87">
        <v>171</v>
      </c>
      <c r="B180" s="96"/>
      <c r="C180" s="48" t="s">
        <v>69</v>
      </c>
      <c r="D180" s="88" t="s">
        <v>74</v>
      </c>
      <c r="E180" s="64" t="str">
        <f>E178</f>
        <v>Perfuramento</v>
      </c>
      <c r="F180" s="64" t="s">
        <v>63</v>
      </c>
      <c r="G180" s="69" t="s">
        <v>47</v>
      </c>
      <c r="H180" s="72">
        <v>-1</v>
      </c>
      <c r="I180" s="66" t="s">
        <v>49</v>
      </c>
      <c r="J180" s="69">
        <v>4</v>
      </c>
      <c r="K180" s="72">
        <v>-1</v>
      </c>
      <c r="L180" s="49">
        <f>L181- 1</f>
        <v>4</v>
      </c>
      <c r="M180" s="91">
        <f>(M181/100)*75</f>
        <v>1.875</v>
      </c>
      <c r="N180" s="49" t="s">
        <v>24</v>
      </c>
      <c r="O180" s="49" t="s">
        <v>31</v>
      </c>
      <c r="P180" s="70">
        <v>30</v>
      </c>
      <c r="Q180" s="61"/>
    </row>
    <row r="181" spans="1:17" ht="15.75" thickBot="1" x14ac:dyDescent="0.3">
      <c r="A181" s="84">
        <v>172</v>
      </c>
      <c r="B181" s="96"/>
      <c r="C181" s="76" t="s">
        <v>69</v>
      </c>
      <c r="D181" s="89" t="s">
        <v>75</v>
      </c>
      <c r="E181" s="77" t="str">
        <f>E178</f>
        <v>Perfuramento</v>
      </c>
      <c r="F181" s="77" t="s">
        <v>63</v>
      </c>
      <c r="G181" s="78" t="s">
        <v>47</v>
      </c>
      <c r="H181" s="79">
        <v>0</v>
      </c>
      <c r="I181" s="85" t="s">
        <v>49</v>
      </c>
      <c r="J181" s="78">
        <v>4</v>
      </c>
      <c r="K181" s="79">
        <v>0</v>
      </c>
      <c r="L181" s="81">
        <v>5</v>
      </c>
      <c r="M181" s="92">
        <v>2.5</v>
      </c>
      <c r="N181" s="81" t="s">
        <v>25</v>
      </c>
      <c r="O181" s="81" t="s">
        <v>31</v>
      </c>
      <c r="P181" s="82">
        <v>40</v>
      </c>
      <c r="Q181" s="83"/>
    </row>
    <row r="182" spans="1:17" ht="16.5" thickTop="1" thickBot="1" x14ac:dyDescent="0.3">
      <c r="A182" s="87">
        <v>173</v>
      </c>
      <c r="B182" s="96"/>
      <c r="C182" s="48" t="s">
        <v>69</v>
      </c>
      <c r="D182" s="88" t="s">
        <v>76</v>
      </c>
      <c r="E182" s="64" t="str">
        <f>E178</f>
        <v>Perfuramento</v>
      </c>
      <c r="F182" s="64" t="s">
        <v>63</v>
      </c>
      <c r="G182" s="69" t="s">
        <v>47</v>
      </c>
      <c r="H182" s="72">
        <v>-3</v>
      </c>
      <c r="I182" s="66" t="s">
        <v>49</v>
      </c>
      <c r="J182" s="69">
        <v>4</v>
      </c>
      <c r="K182" s="72">
        <v>-2</v>
      </c>
      <c r="L182" s="49">
        <f>L178+ 1</f>
        <v>3</v>
      </c>
      <c r="M182" s="91">
        <f>(M178/5)*4</f>
        <v>1.125</v>
      </c>
      <c r="N182" s="49" t="s">
        <v>4</v>
      </c>
      <c r="O182" s="49" t="s">
        <v>40</v>
      </c>
      <c r="P182" s="70">
        <v>20</v>
      </c>
      <c r="Q182" s="61"/>
    </row>
    <row r="183" spans="1:17" ht="15.75" thickBot="1" x14ac:dyDescent="0.3">
      <c r="A183" s="84">
        <v>174</v>
      </c>
      <c r="B183" s="96"/>
      <c r="C183" s="76" t="s">
        <v>69</v>
      </c>
      <c r="D183" s="89" t="s">
        <v>77</v>
      </c>
      <c r="E183" s="77" t="str">
        <f t="shared" ref="E183" si="144">E182</f>
        <v>Perfuramento</v>
      </c>
      <c r="F183" s="77" t="s">
        <v>63</v>
      </c>
      <c r="G183" s="78" t="s">
        <v>47</v>
      </c>
      <c r="H183" s="79">
        <v>-3</v>
      </c>
      <c r="I183" s="85" t="s">
        <v>49</v>
      </c>
      <c r="J183" s="78">
        <v>4</v>
      </c>
      <c r="K183" s="79">
        <v>-1</v>
      </c>
      <c r="L183" s="81">
        <f>L179+1</f>
        <v>4</v>
      </c>
      <c r="M183" s="92">
        <f>(M179/5)*4</f>
        <v>1.125</v>
      </c>
      <c r="N183" s="81" t="s">
        <v>23</v>
      </c>
      <c r="O183" s="81" t="s">
        <v>40</v>
      </c>
      <c r="P183" s="82">
        <v>30</v>
      </c>
      <c r="Q183" s="83"/>
    </row>
    <row r="184" spans="1:17" ht="16.5" thickTop="1" thickBot="1" x14ac:dyDescent="0.3">
      <c r="A184" s="87">
        <v>175</v>
      </c>
      <c r="B184" s="96"/>
      <c r="C184" s="48" t="s">
        <v>69</v>
      </c>
      <c r="D184" s="88" t="s">
        <v>78</v>
      </c>
      <c r="E184" s="64" t="str">
        <f t="shared" ref="E184" si="145">E182</f>
        <v>Perfuramento</v>
      </c>
      <c r="F184" s="64" t="s">
        <v>63</v>
      </c>
      <c r="G184" s="69" t="s">
        <v>47</v>
      </c>
      <c r="H184" s="72">
        <v>-3</v>
      </c>
      <c r="I184" s="66" t="s">
        <v>49</v>
      </c>
      <c r="J184" s="69">
        <v>4</v>
      </c>
      <c r="K184" s="72">
        <v>0</v>
      </c>
      <c r="L184" s="49">
        <f>L180+1</f>
        <v>5</v>
      </c>
      <c r="M184" s="91">
        <f t="shared" ref="M184:M185" si="146">(M180/5)*4</f>
        <v>1.5</v>
      </c>
      <c r="N184" s="49" t="s">
        <v>24</v>
      </c>
      <c r="O184" s="49" t="s">
        <v>40</v>
      </c>
      <c r="P184" s="70">
        <v>40</v>
      </c>
      <c r="Q184" s="61"/>
    </row>
    <row r="185" spans="1:17" ht="15.75" thickBot="1" x14ac:dyDescent="0.3">
      <c r="A185" s="84">
        <v>176</v>
      </c>
      <c r="B185" s="96"/>
      <c r="C185" s="76" t="s">
        <v>69</v>
      </c>
      <c r="D185" s="89" t="s">
        <v>79</v>
      </c>
      <c r="E185" s="77" t="str">
        <f t="shared" ref="E185" si="147">E182</f>
        <v>Perfuramento</v>
      </c>
      <c r="F185" s="77" t="s">
        <v>63</v>
      </c>
      <c r="G185" s="78" t="s">
        <v>47</v>
      </c>
      <c r="H185" s="79">
        <v>-2</v>
      </c>
      <c r="I185" s="85" t="s">
        <v>49</v>
      </c>
      <c r="J185" s="78">
        <v>4</v>
      </c>
      <c r="K185" s="79">
        <v>1</v>
      </c>
      <c r="L185" s="81">
        <f>L181+1</f>
        <v>6</v>
      </c>
      <c r="M185" s="92">
        <f t="shared" si="146"/>
        <v>2</v>
      </c>
      <c r="N185" s="81" t="s">
        <v>25</v>
      </c>
      <c r="O185" s="81" t="s">
        <v>40</v>
      </c>
      <c r="P185" s="82">
        <v>50</v>
      </c>
      <c r="Q185" s="83"/>
    </row>
    <row r="186" spans="1:17" ht="16.5" thickTop="1" thickBot="1" x14ac:dyDescent="0.3">
      <c r="A186" s="87">
        <v>177</v>
      </c>
      <c r="B186" s="96"/>
      <c r="C186" s="48" t="s">
        <v>69</v>
      </c>
      <c r="D186" s="88" t="s">
        <v>80</v>
      </c>
      <c r="E186" s="64" t="str">
        <f t="shared" ref="E186" si="148">E182</f>
        <v>Perfuramento</v>
      </c>
      <c r="F186" s="64" t="s">
        <v>63</v>
      </c>
      <c r="G186" s="69" t="s">
        <v>47</v>
      </c>
      <c r="H186" s="72">
        <v>1</v>
      </c>
      <c r="I186" s="66" t="s">
        <v>49</v>
      </c>
      <c r="J186" s="69">
        <v>4</v>
      </c>
      <c r="K186" s="72">
        <v>3</v>
      </c>
      <c r="L186" s="49">
        <f>L185+1</f>
        <v>7</v>
      </c>
      <c r="M186" s="91">
        <f>(M185/5)*4</f>
        <v>1.6</v>
      </c>
      <c r="N186" s="49" t="s">
        <v>28</v>
      </c>
      <c r="O186" s="49" t="s">
        <v>40</v>
      </c>
      <c r="P186" s="70">
        <v>70</v>
      </c>
      <c r="Q186" s="61"/>
    </row>
    <row r="187" spans="1:17" ht="15.75" thickBot="1" x14ac:dyDescent="0.3">
      <c r="A187" s="84">
        <v>178</v>
      </c>
      <c r="B187" s="96"/>
      <c r="C187" s="76" t="s">
        <v>69</v>
      </c>
      <c r="D187" s="89" t="s">
        <v>81</v>
      </c>
      <c r="E187" s="77" t="str">
        <f t="shared" ref="E187" si="149">E186</f>
        <v>Perfuramento</v>
      </c>
      <c r="F187" s="77" t="s">
        <v>63</v>
      </c>
      <c r="G187" s="78" t="s">
        <v>47</v>
      </c>
      <c r="H187" s="79">
        <v>-3</v>
      </c>
      <c r="I187" s="85" t="s">
        <v>49</v>
      </c>
      <c r="J187" s="78">
        <v>4</v>
      </c>
      <c r="K187" s="79">
        <v>-1</v>
      </c>
      <c r="L187" s="81">
        <f>L182</f>
        <v>3</v>
      </c>
      <c r="M187" s="92">
        <f>(M178/4)*3</f>
        <v>1.0546875</v>
      </c>
      <c r="N187" s="81" t="s">
        <v>4</v>
      </c>
      <c r="O187" s="81" t="s">
        <v>41</v>
      </c>
      <c r="P187" s="82">
        <v>20</v>
      </c>
      <c r="Q187" s="83"/>
    </row>
    <row r="188" spans="1:17" ht="16.5" thickTop="1" thickBot="1" x14ac:dyDescent="0.3">
      <c r="A188" s="87">
        <v>179</v>
      </c>
      <c r="B188" s="96"/>
      <c r="C188" s="48" t="s">
        <v>69</v>
      </c>
      <c r="D188" s="88" t="s">
        <v>82</v>
      </c>
      <c r="E188" s="64" t="str">
        <f t="shared" ref="E188" si="150">E186</f>
        <v>Perfuramento</v>
      </c>
      <c r="F188" s="64" t="s">
        <v>63</v>
      </c>
      <c r="G188" s="69" t="s">
        <v>47</v>
      </c>
      <c r="H188" s="72">
        <v>-3</v>
      </c>
      <c r="I188" s="66" t="s">
        <v>49</v>
      </c>
      <c r="J188" s="69">
        <v>4</v>
      </c>
      <c r="K188" s="72">
        <v>0</v>
      </c>
      <c r="L188" s="49">
        <f>L183</f>
        <v>4</v>
      </c>
      <c r="M188" s="91">
        <f>(M179/4)*3</f>
        <v>1.0546875</v>
      </c>
      <c r="N188" s="49" t="s">
        <v>23</v>
      </c>
      <c r="O188" s="49" t="s">
        <v>41</v>
      </c>
      <c r="P188" s="70">
        <v>30</v>
      </c>
      <c r="Q188" s="61"/>
    </row>
    <row r="189" spans="1:17" ht="15.75" thickBot="1" x14ac:dyDescent="0.3">
      <c r="A189" s="84">
        <v>180</v>
      </c>
      <c r="B189" s="96"/>
      <c r="C189" s="76" t="s">
        <v>69</v>
      </c>
      <c r="D189" s="89" t="s">
        <v>83</v>
      </c>
      <c r="E189" s="77" t="str">
        <f t="shared" ref="E189" si="151">E186</f>
        <v>Perfuramento</v>
      </c>
      <c r="F189" s="77" t="s">
        <v>63</v>
      </c>
      <c r="G189" s="78" t="s">
        <v>47</v>
      </c>
      <c r="H189" s="79">
        <v>-3</v>
      </c>
      <c r="I189" s="85" t="s">
        <v>49</v>
      </c>
      <c r="J189" s="78">
        <v>4</v>
      </c>
      <c r="K189" s="79">
        <v>1</v>
      </c>
      <c r="L189" s="81">
        <f>L184</f>
        <v>5</v>
      </c>
      <c r="M189" s="92">
        <f t="shared" ref="M189:M190" si="152">(M180/4)*3</f>
        <v>1.40625</v>
      </c>
      <c r="N189" s="81" t="s">
        <v>24</v>
      </c>
      <c r="O189" s="81" t="s">
        <v>41</v>
      </c>
      <c r="P189" s="82">
        <v>40</v>
      </c>
      <c r="Q189" s="83"/>
    </row>
    <row r="190" spans="1:17" ht="16.5" thickTop="1" thickBot="1" x14ac:dyDescent="0.3">
      <c r="A190" s="87">
        <v>181</v>
      </c>
      <c r="B190" s="96"/>
      <c r="C190" s="48" t="s">
        <v>69</v>
      </c>
      <c r="D190" s="88" t="s">
        <v>84</v>
      </c>
      <c r="E190" s="64" t="str">
        <f t="shared" ref="E190" si="153">E186</f>
        <v>Perfuramento</v>
      </c>
      <c r="F190" s="64" t="s">
        <v>63</v>
      </c>
      <c r="G190" s="69" t="s">
        <v>47</v>
      </c>
      <c r="H190" s="72">
        <v>-3</v>
      </c>
      <c r="I190" s="66" t="s">
        <v>49</v>
      </c>
      <c r="J190" s="69">
        <v>4</v>
      </c>
      <c r="K190" s="72">
        <v>2</v>
      </c>
      <c r="L190" s="49">
        <f>L185</f>
        <v>6</v>
      </c>
      <c r="M190" s="91">
        <f t="shared" si="152"/>
        <v>1.875</v>
      </c>
      <c r="N190" s="49" t="s">
        <v>25</v>
      </c>
      <c r="O190" s="49" t="s">
        <v>41</v>
      </c>
      <c r="P190" s="70">
        <v>50</v>
      </c>
      <c r="Q190" s="61"/>
    </row>
    <row r="191" spans="1:17" ht="15.75" thickBot="1" x14ac:dyDescent="0.3">
      <c r="A191" s="84">
        <v>182</v>
      </c>
      <c r="B191" s="96"/>
      <c r="C191" s="76" t="s">
        <v>69</v>
      </c>
      <c r="D191" s="89" t="s">
        <v>85</v>
      </c>
      <c r="E191" s="77" t="str">
        <f t="shared" ref="E191" si="154">E190</f>
        <v>Perfuramento</v>
      </c>
      <c r="F191" s="77" t="s">
        <v>63</v>
      </c>
      <c r="G191" s="78" t="s">
        <v>47</v>
      </c>
      <c r="H191" s="79">
        <v>0</v>
      </c>
      <c r="I191" s="85" t="s">
        <v>49</v>
      </c>
      <c r="J191" s="78">
        <v>4</v>
      </c>
      <c r="K191" s="79">
        <v>4</v>
      </c>
      <c r="L191" s="81">
        <f>L186</f>
        <v>7</v>
      </c>
      <c r="M191" s="92">
        <f>(M190/4)*3</f>
        <v>1.40625</v>
      </c>
      <c r="N191" s="81" t="s">
        <v>28</v>
      </c>
      <c r="O191" s="81" t="s">
        <v>41</v>
      </c>
      <c r="P191" s="82">
        <v>70</v>
      </c>
      <c r="Q191" s="83"/>
    </row>
    <row r="192" spans="1:17" ht="16.5" thickTop="1" thickBot="1" x14ac:dyDescent="0.3">
      <c r="A192" s="87">
        <v>183</v>
      </c>
      <c r="B192" s="96"/>
      <c r="C192" s="48" t="s">
        <v>69</v>
      </c>
      <c r="D192" s="88" t="s">
        <v>86</v>
      </c>
      <c r="E192" s="64" t="str">
        <f t="shared" ref="E192" si="155">E190</f>
        <v>Perfuramento</v>
      </c>
      <c r="F192" s="64" t="s">
        <v>63</v>
      </c>
      <c r="G192" s="69" t="s">
        <v>47</v>
      </c>
      <c r="H192" s="72">
        <v>-2</v>
      </c>
      <c r="I192" s="66" t="s">
        <v>49</v>
      </c>
      <c r="J192" s="69">
        <v>4</v>
      </c>
      <c r="K192" s="72">
        <v>-3</v>
      </c>
      <c r="L192" s="49">
        <f>L179+1</f>
        <v>4</v>
      </c>
      <c r="M192" s="91">
        <f>(M179/5)*6</f>
        <v>1.6875</v>
      </c>
      <c r="N192" s="49" t="s">
        <v>23</v>
      </c>
      <c r="O192" s="49" t="s">
        <v>32</v>
      </c>
      <c r="P192" s="70">
        <v>30</v>
      </c>
      <c r="Q192" s="61"/>
    </row>
    <row r="193" spans="1:17" ht="15.75" thickBot="1" x14ac:dyDescent="0.3">
      <c r="A193" s="84">
        <v>184</v>
      </c>
      <c r="B193" s="96"/>
      <c r="C193" s="76" t="s">
        <v>69</v>
      </c>
      <c r="D193" s="89" t="s">
        <v>87</v>
      </c>
      <c r="E193" s="77" t="str">
        <f t="shared" ref="E193" si="156">E190</f>
        <v>Perfuramento</v>
      </c>
      <c r="F193" s="77" t="s">
        <v>63</v>
      </c>
      <c r="G193" s="78" t="s">
        <v>47</v>
      </c>
      <c r="H193" s="79">
        <v>0</v>
      </c>
      <c r="I193" s="85" t="s">
        <v>49</v>
      </c>
      <c r="J193" s="78">
        <v>4</v>
      </c>
      <c r="K193" s="79">
        <v>-2</v>
      </c>
      <c r="L193" s="81">
        <f>L180+1</f>
        <v>5</v>
      </c>
      <c r="M193" s="92">
        <f>(M180/5)*6</f>
        <v>2.25</v>
      </c>
      <c r="N193" s="81" t="s">
        <v>24</v>
      </c>
      <c r="O193" s="81" t="s">
        <v>32</v>
      </c>
      <c r="P193" s="82">
        <v>40</v>
      </c>
      <c r="Q193" s="83"/>
    </row>
    <row r="194" spans="1:17" ht="16.5" thickTop="1" thickBot="1" x14ac:dyDescent="0.3">
      <c r="A194" s="87">
        <v>185</v>
      </c>
      <c r="B194" s="96"/>
      <c r="C194" s="48" t="s">
        <v>69</v>
      </c>
      <c r="D194" s="88" t="s">
        <v>88</v>
      </c>
      <c r="E194" s="64" t="str">
        <f t="shared" ref="E194" si="157">E190</f>
        <v>Perfuramento</v>
      </c>
      <c r="F194" s="64" t="s">
        <v>63</v>
      </c>
      <c r="G194" s="69" t="s">
        <v>47</v>
      </c>
      <c r="H194" s="72">
        <v>1</v>
      </c>
      <c r="I194" s="66" t="s">
        <v>49</v>
      </c>
      <c r="J194" s="69">
        <v>4</v>
      </c>
      <c r="K194" s="72">
        <v>-1</v>
      </c>
      <c r="L194" s="49">
        <f>L181+1</f>
        <v>6</v>
      </c>
      <c r="M194" s="91">
        <f>(M181/5)*6</f>
        <v>3</v>
      </c>
      <c r="N194" s="49" t="s">
        <v>25</v>
      </c>
      <c r="O194" s="49" t="s">
        <v>32</v>
      </c>
      <c r="P194" s="70">
        <v>50</v>
      </c>
      <c r="Q194" s="61"/>
    </row>
    <row r="195" spans="1:17" ht="15.75" thickBot="1" x14ac:dyDescent="0.3">
      <c r="A195" s="84">
        <v>186</v>
      </c>
      <c r="B195" s="96"/>
      <c r="C195" s="76" t="s">
        <v>69</v>
      </c>
      <c r="D195" s="89" t="s">
        <v>89</v>
      </c>
      <c r="E195" s="77" t="str">
        <f t="shared" ref="E195" si="158">E194</f>
        <v>Perfuramento</v>
      </c>
      <c r="F195" s="77" t="s">
        <v>63</v>
      </c>
      <c r="G195" s="78" t="s">
        <v>47</v>
      </c>
      <c r="H195" s="79">
        <v>2</v>
      </c>
      <c r="I195" s="85" t="s">
        <v>49</v>
      </c>
      <c r="J195" s="78">
        <v>4</v>
      </c>
      <c r="K195" s="79">
        <v>0</v>
      </c>
      <c r="L195" s="81">
        <f>L194+1</f>
        <v>7</v>
      </c>
      <c r="M195" s="92">
        <f>M194</f>
        <v>3</v>
      </c>
      <c r="N195" s="81" t="s">
        <v>3</v>
      </c>
      <c r="O195" s="81" t="s">
        <v>32</v>
      </c>
      <c r="P195" s="82">
        <v>60</v>
      </c>
      <c r="Q195" s="83"/>
    </row>
    <row r="196" spans="1:17" ht="16.5" thickTop="1" thickBot="1" x14ac:dyDescent="0.3">
      <c r="A196" s="87">
        <v>187</v>
      </c>
      <c r="B196" s="96"/>
      <c r="C196" s="48" t="s">
        <v>69</v>
      </c>
      <c r="D196" s="88" t="s">
        <v>90</v>
      </c>
      <c r="E196" s="64" t="str">
        <f t="shared" ref="E196" si="159">E194</f>
        <v>Perfuramento</v>
      </c>
      <c r="F196" s="64" t="s">
        <v>63</v>
      </c>
      <c r="G196" s="69" t="s">
        <v>47</v>
      </c>
      <c r="H196" s="72">
        <v>4</v>
      </c>
      <c r="I196" s="66" t="s">
        <v>49</v>
      </c>
      <c r="J196" s="69">
        <v>4</v>
      </c>
      <c r="K196" s="72">
        <v>2</v>
      </c>
      <c r="L196" s="49">
        <f>L195+1</f>
        <v>8</v>
      </c>
      <c r="M196" s="91">
        <f>(M195/50)*55</f>
        <v>3.3</v>
      </c>
      <c r="N196" s="49" t="s">
        <v>29</v>
      </c>
      <c r="O196" s="49" t="s">
        <v>32</v>
      </c>
      <c r="P196" s="70">
        <v>80</v>
      </c>
      <c r="Q196" s="61"/>
    </row>
    <row r="197" spans="1:17" ht="15.75" thickBot="1" x14ac:dyDescent="0.3">
      <c r="A197" s="84">
        <v>188</v>
      </c>
      <c r="B197" s="96"/>
      <c r="C197" s="76" t="s">
        <v>69</v>
      </c>
      <c r="D197" s="89" t="s">
        <v>91</v>
      </c>
      <c r="E197" s="77" t="str">
        <f t="shared" ref="E197" si="160">E194</f>
        <v>Perfuramento</v>
      </c>
      <c r="F197" s="77" t="s">
        <v>63</v>
      </c>
      <c r="G197" s="78" t="s">
        <v>47</v>
      </c>
      <c r="H197" s="79">
        <v>5</v>
      </c>
      <c r="I197" s="85" t="s">
        <v>49</v>
      </c>
      <c r="J197" s="78">
        <v>4</v>
      </c>
      <c r="K197" s="79">
        <v>5</v>
      </c>
      <c r="L197" s="81">
        <f>L196*10</f>
        <v>80</v>
      </c>
      <c r="M197" s="92">
        <f>(M181/4)*3</f>
        <v>1.875</v>
      </c>
      <c r="N197" s="81" t="s">
        <v>29</v>
      </c>
      <c r="O197" s="81" t="s">
        <v>35</v>
      </c>
      <c r="P197" s="78">
        <v>99</v>
      </c>
      <c r="Q197" s="83"/>
    </row>
    <row r="198" spans="1:17" ht="16.5" thickTop="1" thickBot="1" x14ac:dyDescent="0.3">
      <c r="A198" s="87">
        <v>189</v>
      </c>
      <c r="B198" s="96"/>
      <c r="C198" s="48" t="s">
        <v>69</v>
      </c>
      <c r="D198" s="88" t="s">
        <v>92</v>
      </c>
      <c r="E198" s="64" t="str">
        <f t="shared" ref="E198" si="161">E194</f>
        <v>Perfuramento</v>
      </c>
      <c r="F198" s="64" t="s">
        <v>63</v>
      </c>
      <c r="G198" s="69" t="s">
        <v>47</v>
      </c>
      <c r="H198" s="72">
        <v>6</v>
      </c>
      <c r="I198" s="66" t="s">
        <v>49</v>
      </c>
      <c r="J198" s="69">
        <v>4</v>
      </c>
      <c r="K198" s="72">
        <v>6</v>
      </c>
      <c r="L198" s="49">
        <f>L197*2</f>
        <v>160</v>
      </c>
      <c r="M198" s="91">
        <f>(M197/40)*45</f>
        <v>2.109375</v>
      </c>
      <c r="N198" s="49" t="s">
        <v>30</v>
      </c>
      <c r="O198" s="49" t="s">
        <v>35</v>
      </c>
      <c r="P198" s="69">
        <v>99</v>
      </c>
      <c r="Q198" s="61"/>
    </row>
    <row r="199" spans="1:17" ht="16.5" thickTop="1" thickBot="1" x14ac:dyDescent="0.3">
      <c r="A199" s="97" t="s">
        <v>60</v>
      </c>
      <c r="B199" s="98"/>
      <c r="C199" s="99" t="s">
        <v>13</v>
      </c>
      <c r="D199" s="100"/>
      <c r="E199" s="74" t="s">
        <v>106</v>
      </c>
      <c r="F199" s="62" t="s">
        <v>14</v>
      </c>
      <c r="G199" s="101" t="s">
        <v>15</v>
      </c>
      <c r="H199" s="100"/>
      <c r="I199" s="65" t="s">
        <v>16</v>
      </c>
      <c r="J199" s="101" t="s">
        <v>17</v>
      </c>
      <c r="K199" s="100"/>
      <c r="L199" s="62" t="s">
        <v>18</v>
      </c>
      <c r="M199" s="62" t="s">
        <v>19</v>
      </c>
      <c r="N199" s="62" t="s">
        <v>21</v>
      </c>
      <c r="O199" s="62" t="s">
        <v>20</v>
      </c>
      <c r="P199" s="71" t="s">
        <v>61</v>
      </c>
      <c r="Q199" s="63" t="s">
        <v>22</v>
      </c>
    </row>
    <row r="200" spans="1:17" ht="16.5" thickTop="1" thickBot="1" x14ac:dyDescent="0.3">
      <c r="A200" s="87">
        <v>190</v>
      </c>
      <c r="B200" s="95" t="s">
        <v>70</v>
      </c>
      <c r="C200" s="48" t="s">
        <v>70</v>
      </c>
      <c r="D200" s="88" t="s">
        <v>72</v>
      </c>
      <c r="E200" s="88" t="s">
        <v>108</v>
      </c>
      <c r="F200" s="64" t="s">
        <v>63</v>
      </c>
      <c r="G200" s="69" t="s">
        <v>68</v>
      </c>
      <c r="H200" s="72">
        <v>-3</v>
      </c>
      <c r="I200" s="66" t="s">
        <v>42</v>
      </c>
      <c r="J200" s="69">
        <v>3</v>
      </c>
      <c r="K200" s="72">
        <v>-3</v>
      </c>
      <c r="L200" s="49">
        <f>L203-3</f>
        <v>3</v>
      </c>
      <c r="M200" s="91">
        <f>M201</f>
        <v>2.8125</v>
      </c>
      <c r="N200" s="49" t="s">
        <v>4</v>
      </c>
      <c r="O200" s="49" t="s">
        <v>31</v>
      </c>
      <c r="P200" s="70">
        <v>10</v>
      </c>
      <c r="Q200" s="61"/>
    </row>
    <row r="201" spans="1:17" ht="15.75" thickBot="1" x14ac:dyDescent="0.3">
      <c r="A201" s="84">
        <v>191</v>
      </c>
      <c r="B201" s="96"/>
      <c r="C201" s="76" t="s">
        <v>70</v>
      </c>
      <c r="D201" s="89" t="s">
        <v>73</v>
      </c>
      <c r="E201" s="77" t="str">
        <f>E200</f>
        <v>Esmagamento</v>
      </c>
      <c r="F201" s="77" t="s">
        <v>63</v>
      </c>
      <c r="G201" s="78" t="s">
        <v>68</v>
      </c>
      <c r="H201" s="79">
        <v>-2</v>
      </c>
      <c r="I201" s="85" t="s">
        <v>42</v>
      </c>
      <c r="J201" s="78">
        <v>3</v>
      </c>
      <c r="K201" s="79">
        <v>-2</v>
      </c>
      <c r="L201" s="81">
        <f>L203- 2</f>
        <v>4</v>
      </c>
      <c r="M201" s="92">
        <f>(M202/100)*75</f>
        <v>2.8125</v>
      </c>
      <c r="N201" s="81" t="s">
        <v>23</v>
      </c>
      <c r="O201" s="81" t="s">
        <v>31</v>
      </c>
      <c r="P201" s="82">
        <v>20</v>
      </c>
      <c r="Q201" s="83"/>
    </row>
    <row r="202" spans="1:17" ht="16.5" thickTop="1" thickBot="1" x14ac:dyDescent="0.3">
      <c r="A202" s="87">
        <v>192</v>
      </c>
      <c r="B202" s="96"/>
      <c r="C202" s="48" t="s">
        <v>70</v>
      </c>
      <c r="D202" s="88" t="s">
        <v>74</v>
      </c>
      <c r="E202" s="64" t="str">
        <f>E200</f>
        <v>Esmagamento</v>
      </c>
      <c r="F202" s="64" t="s">
        <v>63</v>
      </c>
      <c r="G202" s="69" t="s">
        <v>68</v>
      </c>
      <c r="H202" s="72">
        <v>-1</v>
      </c>
      <c r="I202" s="66" t="s">
        <v>42</v>
      </c>
      <c r="J202" s="69">
        <v>3</v>
      </c>
      <c r="K202" s="72">
        <v>-1</v>
      </c>
      <c r="L202" s="49">
        <f>L203- 1</f>
        <v>5</v>
      </c>
      <c r="M202" s="91">
        <f>(M203/100)*75</f>
        <v>3.75</v>
      </c>
      <c r="N202" s="49" t="s">
        <v>24</v>
      </c>
      <c r="O202" s="49" t="s">
        <v>31</v>
      </c>
      <c r="P202" s="70">
        <v>30</v>
      </c>
      <c r="Q202" s="61"/>
    </row>
    <row r="203" spans="1:17" ht="15.75" thickBot="1" x14ac:dyDescent="0.3">
      <c r="A203" s="84">
        <v>193</v>
      </c>
      <c r="B203" s="96"/>
      <c r="C203" s="76" t="s">
        <v>70</v>
      </c>
      <c r="D203" s="89" t="s">
        <v>75</v>
      </c>
      <c r="E203" s="77" t="str">
        <f>E200</f>
        <v>Esmagamento</v>
      </c>
      <c r="F203" s="77" t="s">
        <v>63</v>
      </c>
      <c r="G203" s="78" t="s">
        <v>68</v>
      </c>
      <c r="H203" s="79">
        <v>0</v>
      </c>
      <c r="I203" s="85" t="s">
        <v>42</v>
      </c>
      <c r="J203" s="78">
        <v>3</v>
      </c>
      <c r="K203" s="79">
        <v>0</v>
      </c>
      <c r="L203" s="81">
        <v>6</v>
      </c>
      <c r="M203" s="92">
        <v>5</v>
      </c>
      <c r="N203" s="81" t="s">
        <v>25</v>
      </c>
      <c r="O203" s="81" t="s">
        <v>31</v>
      </c>
      <c r="P203" s="82">
        <v>40</v>
      </c>
      <c r="Q203" s="83"/>
    </row>
    <row r="204" spans="1:17" ht="16.5" thickTop="1" thickBot="1" x14ac:dyDescent="0.3">
      <c r="A204" s="87">
        <v>194</v>
      </c>
      <c r="B204" s="96"/>
      <c r="C204" s="48" t="s">
        <v>70</v>
      </c>
      <c r="D204" s="88" t="s">
        <v>76</v>
      </c>
      <c r="E204" s="64" t="str">
        <f>E200</f>
        <v>Esmagamento</v>
      </c>
      <c r="F204" s="64" t="s">
        <v>63</v>
      </c>
      <c r="G204" s="69" t="s">
        <v>68</v>
      </c>
      <c r="H204" s="72">
        <v>-3</v>
      </c>
      <c r="I204" s="66" t="s">
        <v>42</v>
      </c>
      <c r="J204" s="69">
        <v>3</v>
      </c>
      <c r="K204" s="72">
        <v>-2</v>
      </c>
      <c r="L204" s="49">
        <f>L200+ 1</f>
        <v>4</v>
      </c>
      <c r="M204" s="91">
        <f>(M200/5)*4</f>
        <v>2.25</v>
      </c>
      <c r="N204" s="49" t="s">
        <v>4</v>
      </c>
      <c r="O204" s="49" t="s">
        <v>40</v>
      </c>
      <c r="P204" s="70">
        <v>20</v>
      </c>
      <c r="Q204" s="61"/>
    </row>
    <row r="205" spans="1:17" ht="15.75" thickBot="1" x14ac:dyDescent="0.3">
      <c r="A205" s="84">
        <v>195</v>
      </c>
      <c r="B205" s="96"/>
      <c r="C205" s="76" t="s">
        <v>70</v>
      </c>
      <c r="D205" s="89" t="s">
        <v>77</v>
      </c>
      <c r="E205" s="77" t="str">
        <f t="shared" ref="E205" si="162">E204</f>
        <v>Esmagamento</v>
      </c>
      <c r="F205" s="77" t="s">
        <v>63</v>
      </c>
      <c r="G205" s="78" t="s">
        <v>68</v>
      </c>
      <c r="H205" s="79">
        <v>-3</v>
      </c>
      <c r="I205" s="85" t="s">
        <v>42</v>
      </c>
      <c r="J205" s="78">
        <v>3</v>
      </c>
      <c r="K205" s="79">
        <v>-1</v>
      </c>
      <c r="L205" s="81">
        <f>L201+1</f>
        <v>5</v>
      </c>
      <c r="M205" s="92">
        <f>(M201/5)*4</f>
        <v>2.25</v>
      </c>
      <c r="N205" s="81" t="s">
        <v>23</v>
      </c>
      <c r="O205" s="81" t="s">
        <v>40</v>
      </c>
      <c r="P205" s="82">
        <v>30</v>
      </c>
      <c r="Q205" s="83"/>
    </row>
    <row r="206" spans="1:17" ht="16.5" thickTop="1" thickBot="1" x14ac:dyDescent="0.3">
      <c r="A206" s="87">
        <v>196</v>
      </c>
      <c r="B206" s="96"/>
      <c r="C206" s="48" t="s">
        <v>70</v>
      </c>
      <c r="D206" s="88" t="s">
        <v>78</v>
      </c>
      <c r="E206" s="64" t="str">
        <f t="shared" ref="E206" si="163">E204</f>
        <v>Esmagamento</v>
      </c>
      <c r="F206" s="64" t="s">
        <v>63</v>
      </c>
      <c r="G206" s="69" t="s">
        <v>68</v>
      </c>
      <c r="H206" s="72">
        <v>-3</v>
      </c>
      <c r="I206" s="66" t="s">
        <v>42</v>
      </c>
      <c r="J206" s="69">
        <v>3</v>
      </c>
      <c r="K206" s="72">
        <v>0</v>
      </c>
      <c r="L206" s="49">
        <f>L202+1</f>
        <v>6</v>
      </c>
      <c r="M206" s="91">
        <f t="shared" ref="M206:M207" si="164">(M202/5)*4</f>
        <v>3</v>
      </c>
      <c r="N206" s="49" t="s">
        <v>24</v>
      </c>
      <c r="O206" s="49" t="s">
        <v>40</v>
      </c>
      <c r="P206" s="70">
        <v>40</v>
      </c>
      <c r="Q206" s="61"/>
    </row>
    <row r="207" spans="1:17" ht="15.75" thickBot="1" x14ac:dyDescent="0.3">
      <c r="A207" s="84">
        <v>197</v>
      </c>
      <c r="B207" s="96"/>
      <c r="C207" s="76" t="s">
        <v>70</v>
      </c>
      <c r="D207" s="89" t="s">
        <v>79</v>
      </c>
      <c r="E207" s="77" t="str">
        <f t="shared" ref="E207" si="165">E204</f>
        <v>Esmagamento</v>
      </c>
      <c r="F207" s="77" t="s">
        <v>63</v>
      </c>
      <c r="G207" s="78" t="s">
        <v>68</v>
      </c>
      <c r="H207" s="79">
        <v>-2</v>
      </c>
      <c r="I207" s="85" t="s">
        <v>42</v>
      </c>
      <c r="J207" s="78">
        <v>3</v>
      </c>
      <c r="K207" s="79">
        <v>1</v>
      </c>
      <c r="L207" s="81">
        <f>L203+1</f>
        <v>7</v>
      </c>
      <c r="M207" s="92">
        <f t="shared" si="164"/>
        <v>4</v>
      </c>
      <c r="N207" s="81" t="s">
        <v>25</v>
      </c>
      <c r="O207" s="81" t="s">
        <v>40</v>
      </c>
      <c r="P207" s="82">
        <v>50</v>
      </c>
      <c r="Q207" s="83"/>
    </row>
    <row r="208" spans="1:17" ht="16.5" thickTop="1" thickBot="1" x14ac:dyDescent="0.3">
      <c r="A208" s="87">
        <v>198</v>
      </c>
      <c r="B208" s="96"/>
      <c r="C208" s="48" t="s">
        <v>70</v>
      </c>
      <c r="D208" s="88" t="s">
        <v>80</v>
      </c>
      <c r="E208" s="64" t="str">
        <f t="shared" ref="E208" si="166">E204</f>
        <v>Esmagamento</v>
      </c>
      <c r="F208" s="64" t="s">
        <v>63</v>
      </c>
      <c r="G208" s="69" t="s">
        <v>68</v>
      </c>
      <c r="H208" s="72">
        <v>1</v>
      </c>
      <c r="I208" s="66" t="s">
        <v>42</v>
      </c>
      <c r="J208" s="69">
        <v>3</v>
      </c>
      <c r="K208" s="72">
        <v>3</v>
      </c>
      <c r="L208" s="49">
        <f>L207+1</f>
        <v>8</v>
      </c>
      <c r="M208" s="91">
        <f>(M207/5)*4</f>
        <v>3.2</v>
      </c>
      <c r="N208" s="49" t="s">
        <v>28</v>
      </c>
      <c r="O208" s="49" t="s">
        <v>40</v>
      </c>
      <c r="P208" s="70">
        <v>70</v>
      </c>
      <c r="Q208" s="61"/>
    </row>
    <row r="209" spans="1:17" ht="15.75" thickBot="1" x14ac:dyDescent="0.3">
      <c r="A209" s="84">
        <v>199</v>
      </c>
      <c r="B209" s="96"/>
      <c r="C209" s="76" t="s">
        <v>70</v>
      </c>
      <c r="D209" s="89" t="s">
        <v>81</v>
      </c>
      <c r="E209" s="77" t="str">
        <f t="shared" ref="E209" si="167">E208</f>
        <v>Esmagamento</v>
      </c>
      <c r="F209" s="77" t="s">
        <v>63</v>
      </c>
      <c r="G209" s="78" t="s">
        <v>68</v>
      </c>
      <c r="H209" s="79">
        <v>-3</v>
      </c>
      <c r="I209" s="85" t="s">
        <v>42</v>
      </c>
      <c r="J209" s="78">
        <v>3</v>
      </c>
      <c r="K209" s="79">
        <v>-1</v>
      </c>
      <c r="L209" s="81">
        <f>L204</f>
        <v>4</v>
      </c>
      <c r="M209" s="92">
        <f>(M200/4)*3</f>
        <v>2.109375</v>
      </c>
      <c r="N209" s="81" t="s">
        <v>4</v>
      </c>
      <c r="O209" s="81" t="s">
        <v>41</v>
      </c>
      <c r="P209" s="82">
        <v>20</v>
      </c>
      <c r="Q209" s="83"/>
    </row>
    <row r="210" spans="1:17" ht="16.5" thickTop="1" thickBot="1" x14ac:dyDescent="0.3">
      <c r="A210" s="87">
        <v>200</v>
      </c>
      <c r="B210" s="96"/>
      <c r="C210" s="48" t="s">
        <v>70</v>
      </c>
      <c r="D210" s="88" t="s">
        <v>82</v>
      </c>
      <c r="E210" s="64" t="str">
        <f t="shared" ref="E210" si="168">E208</f>
        <v>Esmagamento</v>
      </c>
      <c r="F210" s="64" t="s">
        <v>63</v>
      </c>
      <c r="G210" s="69" t="s">
        <v>68</v>
      </c>
      <c r="H210" s="72">
        <v>-3</v>
      </c>
      <c r="I210" s="66" t="s">
        <v>42</v>
      </c>
      <c r="J210" s="69">
        <v>3</v>
      </c>
      <c r="K210" s="72">
        <v>0</v>
      </c>
      <c r="L210" s="49">
        <f>L205</f>
        <v>5</v>
      </c>
      <c r="M210" s="91">
        <f>(M201/4)*3</f>
        <v>2.109375</v>
      </c>
      <c r="N210" s="49" t="s">
        <v>23</v>
      </c>
      <c r="O210" s="49" t="s">
        <v>41</v>
      </c>
      <c r="P210" s="70">
        <v>30</v>
      </c>
      <c r="Q210" s="61"/>
    </row>
    <row r="211" spans="1:17" ht="15.75" thickBot="1" x14ac:dyDescent="0.3">
      <c r="A211" s="84">
        <v>201</v>
      </c>
      <c r="B211" s="96"/>
      <c r="C211" s="76" t="s">
        <v>70</v>
      </c>
      <c r="D211" s="89" t="s">
        <v>83</v>
      </c>
      <c r="E211" s="77" t="str">
        <f t="shared" ref="E211" si="169">E208</f>
        <v>Esmagamento</v>
      </c>
      <c r="F211" s="77" t="s">
        <v>63</v>
      </c>
      <c r="G211" s="78" t="s">
        <v>68</v>
      </c>
      <c r="H211" s="79">
        <v>-3</v>
      </c>
      <c r="I211" s="85" t="s">
        <v>42</v>
      </c>
      <c r="J211" s="78">
        <v>3</v>
      </c>
      <c r="K211" s="79">
        <v>1</v>
      </c>
      <c r="L211" s="81">
        <f>L206</f>
        <v>6</v>
      </c>
      <c r="M211" s="92">
        <f t="shared" ref="M211:M212" si="170">(M202/4)*3</f>
        <v>2.8125</v>
      </c>
      <c r="N211" s="81" t="s">
        <v>24</v>
      </c>
      <c r="O211" s="81" t="s">
        <v>41</v>
      </c>
      <c r="P211" s="82">
        <v>40</v>
      </c>
      <c r="Q211" s="83"/>
    </row>
    <row r="212" spans="1:17" ht="16.5" thickTop="1" thickBot="1" x14ac:dyDescent="0.3">
      <c r="A212" s="87">
        <v>202</v>
      </c>
      <c r="B212" s="96"/>
      <c r="C212" s="48" t="s">
        <v>70</v>
      </c>
      <c r="D212" s="88" t="s">
        <v>84</v>
      </c>
      <c r="E212" s="64" t="str">
        <f t="shared" ref="E212" si="171">E208</f>
        <v>Esmagamento</v>
      </c>
      <c r="F212" s="64" t="s">
        <v>63</v>
      </c>
      <c r="G212" s="69" t="s">
        <v>68</v>
      </c>
      <c r="H212" s="72">
        <v>-3</v>
      </c>
      <c r="I212" s="66" t="s">
        <v>42</v>
      </c>
      <c r="J212" s="69">
        <v>3</v>
      </c>
      <c r="K212" s="72">
        <v>2</v>
      </c>
      <c r="L212" s="49">
        <f>L207</f>
        <v>7</v>
      </c>
      <c r="M212" s="91">
        <f t="shared" si="170"/>
        <v>3.75</v>
      </c>
      <c r="N212" s="49" t="s">
        <v>25</v>
      </c>
      <c r="O212" s="49" t="s">
        <v>41</v>
      </c>
      <c r="P212" s="70">
        <v>50</v>
      </c>
      <c r="Q212" s="61"/>
    </row>
    <row r="213" spans="1:17" ht="15.75" thickBot="1" x14ac:dyDescent="0.3">
      <c r="A213" s="84">
        <v>203</v>
      </c>
      <c r="B213" s="96"/>
      <c r="C213" s="76" t="s">
        <v>70</v>
      </c>
      <c r="D213" s="89" t="s">
        <v>85</v>
      </c>
      <c r="E213" s="77" t="str">
        <f t="shared" ref="E213" si="172">E212</f>
        <v>Esmagamento</v>
      </c>
      <c r="F213" s="77" t="s">
        <v>63</v>
      </c>
      <c r="G213" s="78" t="s">
        <v>68</v>
      </c>
      <c r="H213" s="79">
        <v>0</v>
      </c>
      <c r="I213" s="85" t="s">
        <v>42</v>
      </c>
      <c r="J213" s="78">
        <v>3</v>
      </c>
      <c r="K213" s="79">
        <v>4</v>
      </c>
      <c r="L213" s="81">
        <f>L208</f>
        <v>8</v>
      </c>
      <c r="M213" s="92">
        <f>(M212/4)*3</f>
        <v>2.8125</v>
      </c>
      <c r="N213" s="81" t="s">
        <v>28</v>
      </c>
      <c r="O213" s="81" t="s">
        <v>41</v>
      </c>
      <c r="P213" s="82">
        <v>70</v>
      </c>
      <c r="Q213" s="83"/>
    </row>
    <row r="214" spans="1:17" ht="16.5" thickTop="1" thickBot="1" x14ac:dyDescent="0.3">
      <c r="A214" s="87">
        <v>204</v>
      </c>
      <c r="B214" s="96"/>
      <c r="C214" s="48" t="s">
        <v>70</v>
      </c>
      <c r="D214" s="88" t="s">
        <v>86</v>
      </c>
      <c r="E214" s="64" t="str">
        <f t="shared" ref="E214" si="173">E212</f>
        <v>Esmagamento</v>
      </c>
      <c r="F214" s="64" t="s">
        <v>63</v>
      </c>
      <c r="G214" s="69" t="s">
        <v>68</v>
      </c>
      <c r="H214" s="72">
        <v>-2</v>
      </c>
      <c r="I214" s="66" t="s">
        <v>42</v>
      </c>
      <c r="J214" s="69">
        <v>3</v>
      </c>
      <c r="K214" s="72">
        <v>-3</v>
      </c>
      <c r="L214" s="49">
        <f>L201+1</f>
        <v>5</v>
      </c>
      <c r="M214" s="91">
        <f>(M201/5)*6</f>
        <v>3.375</v>
      </c>
      <c r="N214" s="49" t="s">
        <v>23</v>
      </c>
      <c r="O214" s="49" t="s">
        <v>32</v>
      </c>
      <c r="P214" s="70">
        <v>30</v>
      </c>
      <c r="Q214" s="61"/>
    </row>
    <row r="215" spans="1:17" ht="15.75" thickBot="1" x14ac:dyDescent="0.3">
      <c r="A215" s="84">
        <v>205</v>
      </c>
      <c r="B215" s="96"/>
      <c r="C215" s="76" t="s">
        <v>70</v>
      </c>
      <c r="D215" s="89" t="s">
        <v>87</v>
      </c>
      <c r="E215" s="77" t="str">
        <f t="shared" ref="E215" si="174">E212</f>
        <v>Esmagamento</v>
      </c>
      <c r="F215" s="77" t="s">
        <v>63</v>
      </c>
      <c r="G215" s="78" t="s">
        <v>68</v>
      </c>
      <c r="H215" s="79">
        <v>0</v>
      </c>
      <c r="I215" s="85" t="s">
        <v>42</v>
      </c>
      <c r="J215" s="78">
        <v>3</v>
      </c>
      <c r="K215" s="79">
        <v>-2</v>
      </c>
      <c r="L215" s="81">
        <f>L202+1</f>
        <v>6</v>
      </c>
      <c r="M215" s="92">
        <f>(M202/5)*6</f>
        <v>4.5</v>
      </c>
      <c r="N215" s="81" t="s">
        <v>24</v>
      </c>
      <c r="O215" s="81" t="s">
        <v>32</v>
      </c>
      <c r="P215" s="82">
        <v>40</v>
      </c>
      <c r="Q215" s="83"/>
    </row>
    <row r="216" spans="1:17" ht="16.5" thickTop="1" thickBot="1" x14ac:dyDescent="0.3">
      <c r="A216" s="87">
        <v>206</v>
      </c>
      <c r="B216" s="96"/>
      <c r="C216" s="48" t="s">
        <v>70</v>
      </c>
      <c r="D216" s="88" t="s">
        <v>88</v>
      </c>
      <c r="E216" s="64" t="str">
        <f t="shared" ref="E216" si="175">E212</f>
        <v>Esmagamento</v>
      </c>
      <c r="F216" s="64" t="s">
        <v>63</v>
      </c>
      <c r="G216" s="69" t="s">
        <v>68</v>
      </c>
      <c r="H216" s="72">
        <v>1</v>
      </c>
      <c r="I216" s="66" t="s">
        <v>42</v>
      </c>
      <c r="J216" s="69">
        <v>3</v>
      </c>
      <c r="K216" s="72">
        <v>-1</v>
      </c>
      <c r="L216" s="49">
        <f>L203+1</f>
        <v>7</v>
      </c>
      <c r="M216" s="91">
        <f>(M203/5)*6</f>
        <v>6</v>
      </c>
      <c r="N216" s="49" t="s">
        <v>25</v>
      </c>
      <c r="O216" s="49" t="s">
        <v>32</v>
      </c>
      <c r="P216" s="70">
        <v>50</v>
      </c>
      <c r="Q216" s="61"/>
    </row>
    <row r="217" spans="1:17" ht="15.75" thickBot="1" x14ac:dyDescent="0.3">
      <c r="A217" s="84">
        <v>207</v>
      </c>
      <c r="B217" s="96"/>
      <c r="C217" s="76" t="s">
        <v>70</v>
      </c>
      <c r="D217" s="89" t="s">
        <v>89</v>
      </c>
      <c r="E217" s="77" t="str">
        <f t="shared" ref="E217" si="176">E216</f>
        <v>Esmagamento</v>
      </c>
      <c r="F217" s="77" t="s">
        <v>63</v>
      </c>
      <c r="G217" s="78" t="s">
        <v>68</v>
      </c>
      <c r="H217" s="79">
        <v>2</v>
      </c>
      <c r="I217" s="85" t="s">
        <v>42</v>
      </c>
      <c r="J217" s="78">
        <v>3</v>
      </c>
      <c r="K217" s="79">
        <v>0</v>
      </c>
      <c r="L217" s="81">
        <f>L216+1</f>
        <v>8</v>
      </c>
      <c r="M217" s="92">
        <f>M216</f>
        <v>6</v>
      </c>
      <c r="N217" s="81" t="s">
        <v>3</v>
      </c>
      <c r="O217" s="81" t="s">
        <v>32</v>
      </c>
      <c r="P217" s="82">
        <v>60</v>
      </c>
      <c r="Q217" s="83"/>
    </row>
    <row r="218" spans="1:17" ht="16.5" thickTop="1" thickBot="1" x14ac:dyDescent="0.3">
      <c r="A218" s="87">
        <v>208</v>
      </c>
      <c r="B218" s="96"/>
      <c r="C218" s="48" t="s">
        <v>70</v>
      </c>
      <c r="D218" s="88" t="s">
        <v>90</v>
      </c>
      <c r="E218" s="64" t="str">
        <f t="shared" ref="E218" si="177">E216</f>
        <v>Esmagamento</v>
      </c>
      <c r="F218" s="64" t="s">
        <v>63</v>
      </c>
      <c r="G218" s="69" t="s">
        <v>68</v>
      </c>
      <c r="H218" s="72">
        <v>4</v>
      </c>
      <c r="I218" s="66" t="s">
        <v>42</v>
      </c>
      <c r="J218" s="69">
        <v>3</v>
      </c>
      <c r="K218" s="72">
        <v>2</v>
      </c>
      <c r="L218" s="49">
        <f>L217+1</f>
        <v>9</v>
      </c>
      <c r="M218" s="91">
        <f>(M217/50)*55</f>
        <v>6.6</v>
      </c>
      <c r="N218" s="49" t="s">
        <v>29</v>
      </c>
      <c r="O218" s="49" t="s">
        <v>32</v>
      </c>
      <c r="P218" s="70">
        <v>80</v>
      </c>
      <c r="Q218" s="61"/>
    </row>
    <row r="219" spans="1:17" ht="15.75" thickBot="1" x14ac:dyDescent="0.3">
      <c r="A219" s="84">
        <v>209</v>
      </c>
      <c r="B219" s="96"/>
      <c r="C219" s="76" t="s">
        <v>70</v>
      </c>
      <c r="D219" s="89" t="s">
        <v>91</v>
      </c>
      <c r="E219" s="77" t="str">
        <f t="shared" ref="E219" si="178">E216</f>
        <v>Esmagamento</v>
      </c>
      <c r="F219" s="77" t="s">
        <v>63</v>
      </c>
      <c r="G219" s="78" t="s">
        <v>68</v>
      </c>
      <c r="H219" s="79">
        <v>5</v>
      </c>
      <c r="I219" s="85" t="s">
        <v>42</v>
      </c>
      <c r="J219" s="78">
        <v>3</v>
      </c>
      <c r="K219" s="79">
        <v>5</v>
      </c>
      <c r="L219" s="81">
        <f>L218*10</f>
        <v>90</v>
      </c>
      <c r="M219" s="92">
        <f>(M203/4)*3</f>
        <v>3.75</v>
      </c>
      <c r="N219" s="81" t="s">
        <v>29</v>
      </c>
      <c r="O219" s="81" t="s">
        <v>35</v>
      </c>
      <c r="P219" s="78">
        <v>99</v>
      </c>
      <c r="Q219" s="83"/>
    </row>
    <row r="220" spans="1:17" ht="16.5" thickTop="1" thickBot="1" x14ac:dyDescent="0.3">
      <c r="A220" s="87">
        <v>210</v>
      </c>
      <c r="B220" s="96"/>
      <c r="C220" s="48" t="s">
        <v>70</v>
      </c>
      <c r="D220" s="88" t="s">
        <v>92</v>
      </c>
      <c r="E220" s="64" t="str">
        <f t="shared" ref="E220" si="179">E216</f>
        <v>Esmagamento</v>
      </c>
      <c r="F220" s="64" t="s">
        <v>63</v>
      </c>
      <c r="G220" s="69" t="s">
        <v>68</v>
      </c>
      <c r="H220" s="72">
        <v>6</v>
      </c>
      <c r="I220" s="66" t="s">
        <v>42</v>
      </c>
      <c r="J220" s="69">
        <v>3</v>
      </c>
      <c r="K220" s="72">
        <v>6</v>
      </c>
      <c r="L220" s="49">
        <f>L219*2</f>
        <v>180</v>
      </c>
      <c r="M220" s="91">
        <f>(M219/40)*45</f>
        <v>4.21875</v>
      </c>
      <c r="N220" s="49" t="s">
        <v>30</v>
      </c>
      <c r="O220" s="49" t="s">
        <v>35</v>
      </c>
      <c r="P220" s="69">
        <v>99</v>
      </c>
      <c r="Q220" s="61"/>
    </row>
    <row r="221" spans="1:17" ht="16.5" thickTop="1" thickBot="1" x14ac:dyDescent="0.3">
      <c r="A221" s="97" t="s">
        <v>60</v>
      </c>
      <c r="B221" s="98"/>
      <c r="C221" s="99" t="s">
        <v>13</v>
      </c>
      <c r="D221" s="100"/>
      <c r="E221" s="74" t="s">
        <v>106</v>
      </c>
      <c r="F221" s="62" t="s">
        <v>14</v>
      </c>
      <c r="G221" s="101" t="s">
        <v>15</v>
      </c>
      <c r="H221" s="100"/>
      <c r="I221" s="65" t="s">
        <v>16</v>
      </c>
      <c r="J221" s="101" t="s">
        <v>17</v>
      </c>
      <c r="K221" s="100"/>
      <c r="L221" s="62" t="s">
        <v>18</v>
      </c>
      <c r="M221" s="62" t="s">
        <v>19</v>
      </c>
      <c r="N221" s="62" t="s">
        <v>21</v>
      </c>
      <c r="O221" s="62" t="s">
        <v>20</v>
      </c>
      <c r="P221" s="71" t="s">
        <v>61</v>
      </c>
      <c r="Q221" s="63" t="s">
        <v>22</v>
      </c>
    </row>
    <row r="222" spans="1:17" ht="16.5" thickTop="1" thickBot="1" x14ac:dyDescent="0.3">
      <c r="A222" s="84">
        <v>211</v>
      </c>
      <c r="B222" s="95" t="s">
        <v>95</v>
      </c>
      <c r="C222" s="76" t="s">
        <v>95</v>
      </c>
      <c r="D222" s="89" t="s">
        <v>72</v>
      </c>
      <c r="E222" s="89" t="s">
        <v>107</v>
      </c>
      <c r="F222" s="77" t="s">
        <v>63</v>
      </c>
      <c r="G222" s="78" t="s">
        <v>68</v>
      </c>
      <c r="H222" s="79">
        <v>-3</v>
      </c>
      <c r="I222" s="85" t="s">
        <v>42</v>
      </c>
      <c r="J222" s="78">
        <v>3</v>
      </c>
      <c r="K222" s="79">
        <v>-3</v>
      </c>
      <c r="L222" s="81">
        <f>L225-3</f>
        <v>5</v>
      </c>
      <c r="M222" s="92">
        <f>M223</f>
        <v>1.9687500000000004</v>
      </c>
      <c r="N222" s="81" t="s">
        <v>4</v>
      </c>
      <c r="O222" s="81" t="s">
        <v>31</v>
      </c>
      <c r="P222" s="82">
        <v>10</v>
      </c>
      <c r="Q222" s="83"/>
    </row>
    <row r="223" spans="1:17" ht="16.5" thickTop="1" thickBot="1" x14ac:dyDescent="0.3">
      <c r="A223" s="87">
        <v>212</v>
      </c>
      <c r="B223" s="96"/>
      <c r="C223" s="48" t="str">
        <f>C222</f>
        <v>Machado</v>
      </c>
      <c r="D223" s="88" t="s">
        <v>73</v>
      </c>
      <c r="E223" s="64" t="str">
        <f>E222</f>
        <v>Corte</v>
      </c>
      <c r="F223" s="64" t="str">
        <f>F222</f>
        <v>M</v>
      </c>
      <c r="G223" s="69" t="str">
        <f>G222</f>
        <v>1D8</v>
      </c>
      <c r="H223" s="72">
        <v>-2</v>
      </c>
      <c r="I223" s="64" t="str">
        <f>I222</f>
        <v>XX</v>
      </c>
      <c r="J223" s="64">
        <f>J222</f>
        <v>3</v>
      </c>
      <c r="K223" s="72">
        <v>-2</v>
      </c>
      <c r="L223" s="49">
        <f>L225- 2</f>
        <v>6</v>
      </c>
      <c r="M223" s="91">
        <f>(M224/100)*75</f>
        <v>1.9687500000000004</v>
      </c>
      <c r="N223" s="49" t="s">
        <v>23</v>
      </c>
      <c r="O223" s="49" t="s">
        <v>31</v>
      </c>
      <c r="P223" s="70">
        <v>20</v>
      </c>
      <c r="Q223" s="61"/>
    </row>
    <row r="224" spans="1:17" ht="15.75" thickBot="1" x14ac:dyDescent="0.3">
      <c r="A224" s="84">
        <v>213</v>
      </c>
      <c r="B224" s="96"/>
      <c r="C224" s="76" t="str">
        <f>C222</f>
        <v>Machado</v>
      </c>
      <c r="D224" s="89" t="s">
        <v>74</v>
      </c>
      <c r="E224" s="77" t="str">
        <f>E222</f>
        <v>Corte</v>
      </c>
      <c r="F224" s="77" t="str">
        <f>F222</f>
        <v>M</v>
      </c>
      <c r="G224" s="78" t="str">
        <f>G222</f>
        <v>1D8</v>
      </c>
      <c r="H224" s="79">
        <v>-2</v>
      </c>
      <c r="I224" s="77" t="str">
        <f>I222</f>
        <v>XX</v>
      </c>
      <c r="J224" s="77">
        <f>J222</f>
        <v>3</v>
      </c>
      <c r="K224" s="79">
        <v>-1</v>
      </c>
      <c r="L224" s="81">
        <f>L225- 1</f>
        <v>7</v>
      </c>
      <c r="M224" s="92">
        <f>(M225/100)*75</f>
        <v>2.6250000000000004</v>
      </c>
      <c r="N224" s="81" t="s">
        <v>24</v>
      </c>
      <c r="O224" s="81" t="s">
        <v>31</v>
      </c>
      <c r="P224" s="82">
        <v>30</v>
      </c>
      <c r="Q224" s="83"/>
    </row>
    <row r="225" spans="1:17" ht="16.5" thickTop="1" thickBot="1" x14ac:dyDescent="0.3">
      <c r="A225" s="87">
        <v>214</v>
      </c>
      <c r="B225" s="96"/>
      <c r="C225" s="48" t="str">
        <f>C222</f>
        <v>Machado</v>
      </c>
      <c r="D225" s="88" t="s">
        <v>75</v>
      </c>
      <c r="E225" s="64" t="str">
        <f>E222</f>
        <v>Corte</v>
      </c>
      <c r="F225" s="64" t="str">
        <f>F222</f>
        <v>M</v>
      </c>
      <c r="G225" s="69" t="str">
        <f>G222</f>
        <v>1D8</v>
      </c>
      <c r="H225" s="72">
        <v>0</v>
      </c>
      <c r="I225" s="64" t="str">
        <f>I222</f>
        <v>XX</v>
      </c>
      <c r="J225" s="64">
        <f>J222</f>
        <v>3</v>
      </c>
      <c r="K225" s="72">
        <v>0</v>
      </c>
      <c r="L225" s="49">
        <v>8</v>
      </c>
      <c r="M225" s="91">
        <v>3.5</v>
      </c>
      <c r="N225" s="49" t="s">
        <v>25</v>
      </c>
      <c r="O225" s="49" t="s">
        <v>31</v>
      </c>
      <c r="P225" s="70">
        <v>40</v>
      </c>
      <c r="Q225" s="61"/>
    </row>
    <row r="226" spans="1:17" ht="15.75" thickBot="1" x14ac:dyDescent="0.3">
      <c r="A226" s="84">
        <v>215</v>
      </c>
      <c r="B226" s="96"/>
      <c r="C226" s="76" t="str">
        <f>C222</f>
        <v>Machado</v>
      </c>
      <c r="D226" s="89" t="s">
        <v>76</v>
      </c>
      <c r="E226" s="77" t="str">
        <f>E222</f>
        <v>Corte</v>
      </c>
      <c r="F226" s="77" t="str">
        <f>F222</f>
        <v>M</v>
      </c>
      <c r="G226" s="78" t="str">
        <f>G222</f>
        <v>1D8</v>
      </c>
      <c r="H226" s="79">
        <v>-3</v>
      </c>
      <c r="I226" s="77" t="str">
        <f>I222</f>
        <v>XX</v>
      </c>
      <c r="J226" s="77">
        <f>J222</f>
        <v>3</v>
      </c>
      <c r="K226" s="79">
        <v>-2</v>
      </c>
      <c r="L226" s="81">
        <f>L222+ 1</f>
        <v>6</v>
      </c>
      <c r="M226" s="92">
        <f>(M222/5)*4</f>
        <v>1.5750000000000004</v>
      </c>
      <c r="N226" s="81" t="s">
        <v>4</v>
      </c>
      <c r="O226" s="81" t="s">
        <v>40</v>
      </c>
      <c r="P226" s="82">
        <v>20</v>
      </c>
      <c r="Q226" s="83"/>
    </row>
    <row r="227" spans="1:17" ht="16.5" thickTop="1" thickBot="1" x14ac:dyDescent="0.3">
      <c r="A227" s="87">
        <v>216</v>
      </c>
      <c r="B227" s="96"/>
      <c r="C227" s="48" t="str">
        <f t="shared" ref="C227" si="180">C226</f>
        <v>Machado</v>
      </c>
      <c r="D227" s="88" t="s">
        <v>77</v>
      </c>
      <c r="E227" s="64" t="str">
        <f t="shared" ref="E227" si="181">E226</f>
        <v>Corte</v>
      </c>
      <c r="F227" s="64" t="str">
        <f t="shared" ref="F227" si="182">F226</f>
        <v>M</v>
      </c>
      <c r="G227" s="69" t="str">
        <f t="shared" ref="G227" si="183">G226</f>
        <v>1D8</v>
      </c>
      <c r="H227" s="72">
        <v>-3</v>
      </c>
      <c r="I227" s="64" t="str">
        <f t="shared" ref="I227:J227" si="184">I226</f>
        <v>XX</v>
      </c>
      <c r="J227" s="64">
        <f t="shared" si="184"/>
        <v>3</v>
      </c>
      <c r="K227" s="72">
        <v>-1</v>
      </c>
      <c r="L227" s="49">
        <f>L223+1</f>
        <v>7</v>
      </c>
      <c r="M227" s="91">
        <f>(M223/5)*4</f>
        <v>1.5750000000000004</v>
      </c>
      <c r="N227" s="49" t="s">
        <v>23</v>
      </c>
      <c r="O227" s="49" t="s">
        <v>40</v>
      </c>
      <c r="P227" s="70">
        <v>30</v>
      </c>
      <c r="Q227" s="61"/>
    </row>
    <row r="228" spans="1:17" ht="15.75" thickBot="1" x14ac:dyDescent="0.3">
      <c r="A228" s="84">
        <v>217</v>
      </c>
      <c r="B228" s="96"/>
      <c r="C228" s="76" t="str">
        <f t="shared" ref="C228" si="185">C226</f>
        <v>Machado</v>
      </c>
      <c r="D228" s="89" t="s">
        <v>78</v>
      </c>
      <c r="E228" s="77" t="str">
        <f t="shared" ref="E228" si="186">E226</f>
        <v>Corte</v>
      </c>
      <c r="F228" s="77" t="str">
        <f t="shared" ref="F228:G228" si="187">F226</f>
        <v>M</v>
      </c>
      <c r="G228" s="78" t="str">
        <f t="shared" si="187"/>
        <v>1D8</v>
      </c>
      <c r="H228" s="79">
        <v>-3</v>
      </c>
      <c r="I228" s="77" t="str">
        <f t="shared" ref="I228:J228" si="188">I226</f>
        <v>XX</v>
      </c>
      <c r="J228" s="77">
        <f t="shared" si="188"/>
        <v>3</v>
      </c>
      <c r="K228" s="79">
        <v>0</v>
      </c>
      <c r="L228" s="81">
        <f>L224+1</f>
        <v>8</v>
      </c>
      <c r="M228" s="92">
        <f t="shared" ref="M228:M229" si="189">(M224/5)*4</f>
        <v>2.1000000000000005</v>
      </c>
      <c r="N228" s="81" t="s">
        <v>24</v>
      </c>
      <c r="O228" s="81" t="s">
        <v>40</v>
      </c>
      <c r="P228" s="82">
        <v>40</v>
      </c>
      <c r="Q228" s="83"/>
    </row>
    <row r="229" spans="1:17" ht="16.5" thickTop="1" thickBot="1" x14ac:dyDescent="0.3">
      <c r="A229" s="87">
        <v>218</v>
      </c>
      <c r="B229" s="96"/>
      <c r="C229" s="48" t="str">
        <f t="shared" ref="C229" si="190">C226</f>
        <v>Machado</v>
      </c>
      <c r="D229" s="88" t="s">
        <v>79</v>
      </c>
      <c r="E229" s="64" t="str">
        <f t="shared" ref="E229" si="191">E226</f>
        <v>Corte</v>
      </c>
      <c r="F229" s="64" t="str">
        <f t="shared" ref="F229:G229" si="192">F226</f>
        <v>M</v>
      </c>
      <c r="G229" s="69" t="str">
        <f t="shared" si="192"/>
        <v>1D8</v>
      </c>
      <c r="H229" s="72">
        <v>-2</v>
      </c>
      <c r="I229" s="64" t="str">
        <f t="shared" ref="I229:J229" si="193">I226</f>
        <v>XX</v>
      </c>
      <c r="J229" s="64">
        <f t="shared" si="193"/>
        <v>3</v>
      </c>
      <c r="K229" s="72">
        <v>1</v>
      </c>
      <c r="L229" s="49">
        <f>L225+1</f>
        <v>9</v>
      </c>
      <c r="M229" s="91">
        <f t="shared" si="189"/>
        <v>2.8</v>
      </c>
      <c r="N229" s="49" t="s">
        <v>25</v>
      </c>
      <c r="O229" s="49" t="s">
        <v>40</v>
      </c>
      <c r="P229" s="70">
        <v>50</v>
      </c>
      <c r="Q229" s="61"/>
    </row>
    <row r="230" spans="1:17" ht="15.75" thickBot="1" x14ac:dyDescent="0.3">
      <c r="A230" s="84">
        <v>219</v>
      </c>
      <c r="B230" s="96"/>
      <c r="C230" s="76" t="str">
        <f t="shared" ref="C230" si="194">C226</f>
        <v>Machado</v>
      </c>
      <c r="D230" s="89" t="s">
        <v>80</v>
      </c>
      <c r="E230" s="77" t="str">
        <f t="shared" ref="E230" si="195">E226</f>
        <v>Corte</v>
      </c>
      <c r="F230" s="77" t="str">
        <f t="shared" ref="F230:G230" si="196">F226</f>
        <v>M</v>
      </c>
      <c r="G230" s="78" t="str">
        <f t="shared" si="196"/>
        <v>1D8</v>
      </c>
      <c r="H230" s="79">
        <v>1</v>
      </c>
      <c r="I230" s="77" t="str">
        <f t="shared" ref="I230:J230" si="197">I226</f>
        <v>XX</v>
      </c>
      <c r="J230" s="77">
        <f t="shared" si="197"/>
        <v>3</v>
      </c>
      <c r="K230" s="79">
        <v>3</v>
      </c>
      <c r="L230" s="81">
        <f>L229+1</f>
        <v>10</v>
      </c>
      <c r="M230" s="92">
        <f>(M229/5)*4</f>
        <v>2.2399999999999998</v>
      </c>
      <c r="N230" s="81" t="s">
        <v>28</v>
      </c>
      <c r="O230" s="81" t="s">
        <v>40</v>
      </c>
      <c r="P230" s="82">
        <v>70</v>
      </c>
      <c r="Q230" s="83"/>
    </row>
    <row r="231" spans="1:17" ht="16.5" thickTop="1" thickBot="1" x14ac:dyDescent="0.3">
      <c r="A231" s="87">
        <v>220</v>
      </c>
      <c r="B231" s="96"/>
      <c r="C231" s="48" t="str">
        <f t="shared" ref="C231" si="198">C230</f>
        <v>Machado</v>
      </c>
      <c r="D231" s="88" t="s">
        <v>81</v>
      </c>
      <c r="E231" s="64" t="str">
        <f t="shared" ref="E231" si="199">E230</f>
        <v>Corte</v>
      </c>
      <c r="F231" s="64" t="str">
        <f t="shared" ref="F231" si="200">F230</f>
        <v>M</v>
      </c>
      <c r="G231" s="69" t="str">
        <f t="shared" ref="G231" si="201">G230</f>
        <v>1D8</v>
      </c>
      <c r="H231" s="72">
        <v>-3</v>
      </c>
      <c r="I231" s="64" t="str">
        <f t="shared" ref="I231:J231" si="202">I230</f>
        <v>XX</v>
      </c>
      <c r="J231" s="64">
        <f t="shared" si="202"/>
        <v>3</v>
      </c>
      <c r="K231" s="72">
        <v>-1</v>
      </c>
      <c r="L231" s="49">
        <f>L226</f>
        <v>6</v>
      </c>
      <c r="M231" s="91">
        <f>(M222/4)*3</f>
        <v>1.4765625000000004</v>
      </c>
      <c r="N231" s="49" t="s">
        <v>4</v>
      </c>
      <c r="O231" s="49" t="s">
        <v>41</v>
      </c>
      <c r="P231" s="70">
        <v>20</v>
      </c>
      <c r="Q231" s="61"/>
    </row>
    <row r="232" spans="1:17" ht="15.75" thickBot="1" x14ac:dyDescent="0.3">
      <c r="A232" s="84">
        <v>221</v>
      </c>
      <c r="B232" s="96"/>
      <c r="C232" s="76" t="str">
        <f t="shared" ref="C232" si="203">C230</f>
        <v>Machado</v>
      </c>
      <c r="D232" s="89" t="s">
        <v>82</v>
      </c>
      <c r="E232" s="77" t="str">
        <f t="shared" ref="E232" si="204">E230</f>
        <v>Corte</v>
      </c>
      <c r="F232" s="77" t="str">
        <f t="shared" ref="F232:G232" si="205">F230</f>
        <v>M</v>
      </c>
      <c r="G232" s="78" t="str">
        <f t="shared" si="205"/>
        <v>1D8</v>
      </c>
      <c r="H232" s="79">
        <v>-3</v>
      </c>
      <c r="I232" s="77" t="str">
        <f t="shared" ref="I232:J232" si="206">I230</f>
        <v>XX</v>
      </c>
      <c r="J232" s="77">
        <f t="shared" si="206"/>
        <v>3</v>
      </c>
      <c r="K232" s="79">
        <v>0</v>
      </c>
      <c r="L232" s="81">
        <f>L227</f>
        <v>7</v>
      </c>
      <c r="M232" s="92">
        <f>(M223/4)*3</f>
        <v>1.4765625000000004</v>
      </c>
      <c r="N232" s="81" t="s">
        <v>23</v>
      </c>
      <c r="O232" s="81" t="s">
        <v>41</v>
      </c>
      <c r="P232" s="82">
        <v>30</v>
      </c>
      <c r="Q232" s="83"/>
    </row>
    <row r="233" spans="1:17" ht="16.5" thickTop="1" thickBot="1" x14ac:dyDescent="0.3">
      <c r="A233" s="87">
        <v>222</v>
      </c>
      <c r="B233" s="96"/>
      <c r="C233" s="48" t="str">
        <f t="shared" ref="C233" si="207">C230</f>
        <v>Machado</v>
      </c>
      <c r="D233" s="88" t="s">
        <v>83</v>
      </c>
      <c r="E233" s="64" t="str">
        <f t="shared" ref="E233" si="208">E230</f>
        <v>Corte</v>
      </c>
      <c r="F233" s="64" t="str">
        <f t="shared" ref="F233:G233" si="209">F230</f>
        <v>M</v>
      </c>
      <c r="G233" s="69" t="str">
        <f t="shared" si="209"/>
        <v>1D8</v>
      </c>
      <c r="H233" s="72">
        <v>-3</v>
      </c>
      <c r="I233" s="64" t="str">
        <f t="shared" ref="I233:J233" si="210">I230</f>
        <v>XX</v>
      </c>
      <c r="J233" s="64">
        <f t="shared" si="210"/>
        <v>3</v>
      </c>
      <c r="K233" s="72">
        <v>1</v>
      </c>
      <c r="L233" s="49">
        <f>L228</f>
        <v>8</v>
      </c>
      <c r="M233" s="91">
        <f t="shared" ref="M233:M234" si="211">(M224/4)*3</f>
        <v>1.9687500000000004</v>
      </c>
      <c r="N233" s="49" t="s">
        <v>24</v>
      </c>
      <c r="O233" s="49" t="s">
        <v>41</v>
      </c>
      <c r="P233" s="70">
        <v>40</v>
      </c>
      <c r="Q233" s="61"/>
    </row>
    <row r="234" spans="1:17" ht="15.75" thickBot="1" x14ac:dyDescent="0.3">
      <c r="A234" s="84">
        <v>223</v>
      </c>
      <c r="B234" s="96"/>
      <c r="C234" s="76" t="str">
        <f t="shared" ref="C234" si="212">C230</f>
        <v>Machado</v>
      </c>
      <c r="D234" s="89" t="s">
        <v>84</v>
      </c>
      <c r="E234" s="77" t="str">
        <f t="shared" ref="E234" si="213">E230</f>
        <v>Corte</v>
      </c>
      <c r="F234" s="77" t="str">
        <f t="shared" ref="F234:G234" si="214">F230</f>
        <v>M</v>
      </c>
      <c r="G234" s="78" t="str">
        <f t="shared" si="214"/>
        <v>1D8</v>
      </c>
      <c r="H234" s="79">
        <v>-3</v>
      </c>
      <c r="I234" s="77" t="str">
        <f t="shared" ref="I234:J234" si="215">I230</f>
        <v>XX</v>
      </c>
      <c r="J234" s="77">
        <f t="shared" si="215"/>
        <v>3</v>
      </c>
      <c r="K234" s="79">
        <v>2</v>
      </c>
      <c r="L234" s="81">
        <f>L229</f>
        <v>9</v>
      </c>
      <c r="M234" s="92">
        <f t="shared" si="211"/>
        <v>2.625</v>
      </c>
      <c r="N234" s="81" t="s">
        <v>25</v>
      </c>
      <c r="O234" s="81" t="s">
        <v>41</v>
      </c>
      <c r="P234" s="82">
        <v>50</v>
      </c>
      <c r="Q234" s="83"/>
    </row>
    <row r="235" spans="1:17" ht="16.5" thickTop="1" thickBot="1" x14ac:dyDescent="0.3">
      <c r="A235" s="87">
        <v>224</v>
      </c>
      <c r="B235" s="96"/>
      <c r="C235" s="48" t="str">
        <f t="shared" ref="C235" si="216">C234</f>
        <v>Machado</v>
      </c>
      <c r="D235" s="88" t="s">
        <v>85</v>
      </c>
      <c r="E235" s="64" t="str">
        <f t="shared" ref="E235" si="217">E234</f>
        <v>Corte</v>
      </c>
      <c r="F235" s="64" t="str">
        <f t="shared" ref="F235" si="218">F234</f>
        <v>M</v>
      </c>
      <c r="G235" s="69" t="str">
        <f t="shared" ref="G235" si="219">G234</f>
        <v>1D8</v>
      </c>
      <c r="H235" s="72">
        <v>0</v>
      </c>
      <c r="I235" s="64" t="str">
        <f t="shared" ref="I235:J235" si="220">I234</f>
        <v>XX</v>
      </c>
      <c r="J235" s="64">
        <f t="shared" si="220"/>
        <v>3</v>
      </c>
      <c r="K235" s="72">
        <v>4</v>
      </c>
      <c r="L235" s="49">
        <f>L230</f>
        <v>10</v>
      </c>
      <c r="M235" s="91">
        <f>(M234/4)*3</f>
        <v>1.96875</v>
      </c>
      <c r="N235" s="49" t="s">
        <v>28</v>
      </c>
      <c r="O235" s="49" t="s">
        <v>41</v>
      </c>
      <c r="P235" s="70">
        <v>70</v>
      </c>
      <c r="Q235" s="61"/>
    </row>
    <row r="236" spans="1:17" ht="15.75" thickBot="1" x14ac:dyDescent="0.3">
      <c r="A236" s="84">
        <v>225</v>
      </c>
      <c r="B236" s="96"/>
      <c r="C236" s="76" t="str">
        <f t="shared" ref="C236" si="221">C234</f>
        <v>Machado</v>
      </c>
      <c r="D236" s="89" t="s">
        <v>86</v>
      </c>
      <c r="E236" s="77" t="str">
        <f t="shared" ref="E236" si="222">E234</f>
        <v>Corte</v>
      </c>
      <c r="F236" s="77" t="str">
        <f t="shared" ref="F236:G236" si="223">F234</f>
        <v>M</v>
      </c>
      <c r="G236" s="78" t="str">
        <f t="shared" si="223"/>
        <v>1D8</v>
      </c>
      <c r="H236" s="79">
        <v>-2</v>
      </c>
      <c r="I236" s="77" t="str">
        <f t="shared" ref="I236:J236" si="224">I234</f>
        <v>XX</v>
      </c>
      <c r="J236" s="77">
        <f t="shared" si="224"/>
        <v>3</v>
      </c>
      <c r="K236" s="79">
        <v>-3</v>
      </c>
      <c r="L236" s="81">
        <f>L223+1</f>
        <v>7</v>
      </c>
      <c r="M236" s="92">
        <f>(M223/5)*6</f>
        <v>2.3625000000000007</v>
      </c>
      <c r="N236" s="81" t="s">
        <v>23</v>
      </c>
      <c r="O236" s="81" t="s">
        <v>32</v>
      </c>
      <c r="P236" s="82">
        <v>30</v>
      </c>
      <c r="Q236" s="83"/>
    </row>
    <row r="237" spans="1:17" ht="16.5" thickTop="1" thickBot="1" x14ac:dyDescent="0.3">
      <c r="A237" s="87">
        <v>226</v>
      </c>
      <c r="B237" s="96"/>
      <c r="C237" s="48" t="str">
        <f t="shared" ref="C237" si="225">C234</f>
        <v>Machado</v>
      </c>
      <c r="D237" s="88" t="s">
        <v>87</v>
      </c>
      <c r="E237" s="64" t="str">
        <f t="shared" ref="E237" si="226">E234</f>
        <v>Corte</v>
      </c>
      <c r="F237" s="64" t="str">
        <f t="shared" ref="F237:G237" si="227">F234</f>
        <v>M</v>
      </c>
      <c r="G237" s="69" t="str">
        <f t="shared" si="227"/>
        <v>1D8</v>
      </c>
      <c r="H237" s="72">
        <v>0</v>
      </c>
      <c r="I237" s="64" t="str">
        <f t="shared" ref="I237:J237" si="228">I234</f>
        <v>XX</v>
      </c>
      <c r="J237" s="64">
        <f t="shared" si="228"/>
        <v>3</v>
      </c>
      <c r="K237" s="72">
        <v>-2</v>
      </c>
      <c r="L237" s="49">
        <f>L224+1</f>
        <v>8</v>
      </c>
      <c r="M237" s="91">
        <f>(M224/5)*6</f>
        <v>3.1500000000000008</v>
      </c>
      <c r="N237" s="49" t="s">
        <v>24</v>
      </c>
      <c r="O237" s="49" t="s">
        <v>32</v>
      </c>
      <c r="P237" s="70">
        <v>40</v>
      </c>
      <c r="Q237" s="61"/>
    </row>
    <row r="238" spans="1:17" ht="15.75" thickBot="1" x14ac:dyDescent="0.3">
      <c r="A238" s="84">
        <v>227</v>
      </c>
      <c r="B238" s="96"/>
      <c r="C238" s="76" t="str">
        <f t="shared" ref="C238" si="229">C234</f>
        <v>Machado</v>
      </c>
      <c r="D238" s="89" t="s">
        <v>88</v>
      </c>
      <c r="E238" s="77" t="str">
        <f t="shared" ref="E238" si="230">E234</f>
        <v>Corte</v>
      </c>
      <c r="F238" s="77" t="str">
        <f t="shared" ref="F238:G238" si="231">F234</f>
        <v>M</v>
      </c>
      <c r="G238" s="78" t="str">
        <f t="shared" si="231"/>
        <v>1D8</v>
      </c>
      <c r="H238" s="79">
        <v>1</v>
      </c>
      <c r="I238" s="77" t="str">
        <f t="shared" ref="I238:J238" si="232">I234</f>
        <v>XX</v>
      </c>
      <c r="J238" s="77">
        <f t="shared" si="232"/>
        <v>3</v>
      </c>
      <c r="K238" s="79">
        <v>-1</v>
      </c>
      <c r="L238" s="81">
        <f>L225+1</f>
        <v>9</v>
      </c>
      <c r="M238" s="92">
        <f>(M225/5)*6</f>
        <v>4.1999999999999993</v>
      </c>
      <c r="N238" s="81" t="s">
        <v>25</v>
      </c>
      <c r="O238" s="81" t="s">
        <v>32</v>
      </c>
      <c r="P238" s="82">
        <v>50</v>
      </c>
      <c r="Q238" s="83"/>
    </row>
    <row r="239" spans="1:17" ht="16.5" thickTop="1" thickBot="1" x14ac:dyDescent="0.3">
      <c r="A239" s="87">
        <v>228</v>
      </c>
      <c r="B239" s="96"/>
      <c r="C239" s="48" t="str">
        <f t="shared" ref="C239" si="233">C238</f>
        <v>Machado</v>
      </c>
      <c r="D239" s="88" t="s">
        <v>89</v>
      </c>
      <c r="E239" s="64" t="str">
        <f t="shared" ref="E239" si="234">E238</f>
        <v>Corte</v>
      </c>
      <c r="F239" s="64" t="str">
        <f t="shared" ref="F239" si="235">F238</f>
        <v>M</v>
      </c>
      <c r="G239" s="69" t="str">
        <f t="shared" ref="G239" si="236">G238</f>
        <v>1D8</v>
      </c>
      <c r="H239" s="72">
        <v>2</v>
      </c>
      <c r="I239" s="64" t="str">
        <f t="shared" ref="I239:J239" si="237">I238</f>
        <v>XX</v>
      </c>
      <c r="J239" s="64">
        <f t="shared" si="237"/>
        <v>3</v>
      </c>
      <c r="K239" s="72">
        <v>0</v>
      </c>
      <c r="L239" s="49">
        <f>L238+1</f>
        <v>10</v>
      </c>
      <c r="M239" s="91">
        <f>M238</f>
        <v>4.1999999999999993</v>
      </c>
      <c r="N239" s="49" t="s">
        <v>3</v>
      </c>
      <c r="O239" s="49" t="s">
        <v>32</v>
      </c>
      <c r="P239" s="70">
        <v>60</v>
      </c>
      <c r="Q239" s="61"/>
    </row>
    <row r="240" spans="1:17" ht="15.75" thickBot="1" x14ac:dyDescent="0.3">
      <c r="A240" s="84">
        <v>229</v>
      </c>
      <c r="B240" s="96"/>
      <c r="C240" s="76" t="str">
        <f t="shared" ref="C240" si="238">C238</f>
        <v>Machado</v>
      </c>
      <c r="D240" s="89" t="s">
        <v>90</v>
      </c>
      <c r="E240" s="77" t="str">
        <f t="shared" ref="E240" si="239">E238</f>
        <v>Corte</v>
      </c>
      <c r="F240" s="77" t="str">
        <f t="shared" ref="F240:G240" si="240">F238</f>
        <v>M</v>
      </c>
      <c r="G240" s="78" t="str">
        <f t="shared" si="240"/>
        <v>1D8</v>
      </c>
      <c r="H240" s="79">
        <v>4</v>
      </c>
      <c r="I240" s="77" t="str">
        <f t="shared" ref="I240:J240" si="241">I238</f>
        <v>XX</v>
      </c>
      <c r="J240" s="77">
        <f t="shared" si="241"/>
        <v>3</v>
      </c>
      <c r="K240" s="79">
        <v>2</v>
      </c>
      <c r="L240" s="81">
        <f>L239+1</f>
        <v>11</v>
      </c>
      <c r="M240" s="92">
        <f>(M239/50)*55</f>
        <v>4.6199999999999992</v>
      </c>
      <c r="N240" s="81" t="s">
        <v>29</v>
      </c>
      <c r="O240" s="81" t="s">
        <v>32</v>
      </c>
      <c r="P240" s="82">
        <v>80</v>
      </c>
      <c r="Q240" s="83"/>
    </row>
    <row r="241" spans="1:17" ht="16.5" thickTop="1" thickBot="1" x14ac:dyDescent="0.3">
      <c r="A241" s="87">
        <v>230</v>
      </c>
      <c r="B241" s="96"/>
      <c r="C241" s="48" t="str">
        <f t="shared" ref="C241" si="242">C238</f>
        <v>Machado</v>
      </c>
      <c r="D241" s="88" t="s">
        <v>91</v>
      </c>
      <c r="E241" s="64" t="str">
        <f t="shared" ref="E241" si="243">E238</f>
        <v>Corte</v>
      </c>
      <c r="F241" s="64" t="str">
        <f t="shared" ref="F241:G241" si="244">F238</f>
        <v>M</v>
      </c>
      <c r="G241" s="69" t="str">
        <f t="shared" si="244"/>
        <v>1D8</v>
      </c>
      <c r="H241" s="72">
        <v>5</v>
      </c>
      <c r="I241" s="64" t="str">
        <f t="shared" ref="I241:J241" si="245">I238</f>
        <v>XX</v>
      </c>
      <c r="J241" s="64">
        <f t="shared" si="245"/>
        <v>3</v>
      </c>
      <c r="K241" s="72">
        <v>5</v>
      </c>
      <c r="L241" s="49">
        <f>L240*10</f>
        <v>110</v>
      </c>
      <c r="M241" s="91">
        <f>(M225/4)*3</f>
        <v>2.625</v>
      </c>
      <c r="N241" s="49" t="s">
        <v>29</v>
      </c>
      <c r="O241" s="49" t="s">
        <v>35</v>
      </c>
      <c r="P241" s="69">
        <v>99</v>
      </c>
      <c r="Q241" s="61"/>
    </row>
    <row r="242" spans="1:17" ht="15.75" thickBot="1" x14ac:dyDescent="0.3">
      <c r="A242" s="84">
        <v>231</v>
      </c>
      <c r="B242" s="96"/>
      <c r="C242" s="76" t="str">
        <f t="shared" ref="C242" si="246">C238</f>
        <v>Machado</v>
      </c>
      <c r="D242" s="89" t="s">
        <v>92</v>
      </c>
      <c r="E242" s="77" t="str">
        <f t="shared" ref="E242" si="247">E238</f>
        <v>Corte</v>
      </c>
      <c r="F242" s="77" t="str">
        <f t="shared" ref="F242:G242" si="248">F238</f>
        <v>M</v>
      </c>
      <c r="G242" s="78" t="str">
        <f t="shared" si="248"/>
        <v>1D8</v>
      </c>
      <c r="H242" s="79">
        <v>6</v>
      </c>
      <c r="I242" s="77" t="str">
        <f t="shared" ref="I242:J242" si="249">I238</f>
        <v>XX</v>
      </c>
      <c r="J242" s="77">
        <f t="shared" si="249"/>
        <v>3</v>
      </c>
      <c r="K242" s="79">
        <v>6</v>
      </c>
      <c r="L242" s="81">
        <f>L241*2</f>
        <v>220</v>
      </c>
      <c r="M242" s="92">
        <f>(M241/40)*45</f>
        <v>2.953125</v>
      </c>
      <c r="N242" s="81" t="s">
        <v>30</v>
      </c>
      <c r="O242" s="81" t="s">
        <v>35</v>
      </c>
      <c r="P242" s="78">
        <v>99</v>
      </c>
      <c r="Q242" s="83"/>
    </row>
    <row r="243" spans="1:17" ht="16.5" thickTop="1" thickBot="1" x14ac:dyDescent="0.3">
      <c r="A243" s="97" t="s">
        <v>60</v>
      </c>
      <c r="B243" s="98"/>
      <c r="C243" s="99" t="s">
        <v>13</v>
      </c>
      <c r="D243" s="100"/>
      <c r="E243" s="74" t="s">
        <v>106</v>
      </c>
      <c r="F243" s="62" t="s">
        <v>14</v>
      </c>
      <c r="G243" s="101" t="s">
        <v>15</v>
      </c>
      <c r="H243" s="100"/>
      <c r="I243" s="65" t="s">
        <v>16</v>
      </c>
      <c r="J243" s="101" t="s">
        <v>17</v>
      </c>
      <c r="K243" s="100"/>
      <c r="L243" s="62" t="s">
        <v>18</v>
      </c>
      <c r="M243" s="62" t="s">
        <v>19</v>
      </c>
      <c r="N243" s="62" t="s">
        <v>21</v>
      </c>
      <c r="O243" s="62" t="s">
        <v>20</v>
      </c>
      <c r="P243" s="71" t="s">
        <v>61</v>
      </c>
      <c r="Q243" s="63" t="s">
        <v>22</v>
      </c>
    </row>
    <row r="244" spans="1:17" ht="16.5" thickTop="1" thickBot="1" x14ac:dyDescent="0.3">
      <c r="A244" s="84">
        <v>232</v>
      </c>
      <c r="B244" s="95" t="s">
        <v>98</v>
      </c>
      <c r="C244" s="76" t="s">
        <v>98</v>
      </c>
      <c r="D244" s="89" t="s">
        <v>72</v>
      </c>
      <c r="E244" s="89" t="s">
        <v>107</v>
      </c>
      <c r="F244" s="77" t="s">
        <v>59</v>
      </c>
      <c r="G244" s="78" t="s">
        <v>48</v>
      </c>
      <c r="H244" s="79">
        <v>-3</v>
      </c>
      <c r="I244" s="85" t="s">
        <v>42</v>
      </c>
      <c r="J244" s="78">
        <v>2</v>
      </c>
      <c r="K244" s="79">
        <v>-3</v>
      </c>
      <c r="L244" s="81">
        <f>L247-3</f>
        <v>7</v>
      </c>
      <c r="M244" s="92">
        <f>M245</f>
        <v>2.8125</v>
      </c>
      <c r="N244" s="81" t="s">
        <v>4</v>
      </c>
      <c r="O244" s="81" t="s">
        <v>31</v>
      </c>
      <c r="P244" s="82">
        <v>10</v>
      </c>
      <c r="Q244" s="83"/>
    </row>
    <row r="245" spans="1:17" ht="16.5" thickTop="1" thickBot="1" x14ac:dyDescent="0.3">
      <c r="A245" s="87">
        <v>233</v>
      </c>
      <c r="B245" s="96"/>
      <c r="C245" s="48" t="str">
        <f>C244</f>
        <v>Machado Duplo</v>
      </c>
      <c r="D245" s="88" t="s">
        <v>73</v>
      </c>
      <c r="E245" s="64" t="str">
        <f>E244</f>
        <v>Corte</v>
      </c>
      <c r="F245" s="64" t="str">
        <f>F244</f>
        <v>G</v>
      </c>
      <c r="G245" s="69" t="str">
        <f>G244</f>
        <v>1D10</v>
      </c>
      <c r="H245" s="72">
        <v>-2</v>
      </c>
      <c r="I245" s="64" t="str">
        <f>I244</f>
        <v>XX</v>
      </c>
      <c r="J245" s="64">
        <f>J244</f>
        <v>2</v>
      </c>
      <c r="K245" s="72">
        <v>-2</v>
      </c>
      <c r="L245" s="49">
        <f>L247- 2</f>
        <v>8</v>
      </c>
      <c r="M245" s="91">
        <f>(M246/100)*75</f>
        <v>2.8125</v>
      </c>
      <c r="N245" s="49" t="s">
        <v>23</v>
      </c>
      <c r="O245" s="49" t="s">
        <v>31</v>
      </c>
      <c r="P245" s="70">
        <v>20</v>
      </c>
      <c r="Q245" s="61"/>
    </row>
    <row r="246" spans="1:17" ht="15.75" thickBot="1" x14ac:dyDescent="0.3">
      <c r="A246" s="84">
        <v>234</v>
      </c>
      <c r="B246" s="96"/>
      <c r="C246" s="76" t="str">
        <f>C244</f>
        <v>Machado Duplo</v>
      </c>
      <c r="D246" s="89" t="s">
        <v>74</v>
      </c>
      <c r="E246" s="77" t="str">
        <f>E244</f>
        <v>Corte</v>
      </c>
      <c r="F246" s="77" t="str">
        <f>F244</f>
        <v>G</v>
      </c>
      <c r="G246" s="78" t="str">
        <f>G244</f>
        <v>1D10</v>
      </c>
      <c r="H246" s="79">
        <v>-2</v>
      </c>
      <c r="I246" s="77" t="str">
        <f>I244</f>
        <v>XX</v>
      </c>
      <c r="J246" s="77">
        <f>J244</f>
        <v>2</v>
      </c>
      <c r="K246" s="79">
        <v>-1</v>
      </c>
      <c r="L246" s="81">
        <f>L247- 1</f>
        <v>9</v>
      </c>
      <c r="M246" s="92">
        <f>(M247/100)*75</f>
        <v>3.75</v>
      </c>
      <c r="N246" s="81" t="s">
        <v>24</v>
      </c>
      <c r="O246" s="81" t="s">
        <v>31</v>
      </c>
      <c r="P246" s="82">
        <v>30</v>
      </c>
      <c r="Q246" s="83"/>
    </row>
    <row r="247" spans="1:17" ht="16.5" thickTop="1" thickBot="1" x14ac:dyDescent="0.3">
      <c r="A247" s="87">
        <v>235</v>
      </c>
      <c r="B247" s="96"/>
      <c r="C247" s="48" t="str">
        <f>C244</f>
        <v>Machado Duplo</v>
      </c>
      <c r="D247" s="88" t="s">
        <v>75</v>
      </c>
      <c r="E247" s="64" t="str">
        <f>E244</f>
        <v>Corte</v>
      </c>
      <c r="F247" s="64" t="str">
        <f>F244</f>
        <v>G</v>
      </c>
      <c r="G247" s="69" t="str">
        <f>G244</f>
        <v>1D10</v>
      </c>
      <c r="H247" s="72">
        <v>0</v>
      </c>
      <c r="I247" s="64" t="str">
        <f>I244</f>
        <v>XX</v>
      </c>
      <c r="J247" s="64">
        <f>J244</f>
        <v>2</v>
      </c>
      <c r="K247" s="72">
        <v>0</v>
      </c>
      <c r="L247" s="49">
        <v>10</v>
      </c>
      <c r="M247" s="91">
        <v>5</v>
      </c>
      <c r="N247" s="49" t="s">
        <v>25</v>
      </c>
      <c r="O247" s="49" t="s">
        <v>31</v>
      </c>
      <c r="P247" s="70">
        <v>40</v>
      </c>
      <c r="Q247" s="61"/>
    </row>
    <row r="248" spans="1:17" ht="15.75" thickBot="1" x14ac:dyDescent="0.3">
      <c r="A248" s="84">
        <v>236</v>
      </c>
      <c r="B248" s="96"/>
      <c r="C248" s="76" t="str">
        <f>C244</f>
        <v>Machado Duplo</v>
      </c>
      <c r="D248" s="89" t="s">
        <v>76</v>
      </c>
      <c r="E248" s="77" t="str">
        <f>E244</f>
        <v>Corte</v>
      </c>
      <c r="F248" s="77" t="str">
        <f>F244</f>
        <v>G</v>
      </c>
      <c r="G248" s="78" t="str">
        <f>G244</f>
        <v>1D10</v>
      </c>
      <c r="H248" s="79">
        <v>-3</v>
      </c>
      <c r="I248" s="77" t="str">
        <f>I244</f>
        <v>XX</v>
      </c>
      <c r="J248" s="77">
        <f>J244</f>
        <v>2</v>
      </c>
      <c r="K248" s="79">
        <v>-2</v>
      </c>
      <c r="L248" s="81">
        <f>L244+ 1</f>
        <v>8</v>
      </c>
      <c r="M248" s="92">
        <f>(M244/5)*4</f>
        <v>2.25</v>
      </c>
      <c r="N248" s="81" t="s">
        <v>4</v>
      </c>
      <c r="O248" s="81" t="s">
        <v>40</v>
      </c>
      <c r="P248" s="82">
        <v>20</v>
      </c>
      <c r="Q248" s="83"/>
    </row>
    <row r="249" spans="1:17" ht="16.5" thickTop="1" thickBot="1" x14ac:dyDescent="0.3">
      <c r="A249" s="87">
        <v>237</v>
      </c>
      <c r="B249" s="96"/>
      <c r="C249" s="48" t="str">
        <f t="shared" ref="C249" si="250">C248</f>
        <v>Machado Duplo</v>
      </c>
      <c r="D249" s="88" t="s">
        <v>77</v>
      </c>
      <c r="E249" s="64" t="str">
        <f t="shared" ref="E249" si="251">E248</f>
        <v>Corte</v>
      </c>
      <c r="F249" s="64" t="str">
        <f t="shared" ref="F249" si="252">F248</f>
        <v>G</v>
      </c>
      <c r="G249" s="69" t="str">
        <f t="shared" ref="G249" si="253">G248</f>
        <v>1D10</v>
      </c>
      <c r="H249" s="72">
        <v>-3</v>
      </c>
      <c r="I249" s="64" t="str">
        <f t="shared" ref="I249" si="254">I248</f>
        <v>XX</v>
      </c>
      <c r="J249" s="64">
        <f t="shared" ref="J249" si="255">J248</f>
        <v>2</v>
      </c>
      <c r="K249" s="72">
        <v>-1</v>
      </c>
      <c r="L249" s="49">
        <f>L245+1</f>
        <v>9</v>
      </c>
      <c r="M249" s="91">
        <f>(M245/5)*4</f>
        <v>2.25</v>
      </c>
      <c r="N249" s="49" t="s">
        <v>23</v>
      </c>
      <c r="O249" s="49" t="s">
        <v>40</v>
      </c>
      <c r="P249" s="70">
        <v>30</v>
      </c>
      <c r="Q249" s="61"/>
    </row>
    <row r="250" spans="1:17" ht="15.75" thickBot="1" x14ac:dyDescent="0.3">
      <c r="A250" s="84">
        <v>238</v>
      </c>
      <c r="B250" s="96"/>
      <c r="C250" s="76" t="str">
        <f t="shared" ref="C250" si="256">C248</f>
        <v>Machado Duplo</v>
      </c>
      <c r="D250" s="89" t="s">
        <v>78</v>
      </c>
      <c r="E250" s="77" t="str">
        <f t="shared" ref="E250" si="257">E248</f>
        <v>Corte</v>
      </c>
      <c r="F250" s="77" t="str">
        <f t="shared" ref="F250:G250" si="258">F248</f>
        <v>G</v>
      </c>
      <c r="G250" s="78" t="str">
        <f t="shared" si="258"/>
        <v>1D10</v>
      </c>
      <c r="H250" s="79">
        <v>-3</v>
      </c>
      <c r="I250" s="77" t="str">
        <f t="shared" ref="I250:J250" si="259">I248</f>
        <v>XX</v>
      </c>
      <c r="J250" s="77">
        <f t="shared" si="259"/>
        <v>2</v>
      </c>
      <c r="K250" s="79">
        <v>0</v>
      </c>
      <c r="L250" s="81">
        <f>L246+1</f>
        <v>10</v>
      </c>
      <c r="M250" s="92">
        <f t="shared" ref="M250:M251" si="260">(M246/5)*4</f>
        <v>3</v>
      </c>
      <c r="N250" s="81" t="s">
        <v>24</v>
      </c>
      <c r="O250" s="81" t="s">
        <v>40</v>
      </c>
      <c r="P250" s="82">
        <v>40</v>
      </c>
      <c r="Q250" s="83"/>
    </row>
    <row r="251" spans="1:17" ht="16.5" thickTop="1" thickBot="1" x14ac:dyDescent="0.3">
      <c r="A251" s="87">
        <v>239</v>
      </c>
      <c r="B251" s="96"/>
      <c r="C251" s="48" t="str">
        <f t="shared" ref="C251" si="261">C248</f>
        <v>Machado Duplo</v>
      </c>
      <c r="D251" s="88" t="s">
        <v>79</v>
      </c>
      <c r="E251" s="64" t="str">
        <f t="shared" ref="E251" si="262">E248</f>
        <v>Corte</v>
      </c>
      <c r="F251" s="64" t="str">
        <f t="shared" ref="F251:G251" si="263">F248</f>
        <v>G</v>
      </c>
      <c r="G251" s="69" t="str">
        <f t="shared" si="263"/>
        <v>1D10</v>
      </c>
      <c r="H251" s="72">
        <v>-2</v>
      </c>
      <c r="I251" s="64" t="str">
        <f t="shared" ref="I251:J251" si="264">I248</f>
        <v>XX</v>
      </c>
      <c r="J251" s="64">
        <f t="shared" si="264"/>
        <v>2</v>
      </c>
      <c r="K251" s="72">
        <v>1</v>
      </c>
      <c r="L251" s="49">
        <f>L247+1</f>
        <v>11</v>
      </c>
      <c r="M251" s="91">
        <f t="shared" si="260"/>
        <v>4</v>
      </c>
      <c r="N251" s="49" t="s">
        <v>25</v>
      </c>
      <c r="O251" s="49" t="s">
        <v>40</v>
      </c>
      <c r="P251" s="70">
        <v>50</v>
      </c>
      <c r="Q251" s="61"/>
    </row>
    <row r="252" spans="1:17" ht="15.75" thickBot="1" x14ac:dyDescent="0.3">
      <c r="A252" s="84">
        <v>240</v>
      </c>
      <c r="B252" s="96"/>
      <c r="C252" s="76" t="str">
        <f t="shared" ref="C252" si="265">C248</f>
        <v>Machado Duplo</v>
      </c>
      <c r="D252" s="89" t="s">
        <v>80</v>
      </c>
      <c r="E252" s="77" t="str">
        <f t="shared" ref="E252" si="266">E248</f>
        <v>Corte</v>
      </c>
      <c r="F252" s="77" t="str">
        <f t="shared" ref="F252:G252" si="267">F248</f>
        <v>G</v>
      </c>
      <c r="G252" s="78" t="str">
        <f t="shared" si="267"/>
        <v>1D10</v>
      </c>
      <c r="H252" s="79">
        <v>1</v>
      </c>
      <c r="I252" s="77" t="str">
        <f t="shared" ref="I252:J252" si="268">I248</f>
        <v>XX</v>
      </c>
      <c r="J252" s="77">
        <f t="shared" si="268"/>
        <v>2</v>
      </c>
      <c r="K252" s="79">
        <v>3</v>
      </c>
      <c r="L252" s="81">
        <f>L251+1</f>
        <v>12</v>
      </c>
      <c r="M252" s="92">
        <f>(M251/5)*4</f>
        <v>3.2</v>
      </c>
      <c r="N252" s="81" t="s">
        <v>28</v>
      </c>
      <c r="O252" s="81" t="s">
        <v>40</v>
      </c>
      <c r="P252" s="82">
        <v>70</v>
      </c>
      <c r="Q252" s="83"/>
    </row>
    <row r="253" spans="1:17" ht="16.5" thickTop="1" thickBot="1" x14ac:dyDescent="0.3">
      <c r="A253" s="87">
        <v>241</v>
      </c>
      <c r="B253" s="96"/>
      <c r="C253" s="48" t="str">
        <f t="shared" ref="C253" si="269">C252</f>
        <v>Machado Duplo</v>
      </c>
      <c r="D253" s="88" t="s">
        <v>81</v>
      </c>
      <c r="E253" s="64" t="str">
        <f t="shared" ref="E253" si="270">E252</f>
        <v>Corte</v>
      </c>
      <c r="F253" s="64" t="str">
        <f t="shared" ref="F253" si="271">F252</f>
        <v>G</v>
      </c>
      <c r="G253" s="69" t="str">
        <f t="shared" ref="G253" si="272">G252</f>
        <v>1D10</v>
      </c>
      <c r="H253" s="72">
        <v>-3</v>
      </c>
      <c r="I253" s="64" t="str">
        <f t="shared" ref="I253" si="273">I252</f>
        <v>XX</v>
      </c>
      <c r="J253" s="64">
        <f t="shared" ref="J253" si="274">J252</f>
        <v>2</v>
      </c>
      <c r="K253" s="72">
        <v>-1</v>
      </c>
      <c r="L253" s="49">
        <f>L248</f>
        <v>8</v>
      </c>
      <c r="M253" s="91">
        <f>(M244/4)*3</f>
        <v>2.109375</v>
      </c>
      <c r="N253" s="49" t="s">
        <v>4</v>
      </c>
      <c r="O253" s="49" t="s">
        <v>41</v>
      </c>
      <c r="P253" s="70">
        <v>20</v>
      </c>
      <c r="Q253" s="61"/>
    </row>
    <row r="254" spans="1:17" ht="15.75" thickBot="1" x14ac:dyDescent="0.3">
      <c r="A254" s="84">
        <v>242</v>
      </c>
      <c r="B254" s="96"/>
      <c r="C254" s="76" t="str">
        <f t="shared" ref="C254" si="275">C252</f>
        <v>Machado Duplo</v>
      </c>
      <c r="D254" s="89" t="s">
        <v>82</v>
      </c>
      <c r="E254" s="77" t="str">
        <f t="shared" ref="E254" si="276">E252</f>
        <v>Corte</v>
      </c>
      <c r="F254" s="77" t="str">
        <f t="shared" ref="F254:G254" si="277">F252</f>
        <v>G</v>
      </c>
      <c r="G254" s="78" t="str">
        <f t="shared" si="277"/>
        <v>1D10</v>
      </c>
      <c r="H254" s="79">
        <v>-3</v>
      </c>
      <c r="I254" s="77" t="str">
        <f t="shared" ref="I254:J254" si="278">I252</f>
        <v>XX</v>
      </c>
      <c r="J254" s="77">
        <f t="shared" si="278"/>
        <v>2</v>
      </c>
      <c r="K254" s="79">
        <v>0</v>
      </c>
      <c r="L254" s="81">
        <f>L249</f>
        <v>9</v>
      </c>
      <c r="M254" s="92">
        <f>(M245/4)*3</f>
        <v>2.109375</v>
      </c>
      <c r="N254" s="81" t="s">
        <v>23</v>
      </c>
      <c r="O254" s="81" t="s">
        <v>41</v>
      </c>
      <c r="P254" s="82">
        <v>30</v>
      </c>
      <c r="Q254" s="83"/>
    </row>
    <row r="255" spans="1:17" ht="16.5" thickTop="1" thickBot="1" x14ac:dyDescent="0.3">
      <c r="A255" s="87">
        <v>243</v>
      </c>
      <c r="B255" s="96"/>
      <c r="C255" s="48" t="str">
        <f t="shared" ref="C255" si="279">C252</f>
        <v>Machado Duplo</v>
      </c>
      <c r="D255" s="88" t="s">
        <v>83</v>
      </c>
      <c r="E255" s="64" t="str">
        <f t="shared" ref="E255" si="280">E252</f>
        <v>Corte</v>
      </c>
      <c r="F255" s="64" t="str">
        <f t="shared" ref="F255:G255" si="281">F252</f>
        <v>G</v>
      </c>
      <c r="G255" s="69" t="str">
        <f t="shared" si="281"/>
        <v>1D10</v>
      </c>
      <c r="H255" s="72">
        <v>-3</v>
      </c>
      <c r="I255" s="64" t="str">
        <f t="shared" ref="I255:J255" si="282">I252</f>
        <v>XX</v>
      </c>
      <c r="J255" s="64">
        <f t="shared" si="282"/>
        <v>2</v>
      </c>
      <c r="K255" s="72">
        <v>1</v>
      </c>
      <c r="L255" s="49">
        <f>L250</f>
        <v>10</v>
      </c>
      <c r="M255" s="91">
        <f t="shared" ref="M255:M256" si="283">(M246/4)*3</f>
        <v>2.8125</v>
      </c>
      <c r="N255" s="49" t="s">
        <v>24</v>
      </c>
      <c r="O255" s="49" t="s">
        <v>41</v>
      </c>
      <c r="P255" s="70">
        <v>40</v>
      </c>
      <c r="Q255" s="61"/>
    </row>
    <row r="256" spans="1:17" ht="15.75" thickBot="1" x14ac:dyDescent="0.3">
      <c r="A256" s="84">
        <v>244</v>
      </c>
      <c r="B256" s="96"/>
      <c r="C256" s="76" t="str">
        <f t="shared" ref="C256" si="284">C252</f>
        <v>Machado Duplo</v>
      </c>
      <c r="D256" s="89" t="s">
        <v>84</v>
      </c>
      <c r="E256" s="77" t="str">
        <f t="shared" ref="E256" si="285">E252</f>
        <v>Corte</v>
      </c>
      <c r="F256" s="77" t="str">
        <f t="shared" ref="F256:G256" si="286">F252</f>
        <v>G</v>
      </c>
      <c r="G256" s="78" t="str">
        <f t="shared" si="286"/>
        <v>1D10</v>
      </c>
      <c r="H256" s="79">
        <v>-3</v>
      </c>
      <c r="I256" s="77" t="str">
        <f t="shared" ref="I256:J256" si="287">I252</f>
        <v>XX</v>
      </c>
      <c r="J256" s="77">
        <f t="shared" si="287"/>
        <v>2</v>
      </c>
      <c r="K256" s="79">
        <v>2</v>
      </c>
      <c r="L256" s="81">
        <f>L251</f>
        <v>11</v>
      </c>
      <c r="M256" s="92">
        <f t="shared" si="283"/>
        <v>3.75</v>
      </c>
      <c r="N256" s="81" t="s">
        <v>25</v>
      </c>
      <c r="O256" s="81" t="s">
        <v>41</v>
      </c>
      <c r="P256" s="82">
        <v>50</v>
      </c>
      <c r="Q256" s="83"/>
    </row>
    <row r="257" spans="1:17" ht="16.5" thickTop="1" thickBot="1" x14ac:dyDescent="0.3">
      <c r="A257" s="87">
        <v>245</v>
      </c>
      <c r="B257" s="96"/>
      <c r="C257" s="48" t="str">
        <f t="shared" ref="C257" si="288">C256</f>
        <v>Machado Duplo</v>
      </c>
      <c r="D257" s="88" t="s">
        <v>85</v>
      </c>
      <c r="E257" s="64" t="str">
        <f t="shared" ref="E257" si="289">E256</f>
        <v>Corte</v>
      </c>
      <c r="F257" s="64" t="str">
        <f t="shared" ref="F257" si="290">F256</f>
        <v>G</v>
      </c>
      <c r="G257" s="69" t="str">
        <f t="shared" ref="G257" si="291">G256</f>
        <v>1D10</v>
      </c>
      <c r="H257" s="72">
        <v>0</v>
      </c>
      <c r="I257" s="64" t="str">
        <f t="shared" ref="I257" si="292">I256</f>
        <v>XX</v>
      </c>
      <c r="J257" s="64">
        <f t="shared" ref="J257" si="293">J256</f>
        <v>2</v>
      </c>
      <c r="K257" s="72">
        <v>4</v>
      </c>
      <c r="L257" s="49">
        <f>L252</f>
        <v>12</v>
      </c>
      <c r="M257" s="91">
        <f>(M256/4)*3</f>
        <v>2.8125</v>
      </c>
      <c r="N257" s="49" t="s">
        <v>28</v>
      </c>
      <c r="O257" s="49" t="s">
        <v>41</v>
      </c>
      <c r="P257" s="70">
        <v>70</v>
      </c>
      <c r="Q257" s="61"/>
    </row>
    <row r="258" spans="1:17" ht="15.75" thickBot="1" x14ac:dyDescent="0.3">
      <c r="A258" s="84">
        <v>246</v>
      </c>
      <c r="B258" s="96"/>
      <c r="C258" s="76" t="str">
        <f t="shared" ref="C258" si="294">C256</f>
        <v>Machado Duplo</v>
      </c>
      <c r="D258" s="89" t="s">
        <v>86</v>
      </c>
      <c r="E258" s="77" t="str">
        <f t="shared" ref="E258" si="295">E256</f>
        <v>Corte</v>
      </c>
      <c r="F258" s="77" t="str">
        <f t="shared" ref="F258:G258" si="296">F256</f>
        <v>G</v>
      </c>
      <c r="G258" s="78" t="str">
        <f t="shared" si="296"/>
        <v>1D10</v>
      </c>
      <c r="H258" s="79">
        <v>-2</v>
      </c>
      <c r="I258" s="77" t="str">
        <f t="shared" ref="I258:J258" si="297">I256</f>
        <v>XX</v>
      </c>
      <c r="J258" s="77">
        <f t="shared" si="297"/>
        <v>2</v>
      </c>
      <c r="K258" s="79">
        <v>-3</v>
      </c>
      <c r="L258" s="81">
        <f>L245+1</f>
        <v>9</v>
      </c>
      <c r="M258" s="92">
        <f>(M245/5)*6</f>
        <v>3.375</v>
      </c>
      <c r="N258" s="81" t="s">
        <v>23</v>
      </c>
      <c r="O258" s="81" t="s">
        <v>32</v>
      </c>
      <c r="P258" s="82">
        <v>30</v>
      </c>
      <c r="Q258" s="83"/>
    </row>
    <row r="259" spans="1:17" ht="16.5" thickTop="1" thickBot="1" x14ac:dyDescent="0.3">
      <c r="A259" s="87">
        <v>247</v>
      </c>
      <c r="B259" s="96"/>
      <c r="C259" s="48" t="str">
        <f t="shared" ref="C259" si="298">C256</f>
        <v>Machado Duplo</v>
      </c>
      <c r="D259" s="88" t="s">
        <v>87</v>
      </c>
      <c r="E259" s="64" t="str">
        <f t="shared" ref="E259" si="299">E256</f>
        <v>Corte</v>
      </c>
      <c r="F259" s="64" t="str">
        <f t="shared" ref="F259:G259" si="300">F256</f>
        <v>G</v>
      </c>
      <c r="G259" s="69" t="str">
        <f t="shared" si="300"/>
        <v>1D10</v>
      </c>
      <c r="H259" s="72">
        <v>0</v>
      </c>
      <c r="I259" s="64" t="str">
        <f t="shared" ref="I259:J259" si="301">I256</f>
        <v>XX</v>
      </c>
      <c r="J259" s="64">
        <f t="shared" si="301"/>
        <v>2</v>
      </c>
      <c r="K259" s="72">
        <v>-2</v>
      </c>
      <c r="L259" s="49">
        <f>L246+1</f>
        <v>10</v>
      </c>
      <c r="M259" s="91">
        <f>(M246/5)*6</f>
        <v>4.5</v>
      </c>
      <c r="N259" s="49" t="s">
        <v>24</v>
      </c>
      <c r="O259" s="49" t="s">
        <v>32</v>
      </c>
      <c r="P259" s="70">
        <v>40</v>
      </c>
      <c r="Q259" s="61"/>
    </row>
    <row r="260" spans="1:17" ht="15.75" thickBot="1" x14ac:dyDescent="0.3">
      <c r="A260" s="84">
        <v>248</v>
      </c>
      <c r="B260" s="96"/>
      <c r="C260" s="76" t="str">
        <f t="shared" ref="C260" si="302">C256</f>
        <v>Machado Duplo</v>
      </c>
      <c r="D260" s="89" t="s">
        <v>88</v>
      </c>
      <c r="E260" s="77" t="str">
        <f t="shared" ref="E260" si="303">E256</f>
        <v>Corte</v>
      </c>
      <c r="F260" s="77" t="str">
        <f t="shared" ref="F260:G260" si="304">F256</f>
        <v>G</v>
      </c>
      <c r="G260" s="78" t="str">
        <f t="shared" si="304"/>
        <v>1D10</v>
      </c>
      <c r="H260" s="79">
        <v>1</v>
      </c>
      <c r="I260" s="77" t="str">
        <f t="shared" ref="I260:J260" si="305">I256</f>
        <v>XX</v>
      </c>
      <c r="J260" s="77">
        <f t="shared" si="305"/>
        <v>2</v>
      </c>
      <c r="K260" s="79">
        <v>-1</v>
      </c>
      <c r="L260" s="81">
        <f>L247+1</f>
        <v>11</v>
      </c>
      <c r="M260" s="92">
        <f>(M247/5)*6</f>
        <v>6</v>
      </c>
      <c r="N260" s="81" t="s">
        <v>25</v>
      </c>
      <c r="O260" s="81" t="s">
        <v>32</v>
      </c>
      <c r="P260" s="82">
        <v>50</v>
      </c>
      <c r="Q260" s="83"/>
    </row>
    <row r="261" spans="1:17" ht="16.5" thickTop="1" thickBot="1" x14ac:dyDescent="0.3">
      <c r="A261" s="87">
        <v>249</v>
      </c>
      <c r="B261" s="96"/>
      <c r="C261" s="48" t="str">
        <f t="shared" ref="C261" si="306">C260</f>
        <v>Machado Duplo</v>
      </c>
      <c r="D261" s="88" t="s">
        <v>89</v>
      </c>
      <c r="E261" s="64" t="str">
        <f t="shared" ref="E261" si="307">E260</f>
        <v>Corte</v>
      </c>
      <c r="F261" s="64" t="str">
        <f t="shared" ref="F261" si="308">F260</f>
        <v>G</v>
      </c>
      <c r="G261" s="69" t="str">
        <f t="shared" ref="G261" si="309">G260</f>
        <v>1D10</v>
      </c>
      <c r="H261" s="72">
        <v>2</v>
      </c>
      <c r="I261" s="64" t="str">
        <f t="shared" ref="I261" si="310">I260</f>
        <v>XX</v>
      </c>
      <c r="J261" s="64">
        <f t="shared" ref="J261" si="311">J260</f>
        <v>2</v>
      </c>
      <c r="K261" s="72">
        <v>0</v>
      </c>
      <c r="L261" s="49">
        <f>L260+1</f>
        <v>12</v>
      </c>
      <c r="M261" s="91">
        <f>M260</f>
        <v>6</v>
      </c>
      <c r="N261" s="49" t="s">
        <v>3</v>
      </c>
      <c r="O261" s="49" t="s">
        <v>32</v>
      </c>
      <c r="P261" s="70">
        <v>60</v>
      </c>
      <c r="Q261" s="61"/>
    </row>
    <row r="262" spans="1:17" ht="15.75" thickBot="1" x14ac:dyDescent="0.3">
      <c r="A262" s="84">
        <v>250</v>
      </c>
      <c r="B262" s="96"/>
      <c r="C262" s="76" t="str">
        <f t="shared" ref="C262" si="312">C260</f>
        <v>Machado Duplo</v>
      </c>
      <c r="D262" s="89" t="s">
        <v>90</v>
      </c>
      <c r="E262" s="77" t="str">
        <f t="shared" ref="E262" si="313">E260</f>
        <v>Corte</v>
      </c>
      <c r="F262" s="77" t="str">
        <f t="shared" ref="F262:G262" si="314">F260</f>
        <v>G</v>
      </c>
      <c r="G262" s="78" t="str">
        <f t="shared" si="314"/>
        <v>1D10</v>
      </c>
      <c r="H262" s="79">
        <v>4</v>
      </c>
      <c r="I262" s="77" t="str">
        <f t="shared" ref="I262:J262" si="315">I260</f>
        <v>XX</v>
      </c>
      <c r="J262" s="77">
        <f t="shared" si="315"/>
        <v>2</v>
      </c>
      <c r="K262" s="79">
        <v>2</v>
      </c>
      <c r="L262" s="81">
        <f>L261+1</f>
        <v>13</v>
      </c>
      <c r="M262" s="92">
        <f>(M261/50)*55</f>
        <v>6.6</v>
      </c>
      <c r="N262" s="81" t="s">
        <v>29</v>
      </c>
      <c r="O262" s="81" t="s">
        <v>32</v>
      </c>
      <c r="P262" s="82">
        <v>80</v>
      </c>
      <c r="Q262" s="83"/>
    </row>
    <row r="263" spans="1:17" ht="16.5" thickTop="1" thickBot="1" x14ac:dyDescent="0.3">
      <c r="A263" s="87">
        <v>251</v>
      </c>
      <c r="B263" s="96"/>
      <c r="C263" s="48" t="str">
        <f t="shared" ref="C263" si="316">C260</f>
        <v>Machado Duplo</v>
      </c>
      <c r="D263" s="88" t="s">
        <v>91</v>
      </c>
      <c r="E263" s="64" t="str">
        <f t="shared" ref="E263" si="317">E260</f>
        <v>Corte</v>
      </c>
      <c r="F263" s="64" t="str">
        <f t="shared" ref="F263:G263" si="318">F260</f>
        <v>G</v>
      </c>
      <c r="G263" s="69" t="str">
        <f t="shared" si="318"/>
        <v>1D10</v>
      </c>
      <c r="H263" s="72">
        <v>5</v>
      </c>
      <c r="I263" s="64" t="str">
        <f t="shared" ref="I263:J263" si="319">I260</f>
        <v>XX</v>
      </c>
      <c r="J263" s="64">
        <f t="shared" si="319"/>
        <v>2</v>
      </c>
      <c r="K263" s="72">
        <v>5</v>
      </c>
      <c r="L263" s="49">
        <f>L262*10</f>
        <v>130</v>
      </c>
      <c r="M263" s="91">
        <f>(M247/4)*3</f>
        <v>3.75</v>
      </c>
      <c r="N263" s="49" t="s">
        <v>29</v>
      </c>
      <c r="O263" s="49" t="s">
        <v>35</v>
      </c>
      <c r="P263" s="69">
        <v>99</v>
      </c>
      <c r="Q263" s="61"/>
    </row>
    <row r="264" spans="1:17" ht="15.75" thickBot="1" x14ac:dyDescent="0.3">
      <c r="A264" s="84">
        <v>252</v>
      </c>
      <c r="B264" s="96"/>
      <c r="C264" s="76" t="str">
        <f t="shared" ref="C264" si="320">C260</f>
        <v>Machado Duplo</v>
      </c>
      <c r="D264" s="89" t="s">
        <v>92</v>
      </c>
      <c r="E264" s="77" t="str">
        <f t="shared" ref="E264" si="321">E260</f>
        <v>Corte</v>
      </c>
      <c r="F264" s="77" t="str">
        <f t="shared" ref="F264:G264" si="322">F260</f>
        <v>G</v>
      </c>
      <c r="G264" s="78" t="str">
        <f t="shared" si="322"/>
        <v>1D10</v>
      </c>
      <c r="H264" s="79">
        <v>6</v>
      </c>
      <c r="I264" s="77" t="str">
        <f t="shared" ref="I264:J264" si="323">I260</f>
        <v>XX</v>
      </c>
      <c r="J264" s="77">
        <f t="shared" si="323"/>
        <v>2</v>
      </c>
      <c r="K264" s="79">
        <v>6</v>
      </c>
      <c r="L264" s="81">
        <f>L263*2</f>
        <v>260</v>
      </c>
      <c r="M264" s="92">
        <f>(M263/40)*45</f>
        <v>4.21875</v>
      </c>
      <c r="N264" s="81" t="s">
        <v>30</v>
      </c>
      <c r="O264" s="81" t="s">
        <v>35</v>
      </c>
      <c r="P264" s="78">
        <v>99</v>
      </c>
      <c r="Q264" s="83"/>
    </row>
    <row r="265" spans="1:17" ht="16.5" thickTop="1" thickBot="1" x14ac:dyDescent="0.3">
      <c r="A265" s="97" t="s">
        <v>60</v>
      </c>
      <c r="B265" s="98"/>
      <c r="C265" s="99" t="s">
        <v>13</v>
      </c>
      <c r="D265" s="100"/>
      <c r="E265" s="74" t="s">
        <v>106</v>
      </c>
      <c r="F265" s="62" t="s">
        <v>14</v>
      </c>
      <c r="G265" s="101" t="s">
        <v>15</v>
      </c>
      <c r="H265" s="100"/>
      <c r="I265" s="65" t="s">
        <v>16</v>
      </c>
      <c r="J265" s="101" t="s">
        <v>17</v>
      </c>
      <c r="K265" s="100"/>
      <c r="L265" s="62" t="s">
        <v>18</v>
      </c>
      <c r="M265" s="62" t="s">
        <v>19</v>
      </c>
      <c r="N265" s="62" t="s">
        <v>21</v>
      </c>
      <c r="O265" s="62" t="s">
        <v>20</v>
      </c>
      <c r="P265" s="71" t="s">
        <v>61</v>
      </c>
      <c r="Q265" s="63" t="s">
        <v>22</v>
      </c>
    </row>
    <row r="266" spans="1:17" ht="16.5" thickTop="1" thickBot="1" x14ac:dyDescent="0.3">
      <c r="A266" s="84">
        <v>253</v>
      </c>
      <c r="B266" s="95" t="s">
        <v>99</v>
      </c>
      <c r="C266" s="76" t="s">
        <v>99</v>
      </c>
      <c r="D266" s="89" t="s">
        <v>72</v>
      </c>
      <c r="E266" s="89" t="s">
        <v>107</v>
      </c>
      <c r="F266" s="77" t="s">
        <v>45</v>
      </c>
      <c r="G266" s="78" t="s">
        <v>47</v>
      </c>
      <c r="H266" s="79">
        <v>-3</v>
      </c>
      <c r="I266" s="85" t="s">
        <v>49</v>
      </c>
      <c r="J266" s="78">
        <v>6</v>
      </c>
      <c r="K266" s="79">
        <v>-3</v>
      </c>
      <c r="L266" s="81">
        <f>L269-3</f>
        <v>1</v>
      </c>
      <c r="M266" s="92">
        <f>M267</f>
        <v>1.125</v>
      </c>
      <c r="N266" s="81" t="s">
        <v>4</v>
      </c>
      <c r="O266" s="81" t="s">
        <v>31</v>
      </c>
      <c r="P266" s="82">
        <v>10</v>
      </c>
      <c r="Q266" s="83"/>
    </row>
    <row r="267" spans="1:17" ht="16.5" thickTop="1" thickBot="1" x14ac:dyDescent="0.3">
      <c r="A267" s="87">
        <v>254</v>
      </c>
      <c r="B267" s="96"/>
      <c r="C267" s="48" t="str">
        <f>C266</f>
        <v>Machadinha</v>
      </c>
      <c r="D267" s="88" t="s">
        <v>73</v>
      </c>
      <c r="E267" s="64" t="str">
        <f>E266</f>
        <v>Corte</v>
      </c>
      <c r="F267" s="64" t="str">
        <f>F266</f>
        <v>P</v>
      </c>
      <c r="G267" s="69" t="str">
        <f>G266</f>
        <v>1D6</v>
      </c>
      <c r="H267" s="72">
        <v>-2</v>
      </c>
      <c r="I267" s="64" t="str">
        <f>I266</f>
        <v>3|6|9</v>
      </c>
      <c r="J267" s="64">
        <f>J266</f>
        <v>6</v>
      </c>
      <c r="K267" s="72">
        <v>-2</v>
      </c>
      <c r="L267" s="49">
        <f>L269- 2</f>
        <v>2</v>
      </c>
      <c r="M267" s="91">
        <f>(M268/100)*75</f>
        <v>1.125</v>
      </c>
      <c r="N267" s="49" t="s">
        <v>23</v>
      </c>
      <c r="O267" s="49" t="s">
        <v>31</v>
      </c>
      <c r="P267" s="70">
        <v>20</v>
      </c>
      <c r="Q267" s="61"/>
    </row>
    <row r="268" spans="1:17" ht="15.75" thickBot="1" x14ac:dyDescent="0.3">
      <c r="A268" s="84">
        <v>255</v>
      </c>
      <c r="B268" s="96"/>
      <c r="C268" s="76" t="str">
        <f>C266</f>
        <v>Machadinha</v>
      </c>
      <c r="D268" s="89" t="s">
        <v>74</v>
      </c>
      <c r="E268" s="77" t="str">
        <f>E266</f>
        <v>Corte</v>
      </c>
      <c r="F268" s="77" t="str">
        <f>F266</f>
        <v>P</v>
      </c>
      <c r="G268" s="78" t="str">
        <f>G266</f>
        <v>1D6</v>
      </c>
      <c r="H268" s="79">
        <v>-2</v>
      </c>
      <c r="I268" s="77" t="str">
        <f>I266</f>
        <v>3|6|9</v>
      </c>
      <c r="J268" s="77">
        <f>J266</f>
        <v>6</v>
      </c>
      <c r="K268" s="79">
        <v>-1</v>
      </c>
      <c r="L268" s="81">
        <f>L269- 1</f>
        <v>3</v>
      </c>
      <c r="M268" s="92">
        <f>(M269/100)*75</f>
        <v>1.5</v>
      </c>
      <c r="N268" s="81" t="s">
        <v>24</v>
      </c>
      <c r="O268" s="81" t="s">
        <v>31</v>
      </c>
      <c r="P268" s="82">
        <v>30</v>
      </c>
      <c r="Q268" s="83"/>
    </row>
    <row r="269" spans="1:17" ht="16.5" thickTop="1" thickBot="1" x14ac:dyDescent="0.3">
      <c r="A269" s="87">
        <v>256</v>
      </c>
      <c r="B269" s="96"/>
      <c r="C269" s="48" t="str">
        <f>C266</f>
        <v>Machadinha</v>
      </c>
      <c r="D269" s="88" t="s">
        <v>75</v>
      </c>
      <c r="E269" s="64" t="str">
        <f>E266</f>
        <v>Corte</v>
      </c>
      <c r="F269" s="64" t="str">
        <f>F266</f>
        <v>P</v>
      </c>
      <c r="G269" s="69" t="str">
        <f>G266</f>
        <v>1D6</v>
      </c>
      <c r="H269" s="72">
        <v>0</v>
      </c>
      <c r="I269" s="64" t="str">
        <f>I266</f>
        <v>3|6|9</v>
      </c>
      <c r="J269" s="64">
        <f>J266</f>
        <v>6</v>
      </c>
      <c r="K269" s="72">
        <v>0</v>
      </c>
      <c r="L269" s="49">
        <v>4</v>
      </c>
      <c r="M269" s="91">
        <v>2</v>
      </c>
      <c r="N269" s="49" t="s">
        <v>25</v>
      </c>
      <c r="O269" s="49" t="s">
        <v>31</v>
      </c>
      <c r="P269" s="70">
        <v>40</v>
      </c>
      <c r="Q269" s="61"/>
    </row>
    <row r="270" spans="1:17" ht="15.75" thickBot="1" x14ac:dyDescent="0.3">
      <c r="A270" s="84">
        <v>257</v>
      </c>
      <c r="B270" s="96"/>
      <c r="C270" s="76" t="str">
        <f>C266</f>
        <v>Machadinha</v>
      </c>
      <c r="D270" s="89" t="s">
        <v>76</v>
      </c>
      <c r="E270" s="77" t="str">
        <f>E266</f>
        <v>Corte</v>
      </c>
      <c r="F270" s="77" t="str">
        <f>F266</f>
        <v>P</v>
      </c>
      <c r="G270" s="78" t="str">
        <f>G266</f>
        <v>1D6</v>
      </c>
      <c r="H270" s="79">
        <v>-3</v>
      </c>
      <c r="I270" s="77" t="str">
        <f>I266</f>
        <v>3|6|9</v>
      </c>
      <c r="J270" s="77">
        <f>J266</f>
        <v>6</v>
      </c>
      <c r="K270" s="79">
        <v>-2</v>
      </c>
      <c r="L270" s="81">
        <f>L266+ 1</f>
        <v>2</v>
      </c>
      <c r="M270" s="92">
        <f>(M266/5)*4</f>
        <v>0.9</v>
      </c>
      <c r="N270" s="81" t="s">
        <v>4</v>
      </c>
      <c r="O270" s="81" t="s">
        <v>40</v>
      </c>
      <c r="P270" s="82">
        <v>20</v>
      </c>
      <c r="Q270" s="83"/>
    </row>
    <row r="271" spans="1:17" ht="16.5" thickTop="1" thickBot="1" x14ac:dyDescent="0.3">
      <c r="A271" s="87">
        <v>258</v>
      </c>
      <c r="B271" s="96"/>
      <c r="C271" s="48" t="str">
        <f t="shared" ref="C271" si="324">C270</f>
        <v>Machadinha</v>
      </c>
      <c r="D271" s="88" t="s">
        <v>77</v>
      </c>
      <c r="E271" s="64" t="str">
        <f t="shared" ref="E271" si="325">E270</f>
        <v>Corte</v>
      </c>
      <c r="F271" s="64" t="str">
        <f t="shared" ref="F271" si="326">F270</f>
        <v>P</v>
      </c>
      <c r="G271" s="69" t="str">
        <f t="shared" ref="G271" si="327">G270</f>
        <v>1D6</v>
      </c>
      <c r="H271" s="72">
        <v>-3</v>
      </c>
      <c r="I271" s="64" t="str">
        <f t="shared" ref="I271" si="328">I270</f>
        <v>3|6|9</v>
      </c>
      <c r="J271" s="64">
        <f t="shared" ref="J271" si="329">J270</f>
        <v>6</v>
      </c>
      <c r="K271" s="72">
        <v>-1</v>
      </c>
      <c r="L271" s="49">
        <f>L267+1</f>
        <v>3</v>
      </c>
      <c r="M271" s="91">
        <f>(M267/5)*4</f>
        <v>0.9</v>
      </c>
      <c r="N271" s="49" t="s">
        <v>23</v>
      </c>
      <c r="O271" s="49" t="s">
        <v>40</v>
      </c>
      <c r="P271" s="70">
        <v>30</v>
      </c>
      <c r="Q271" s="61"/>
    </row>
    <row r="272" spans="1:17" ht="15.75" thickBot="1" x14ac:dyDescent="0.3">
      <c r="A272" s="84">
        <v>259</v>
      </c>
      <c r="B272" s="96"/>
      <c r="C272" s="76" t="str">
        <f t="shared" ref="C272" si="330">C270</f>
        <v>Machadinha</v>
      </c>
      <c r="D272" s="89" t="s">
        <v>78</v>
      </c>
      <c r="E272" s="77" t="str">
        <f t="shared" ref="E272" si="331">E270</f>
        <v>Corte</v>
      </c>
      <c r="F272" s="77" t="str">
        <f t="shared" ref="F272:G272" si="332">F270</f>
        <v>P</v>
      </c>
      <c r="G272" s="78" t="str">
        <f t="shared" si="332"/>
        <v>1D6</v>
      </c>
      <c r="H272" s="79">
        <v>-3</v>
      </c>
      <c r="I272" s="77" t="str">
        <f t="shared" ref="I272:J272" si="333">I270</f>
        <v>3|6|9</v>
      </c>
      <c r="J272" s="77">
        <f t="shared" si="333"/>
        <v>6</v>
      </c>
      <c r="K272" s="79">
        <v>0</v>
      </c>
      <c r="L272" s="81">
        <f>L268+1</f>
        <v>4</v>
      </c>
      <c r="M272" s="92">
        <f t="shared" ref="M272:M273" si="334">(M268/5)*4</f>
        <v>1.2</v>
      </c>
      <c r="N272" s="81" t="s">
        <v>24</v>
      </c>
      <c r="O272" s="81" t="s">
        <v>40</v>
      </c>
      <c r="P272" s="82">
        <v>40</v>
      </c>
      <c r="Q272" s="83"/>
    </row>
    <row r="273" spans="1:17" ht="16.5" thickTop="1" thickBot="1" x14ac:dyDescent="0.3">
      <c r="A273" s="87">
        <v>260</v>
      </c>
      <c r="B273" s="96"/>
      <c r="C273" s="48" t="str">
        <f t="shared" ref="C273" si="335">C270</f>
        <v>Machadinha</v>
      </c>
      <c r="D273" s="88" t="s">
        <v>79</v>
      </c>
      <c r="E273" s="64" t="str">
        <f t="shared" ref="E273" si="336">E270</f>
        <v>Corte</v>
      </c>
      <c r="F273" s="64" t="str">
        <f t="shared" ref="F273:G273" si="337">F270</f>
        <v>P</v>
      </c>
      <c r="G273" s="69" t="str">
        <f t="shared" si="337"/>
        <v>1D6</v>
      </c>
      <c r="H273" s="72">
        <v>-2</v>
      </c>
      <c r="I273" s="64" t="str">
        <f t="shared" ref="I273:J273" si="338">I270</f>
        <v>3|6|9</v>
      </c>
      <c r="J273" s="64">
        <f t="shared" si="338"/>
        <v>6</v>
      </c>
      <c r="K273" s="72">
        <v>1</v>
      </c>
      <c r="L273" s="49">
        <f>L269+1</f>
        <v>5</v>
      </c>
      <c r="M273" s="91">
        <f t="shared" si="334"/>
        <v>1.6</v>
      </c>
      <c r="N273" s="49" t="s">
        <v>25</v>
      </c>
      <c r="O273" s="49" t="s">
        <v>40</v>
      </c>
      <c r="P273" s="70">
        <v>50</v>
      </c>
      <c r="Q273" s="61"/>
    </row>
    <row r="274" spans="1:17" ht="15.75" thickBot="1" x14ac:dyDescent="0.3">
      <c r="A274" s="84">
        <v>261</v>
      </c>
      <c r="B274" s="96"/>
      <c r="C274" s="76" t="str">
        <f t="shared" ref="C274" si="339">C270</f>
        <v>Machadinha</v>
      </c>
      <c r="D274" s="89" t="s">
        <v>80</v>
      </c>
      <c r="E274" s="77" t="str">
        <f t="shared" ref="E274" si="340">E270</f>
        <v>Corte</v>
      </c>
      <c r="F274" s="77" t="str">
        <f t="shared" ref="F274:G274" si="341">F270</f>
        <v>P</v>
      </c>
      <c r="G274" s="78" t="str">
        <f t="shared" si="341"/>
        <v>1D6</v>
      </c>
      <c r="H274" s="79">
        <v>1</v>
      </c>
      <c r="I274" s="77" t="str">
        <f t="shared" ref="I274:J274" si="342">I270</f>
        <v>3|6|9</v>
      </c>
      <c r="J274" s="77">
        <f t="shared" si="342"/>
        <v>6</v>
      </c>
      <c r="K274" s="79">
        <v>3</v>
      </c>
      <c r="L274" s="81">
        <f>L273+1</f>
        <v>6</v>
      </c>
      <c r="M274" s="92">
        <f>(M273/5)*4</f>
        <v>1.28</v>
      </c>
      <c r="N274" s="81" t="s">
        <v>28</v>
      </c>
      <c r="O274" s="81" t="s">
        <v>40</v>
      </c>
      <c r="P274" s="82">
        <v>70</v>
      </c>
      <c r="Q274" s="83"/>
    </row>
    <row r="275" spans="1:17" ht="16.5" thickTop="1" thickBot="1" x14ac:dyDescent="0.3">
      <c r="A275" s="87">
        <v>262</v>
      </c>
      <c r="B275" s="96"/>
      <c r="C275" s="48" t="str">
        <f t="shared" ref="C275" si="343">C274</f>
        <v>Machadinha</v>
      </c>
      <c r="D275" s="88" t="s">
        <v>81</v>
      </c>
      <c r="E275" s="64" t="str">
        <f t="shared" ref="E275" si="344">E274</f>
        <v>Corte</v>
      </c>
      <c r="F275" s="64" t="str">
        <f t="shared" ref="F275" si="345">F274</f>
        <v>P</v>
      </c>
      <c r="G275" s="69" t="str">
        <f t="shared" ref="G275" si="346">G274</f>
        <v>1D6</v>
      </c>
      <c r="H275" s="72">
        <v>-3</v>
      </c>
      <c r="I275" s="64" t="str">
        <f t="shared" ref="I275" si="347">I274</f>
        <v>3|6|9</v>
      </c>
      <c r="J275" s="64">
        <f t="shared" ref="J275" si="348">J274</f>
        <v>6</v>
      </c>
      <c r="K275" s="72">
        <v>-1</v>
      </c>
      <c r="L275" s="49">
        <f>L270</f>
        <v>2</v>
      </c>
      <c r="M275" s="91">
        <f>(M266/4)*3</f>
        <v>0.84375</v>
      </c>
      <c r="N275" s="49" t="s">
        <v>4</v>
      </c>
      <c r="O275" s="49" t="s">
        <v>41</v>
      </c>
      <c r="P275" s="70">
        <v>20</v>
      </c>
      <c r="Q275" s="61"/>
    </row>
    <row r="276" spans="1:17" ht="15.75" thickBot="1" x14ac:dyDescent="0.3">
      <c r="A276" s="84">
        <v>263</v>
      </c>
      <c r="B276" s="96"/>
      <c r="C276" s="76" t="str">
        <f t="shared" ref="C276" si="349">C274</f>
        <v>Machadinha</v>
      </c>
      <c r="D276" s="89" t="s">
        <v>82</v>
      </c>
      <c r="E276" s="77" t="str">
        <f t="shared" ref="E276" si="350">E274</f>
        <v>Corte</v>
      </c>
      <c r="F276" s="77" t="str">
        <f t="shared" ref="F276:G276" si="351">F274</f>
        <v>P</v>
      </c>
      <c r="G276" s="78" t="str">
        <f t="shared" si="351"/>
        <v>1D6</v>
      </c>
      <c r="H276" s="79">
        <v>-3</v>
      </c>
      <c r="I276" s="77" t="str">
        <f t="shared" ref="I276:J276" si="352">I274</f>
        <v>3|6|9</v>
      </c>
      <c r="J276" s="77">
        <f t="shared" si="352"/>
        <v>6</v>
      </c>
      <c r="K276" s="79">
        <v>0</v>
      </c>
      <c r="L276" s="81">
        <f>L271</f>
        <v>3</v>
      </c>
      <c r="M276" s="92">
        <f>(M267/4)*3</f>
        <v>0.84375</v>
      </c>
      <c r="N276" s="81" t="s">
        <v>23</v>
      </c>
      <c r="O276" s="81" t="s">
        <v>41</v>
      </c>
      <c r="P276" s="82">
        <v>30</v>
      </c>
      <c r="Q276" s="83"/>
    </row>
    <row r="277" spans="1:17" ht="16.5" thickTop="1" thickBot="1" x14ac:dyDescent="0.3">
      <c r="A277" s="87">
        <v>264</v>
      </c>
      <c r="B277" s="96"/>
      <c r="C277" s="48" t="str">
        <f t="shared" ref="C277" si="353">C274</f>
        <v>Machadinha</v>
      </c>
      <c r="D277" s="88" t="s">
        <v>83</v>
      </c>
      <c r="E277" s="64" t="str">
        <f t="shared" ref="E277" si="354">E274</f>
        <v>Corte</v>
      </c>
      <c r="F277" s="64" t="str">
        <f t="shared" ref="F277:G277" si="355">F274</f>
        <v>P</v>
      </c>
      <c r="G277" s="69" t="str">
        <f t="shared" si="355"/>
        <v>1D6</v>
      </c>
      <c r="H277" s="72">
        <v>-3</v>
      </c>
      <c r="I277" s="64" t="str">
        <f t="shared" ref="I277:J277" si="356">I274</f>
        <v>3|6|9</v>
      </c>
      <c r="J277" s="64">
        <f t="shared" si="356"/>
        <v>6</v>
      </c>
      <c r="K277" s="72">
        <v>1</v>
      </c>
      <c r="L277" s="49">
        <f>L272</f>
        <v>4</v>
      </c>
      <c r="M277" s="91">
        <f t="shared" ref="M277:M278" si="357">(M268/4)*3</f>
        <v>1.125</v>
      </c>
      <c r="N277" s="49" t="s">
        <v>24</v>
      </c>
      <c r="O277" s="49" t="s">
        <v>41</v>
      </c>
      <c r="P277" s="70">
        <v>40</v>
      </c>
      <c r="Q277" s="61"/>
    </row>
    <row r="278" spans="1:17" ht="15.75" thickBot="1" x14ac:dyDescent="0.3">
      <c r="A278" s="84">
        <v>265</v>
      </c>
      <c r="B278" s="96"/>
      <c r="C278" s="76" t="str">
        <f t="shared" ref="C278" si="358">C274</f>
        <v>Machadinha</v>
      </c>
      <c r="D278" s="89" t="s">
        <v>84</v>
      </c>
      <c r="E278" s="77" t="str">
        <f t="shared" ref="E278" si="359">E274</f>
        <v>Corte</v>
      </c>
      <c r="F278" s="77" t="str">
        <f t="shared" ref="F278:G278" si="360">F274</f>
        <v>P</v>
      </c>
      <c r="G278" s="78" t="str">
        <f t="shared" si="360"/>
        <v>1D6</v>
      </c>
      <c r="H278" s="79">
        <v>-3</v>
      </c>
      <c r="I278" s="77" t="str">
        <f t="shared" ref="I278:J278" si="361">I274</f>
        <v>3|6|9</v>
      </c>
      <c r="J278" s="77">
        <f t="shared" si="361"/>
        <v>6</v>
      </c>
      <c r="K278" s="79">
        <v>2</v>
      </c>
      <c r="L278" s="81">
        <f>L273</f>
        <v>5</v>
      </c>
      <c r="M278" s="92">
        <f t="shared" si="357"/>
        <v>1.5</v>
      </c>
      <c r="N278" s="81" t="s">
        <v>25</v>
      </c>
      <c r="O278" s="81" t="s">
        <v>41</v>
      </c>
      <c r="P278" s="82">
        <v>50</v>
      </c>
      <c r="Q278" s="83"/>
    </row>
    <row r="279" spans="1:17" ht="16.5" thickTop="1" thickBot="1" x14ac:dyDescent="0.3">
      <c r="A279" s="87">
        <v>266</v>
      </c>
      <c r="B279" s="96"/>
      <c r="C279" s="48" t="str">
        <f t="shared" ref="C279" si="362">C278</f>
        <v>Machadinha</v>
      </c>
      <c r="D279" s="88" t="s">
        <v>85</v>
      </c>
      <c r="E279" s="64" t="str">
        <f t="shared" ref="E279" si="363">E278</f>
        <v>Corte</v>
      </c>
      <c r="F279" s="64" t="str">
        <f t="shared" ref="F279" si="364">F278</f>
        <v>P</v>
      </c>
      <c r="G279" s="69" t="str">
        <f t="shared" ref="G279" si="365">G278</f>
        <v>1D6</v>
      </c>
      <c r="H279" s="72">
        <v>0</v>
      </c>
      <c r="I279" s="64" t="str">
        <f t="shared" ref="I279" si="366">I278</f>
        <v>3|6|9</v>
      </c>
      <c r="J279" s="64">
        <f t="shared" ref="J279" si="367">J278</f>
        <v>6</v>
      </c>
      <c r="K279" s="72">
        <v>4</v>
      </c>
      <c r="L279" s="49">
        <f>L274</f>
        <v>6</v>
      </c>
      <c r="M279" s="91">
        <f>(M278/4)*3</f>
        <v>1.125</v>
      </c>
      <c r="N279" s="49" t="s">
        <v>28</v>
      </c>
      <c r="O279" s="49" t="s">
        <v>41</v>
      </c>
      <c r="P279" s="70">
        <v>70</v>
      </c>
      <c r="Q279" s="61"/>
    </row>
    <row r="280" spans="1:17" ht="15.75" thickBot="1" x14ac:dyDescent="0.3">
      <c r="A280" s="84">
        <v>267</v>
      </c>
      <c r="B280" s="96"/>
      <c r="C280" s="76" t="str">
        <f t="shared" ref="C280" si="368">C278</f>
        <v>Machadinha</v>
      </c>
      <c r="D280" s="89" t="s">
        <v>86</v>
      </c>
      <c r="E280" s="77" t="str">
        <f t="shared" ref="E280" si="369">E278</f>
        <v>Corte</v>
      </c>
      <c r="F280" s="77" t="str">
        <f t="shared" ref="F280:G280" si="370">F278</f>
        <v>P</v>
      </c>
      <c r="G280" s="78" t="str">
        <f t="shared" si="370"/>
        <v>1D6</v>
      </c>
      <c r="H280" s="79">
        <v>-2</v>
      </c>
      <c r="I280" s="77" t="str">
        <f t="shared" ref="I280:J280" si="371">I278</f>
        <v>3|6|9</v>
      </c>
      <c r="J280" s="77">
        <f t="shared" si="371"/>
        <v>6</v>
      </c>
      <c r="K280" s="79">
        <v>-3</v>
      </c>
      <c r="L280" s="81">
        <f>L267+1</f>
        <v>3</v>
      </c>
      <c r="M280" s="92">
        <f>(M267/5)*6</f>
        <v>1.35</v>
      </c>
      <c r="N280" s="81" t="s">
        <v>23</v>
      </c>
      <c r="O280" s="81" t="s">
        <v>32</v>
      </c>
      <c r="P280" s="82">
        <v>30</v>
      </c>
      <c r="Q280" s="83"/>
    </row>
    <row r="281" spans="1:17" ht="16.5" thickTop="1" thickBot="1" x14ac:dyDescent="0.3">
      <c r="A281" s="87">
        <v>268</v>
      </c>
      <c r="B281" s="96"/>
      <c r="C281" s="48" t="str">
        <f t="shared" ref="C281" si="372">C278</f>
        <v>Machadinha</v>
      </c>
      <c r="D281" s="88" t="s">
        <v>87</v>
      </c>
      <c r="E281" s="64" t="str">
        <f t="shared" ref="E281" si="373">E278</f>
        <v>Corte</v>
      </c>
      <c r="F281" s="64" t="str">
        <f t="shared" ref="F281:G281" si="374">F278</f>
        <v>P</v>
      </c>
      <c r="G281" s="69" t="str">
        <f t="shared" si="374"/>
        <v>1D6</v>
      </c>
      <c r="H281" s="72">
        <v>0</v>
      </c>
      <c r="I281" s="64" t="str">
        <f t="shared" ref="I281:J281" si="375">I278</f>
        <v>3|6|9</v>
      </c>
      <c r="J281" s="64">
        <f t="shared" si="375"/>
        <v>6</v>
      </c>
      <c r="K281" s="72">
        <v>-2</v>
      </c>
      <c r="L281" s="49">
        <f>L268+1</f>
        <v>4</v>
      </c>
      <c r="M281" s="91">
        <f>(M268/5)*6</f>
        <v>1.7999999999999998</v>
      </c>
      <c r="N281" s="49" t="s">
        <v>24</v>
      </c>
      <c r="O281" s="49" t="s">
        <v>32</v>
      </c>
      <c r="P281" s="70">
        <v>40</v>
      </c>
      <c r="Q281" s="61"/>
    </row>
    <row r="282" spans="1:17" ht="15.75" thickBot="1" x14ac:dyDescent="0.3">
      <c r="A282" s="84">
        <v>269</v>
      </c>
      <c r="B282" s="96"/>
      <c r="C282" s="76" t="str">
        <f t="shared" ref="C282" si="376">C278</f>
        <v>Machadinha</v>
      </c>
      <c r="D282" s="89" t="s">
        <v>88</v>
      </c>
      <c r="E282" s="77" t="str">
        <f t="shared" ref="E282" si="377">E278</f>
        <v>Corte</v>
      </c>
      <c r="F282" s="77" t="str">
        <f t="shared" ref="F282:G282" si="378">F278</f>
        <v>P</v>
      </c>
      <c r="G282" s="78" t="str">
        <f t="shared" si="378"/>
        <v>1D6</v>
      </c>
      <c r="H282" s="79">
        <v>1</v>
      </c>
      <c r="I282" s="77" t="str">
        <f t="shared" ref="I282:J282" si="379">I278</f>
        <v>3|6|9</v>
      </c>
      <c r="J282" s="77">
        <f t="shared" si="379"/>
        <v>6</v>
      </c>
      <c r="K282" s="79">
        <v>-1</v>
      </c>
      <c r="L282" s="81">
        <f>L269+1</f>
        <v>5</v>
      </c>
      <c r="M282" s="92">
        <f>(M269/5)*6</f>
        <v>2.4000000000000004</v>
      </c>
      <c r="N282" s="81" t="s">
        <v>25</v>
      </c>
      <c r="O282" s="81" t="s">
        <v>32</v>
      </c>
      <c r="P282" s="82">
        <v>50</v>
      </c>
      <c r="Q282" s="83"/>
    </row>
    <row r="283" spans="1:17" ht="16.5" thickTop="1" thickBot="1" x14ac:dyDescent="0.3">
      <c r="A283" s="87">
        <v>270</v>
      </c>
      <c r="B283" s="96"/>
      <c r="C283" s="48" t="str">
        <f t="shared" ref="C283" si="380">C282</f>
        <v>Machadinha</v>
      </c>
      <c r="D283" s="88" t="s">
        <v>89</v>
      </c>
      <c r="E283" s="64" t="str">
        <f t="shared" ref="E283" si="381">E282</f>
        <v>Corte</v>
      </c>
      <c r="F283" s="64" t="str">
        <f t="shared" ref="F283" si="382">F282</f>
        <v>P</v>
      </c>
      <c r="G283" s="69" t="str">
        <f t="shared" ref="G283" si="383">G282</f>
        <v>1D6</v>
      </c>
      <c r="H283" s="72">
        <v>2</v>
      </c>
      <c r="I283" s="64" t="str">
        <f t="shared" ref="I283" si="384">I282</f>
        <v>3|6|9</v>
      </c>
      <c r="J283" s="64">
        <f t="shared" ref="J283" si="385">J282</f>
        <v>6</v>
      </c>
      <c r="K283" s="72">
        <v>0</v>
      </c>
      <c r="L283" s="49">
        <f>L282+1</f>
        <v>6</v>
      </c>
      <c r="M283" s="91">
        <f>M282</f>
        <v>2.4000000000000004</v>
      </c>
      <c r="N283" s="49" t="s">
        <v>3</v>
      </c>
      <c r="O283" s="49" t="s">
        <v>32</v>
      </c>
      <c r="P283" s="70">
        <v>60</v>
      </c>
      <c r="Q283" s="61"/>
    </row>
    <row r="284" spans="1:17" ht="15.75" thickBot="1" x14ac:dyDescent="0.3">
      <c r="A284" s="84">
        <v>271</v>
      </c>
      <c r="B284" s="96"/>
      <c r="C284" s="76" t="str">
        <f t="shared" ref="C284" si="386">C282</f>
        <v>Machadinha</v>
      </c>
      <c r="D284" s="89" t="s">
        <v>90</v>
      </c>
      <c r="E284" s="77" t="str">
        <f t="shared" ref="E284" si="387">E282</f>
        <v>Corte</v>
      </c>
      <c r="F284" s="77" t="str">
        <f t="shared" ref="F284:G284" si="388">F282</f>
        <v>P</v>
      </c>
      <c r="G284" s="78" t="str">
        <f t="shared" si="388"/>
        <v>1D6</v>
      </c>
      <c r="H284" s="79">
        <v>4</v>
      </c>
      <c r="I284" s="77" t="str">
        <f t="shared" ref="I284:J284" si="389">I282</f>
        <v>3|6|9</v>
      </c>
      <c r="J284" s="77">
        <f t="shared" si="389"/>
        <v>6</v>
      </c>
      <c r="K284" s="79">
        <v>2</v>
      </c>
      <c r="L284" s="81">
        <f>L283+1</f>
        <v>7</v>
      </c>
      <c r="M284" s="92">
        <f>(M283/50)*55</f>
        <v>2.6400000000000006</v>
      </c>
      <c r="N284" s="81" t="s">
        <v>29</v>
      </c>
      <c r="O284" s="81" t="s">
        <v>32</v>
      </c>
      <c r="P284" s="82">
        <v>80</v>
      </c>
      <c r="Q284" s="83"/>
    </row>
    <row r="285" spans="1:17" ht="16.5" thickTop="1" thickBot="1" x14ac:dyDescent="0.3">
      <c r="A285" s="87">
        <v>272</v>
      </c>
      <c r="B285" s="96"/>
      <c r="C285" s="48" t="str">
        <f t="shared" ref="C285" si="390">C282</f>
        <v>Machadinha</v>
      </c>
      <c r="D285" s="88" t="s">
        <v>91</v>
      </c>
      <c r="E285" s="64" t="str">
        <f t="shared" ref="E285" si="391">E282</f>
        <v>Corte</v>
      </c>
      <c r="F285" s="64" t="str">
        <f t="shared" ref="F285:G285" si="392">F282</f>
        <v>P</v>
      </c>
      <c r="G285" s="69" t="str">
        <f t="shared" si="392"/>
        <v>1D6</v>
      </c>
      <c r="H285" s="72">
        <v>5</v>
      </c>
      <c r="I285" s="64" t="str">
        <f t="shared" ref="I285:J285" si="393">I282</f>
        <v>3|6|9</v>
      </c>
      <c r="J285" s="64">
        <f t="shared" si="393"/>
        <v>6</v>
      </c>
      <c r="K285" s="72">
        <v>5</v>
      </c>
      <c r="L285" s="49">
        <f>L284*10</f>
        <v>70</v>
      </c>
      <c r="M285" s="91">
        <f>(M269/4)*3</f>
        <v>1.5</v>
      </c>
      <c r="N285" s="49" t="s">
        <v>29</v>
      </c>
      <c r="O285" s="49" t="s">
        <v>35</v>
      </c>
      <c r="P285" s="69">
        <v>99</v>
      </c>
      <c r="Q285" s="61"/>
    </row>
    <row r="286" spans="1:17" ht="15.75" thickBot="1" x14ac:dyDescent="0.3">
      <c r="A286" s="84">
        <v>273</v>
      </c>
      <c r="B286" s="96"/>
      <c r="C286" s="76" t="str">
        <f t="shared" ref="C286" si="394">C282</f>
        <v>Machadinha</v>
      </c>
      <c r="D286" s="89" t="s">
        <v>92</v>
      </c>
      <c r="E286" s="77" t="str">
        <f t="shared" ref="E286" si="395">E282</f>
        <v>Corte</v>
      </c>
      <c r="F286" s="77" t="str">
        <f t="shared" ref="F286:G286" si="396">F282</f>
        <v>P</v>
      </c>
      <c r="G286" s="78" t="str">
        <f t="shared" si="396"/>
        <v>1D6</v>
      </c>
      <c r="H286" s="79">
        <v>6</v>
      </c>
      <c r="I286" s="77" t="str">
        <f t="shared" ref="I286:J286" si="397">I282</f>
        <v>3|6|9</v>
      </c>
      <c r="J286" s="77">
        <f t="shared" si="397"/>
        <v>6</v>
      </c>
      <c r="K286" s="79">
        <v>6</v>
      </c>
      <c r="L286" s="81">
        <f>L285*2</f>
        <v>140</v>
      </c>
      <c r="M286" s="92">
        <f>(M285/40)*45</f>
        <v>1.6875</v>
      </c>
      <c r="N286" s="81" t="s">
        <v>30</v>
      </c>
      <c r="O286" s="81" t="s">
        <v>35</v>
      </c>
      <c r="P286" s="78">
        <v>99</v>
      </c>
      <c r="Q286" s="83"/>
    </row>
    <row r="287" spans="1:17" ht="16.5" thickTop="1" thickBot="1" x14ac:dyDescent="0.3">
      <c r="A287" s="97" t="s">
        <v>60</v>
      </c>
      <c r="B287" s="98"/>
      <c r="C287" s="99" t="s">
        <v>13</v>
      </c>
      <c r="D287" s="100"/>
      <c r="E287" s="74" t="s">
        <v>106</v>
      </c>
      <c r="F287" s="62" t="s">
        <v>14</v>
      </c>
      <c r="G287" s="101" t="s">
        <v>15</v>
      </c>
      <c r="H287" s="100"/>
      <c r="I287" s="65" t="s">
        <v>16</v>
      </c>
      <c r="J287" s="101" t="s">
        <v>17</v>
      </c>
      <c r="K287" s="100"/>
      <c r="L287" s="62" t="s">
        <v>18</v>
      </c>
      <c r="M287" s="62" t="s">
        <v>19</v>
      </c>
      <c r="N287" s="62" t="s">
        <v>21</v>
      </c>
      <c r="O287" s="62" t="s">
        <v>20</v>
      </c>
      <c r="P287" s="71" t="s">
        <v>61</v>
      </c>
      <c r="Q287" s="63" t="s">
        <v>22</v>
      </c>
    </row>
    <row r="288" spans="1:17" ht="16.5" thickTop="1" thickBot="1" x14ac:dyDescent="0.3">
      <c r="A288" s="84">
        <v>274</v>
      </c>
      <c r="B288" s="95" t="s">
        <v>100</v>
      </c>
      <c r="C288" s="76" t="s">
        <v>100</v>
      </c>
      <c r="D288" s="89" t="s">
        <v>72</v>
      </c>
      <c r="E288" s="89" t="s">
        <v>108</v>
      </c>
      <c r="F288" s="77" t="s">
        <v>63</v>
      </c>
      <c r="G288" s="78" t="s">
        <v>68</v>
      </c>
      <c r="H288" s="79">
        <v>-3</v>
      </c>
      <c r="I288" s="85" t="s">
        <v>42</v>
      </c>
      <c r="J288" s="78">
        <v>3</v>
      </c>
      <c r="K288" s="79">
        <v>-3</v>
      </c>
      <c r="L288" s="81">
        <f>L291-3</f>
        <v>5</v>
      </c>
      <c r="M288" s="92">
        <f>M289</f>
        <v>2.8125</v>
      </c>
      <c r="N288" s="81" t="s">
        <v>4</v>
      </c>
      <c r="O288" s="81" t="s">
        <v>31</v>
      </c>
      <c r="P288" s="82">
        <v>10</v>
      </c>
      <c r="Q288" s="83"/>
    </row>
    <row r="289" spans="1:17" ht="16.5" thickTop="1" thickBot="1" x14ac:dyDescent="0.3">
      <c r="A289" s="87">
        <v>275</v>
      </c>
      <c r="B289" s="96"/>
      <c r="C289" s="48" t="str">
        <f>C288</f>
        <v>Mangual</v>
      </c>
      <c r="D289" s="88" t="s">
        <v>73</v>
      </c>
      <c r="E289" s="64" t="str">
        <f>E288</f>
        <v>Esmagamento</v>
      </c>
      <c r="F289" s="64" t="str">
        <f>F288</f>
        <v>M</v>
      </c>
      <c r="G289" s="69" t="str">
        <f>G288</f>
        <v>1D8</v>
      </c>
      <c r="H289" s="72">
        <v>-2</v>
      </c>
      <c r="I289" s="64" t="str">
        <f>I288</f>
        <v>XX</v>
      </c>
      <c r="J289" s="64">
        <f>J288</f>
        <v>3</v>
      </c>
      <c r="K289" s="72">
        <v>-2</v>
      </c>
      <c r="L289" s="49">
        <f>L291- 2</f>
        <v>6</v>
      </c>
      <c r="M289" s="91">
        <f>(M290/100)*75</f>
        <v>2.8125</v>
      </c>
      <c r="N289" s="49" t="s">
        <v>23</v>
      </c>
      <c r="O289" s="49" t="s">
        <v>31</v>
      </c>
      <c r="P289" s="70">
        <v>20</v>
      </c>
      <c r="Q289" s="61"/>
    </row>
    <row r="290" spans="1:17" ht="15.75" thickBot="1" x14ac:dyDescent="0.3">
      <c r="A290" s="84">
        <v>276</v>
      </c>
      <c r="B290" s="96"/>
      <c r="C290" s="76" t="str">
        <f>C288</f>
        <v>Mangual</v>
      </c>
      <c r="D290" s="89" t="s">
        <v>74</v>
      </c>
      <c r="E290" s="77" t="str">
        <f>E288</f>
        <v>Esmagamento</v>
      </c>
      <c r="F290" s="77" t="str">
        <f>F288</f>
        <v>M</v>
      </c>
      <c r="G290" s="78" t="str">
        <f>G288</f>
        <v>1D8</v>
      </c>
      <c r="H290" s="79">
        <v>-2</v>
      </c>
      <c r="I290" s="77" t="str">
        <f>I288</f>
        <v>XX</v>
      </c>
      <c r="J290" s="77">
        <f>J288</f>
        <v>3</v>
      </c>
      <c r="K290" s="79">
        <v>-1</v>
      </c>
      <c r="L290" s="81">
        <f>L291- 1</f>
        <v>7</v>
      </c>
      <c r="M290" s="92">
        <f>(M291/100)*75</f>
        <v>3.75</v>
      </c>
      <c r="N290" s="81" t="s">
        <v>24</v>
      </c>
      <c r="O290" s="81" t="s">
        <v>31</v>
      </c>
      <c r="P290" s="82">
        <v>30</v>
      </c>
      <c r="Q290" s="83"/>
    </row>
    <row r="291" spans="1:17" ht="16.5" thickTop="1" thickBot="1" x14ac:dyDescent="0.3">
      <c r="A291" s="87">
        <v>277</v>
      </c>
      <c r="B291" s="96"/>
      <c r="C291" s="48" t="str">
        <f>C288</f>
        <v>Mangual</v>
      </c>
      <c r="D291" s="88" t="s">
        <v>75</v>
      </c>
      <c r="E291" s="64" t="str">
        <f>E288</f>
        <v>Esmagamento</v>
      </c>
      <c r="F291" s="64" t="str">
        <f>F288</f>
        <v>M</v>
      </c>
      <c r="G291" s="69" t="str">
        <f>G288</f>
        <v>1D8</v>
      </c>
      <c r="H291" s="72">
        <v>0</v>
      </c>
      <c r="I291" s="64" t="str">
        <f>I288</f>
        <v>XX</v>
      </c>
      <c r="J291" s="64">
        <f>J288</f>
        <v>3</v>
      </c>
      <c r="K291" s="72">
        <v>0</v>
      </c>
      <c r="L291" s="49">
        <v>8</v>
      </c>
      <c r="M291" s="91">
        <v>5</v>
      </c>
      <c r="N291" s="49" t="s">
        <v>25</v>
      </c>
      <c r="O291" s="49" t="s">
        <v>31</v>
      </c>
      <c r="P291" s="70">
        <v>40</v>
      </c>
      <c r="Q291" s="61"/>
    </row>
    <row r="292" spans="1:17" ht="15.75" thickBot="1" x14ac:dyDescent="0.3">
      <c r="A292" s="84">
        <v>278</v>
      </c>
      <c r="B292" s="96"/>
      <c r="C292" s="76" t="str">
        <f>C288</f>
        <v>Mangual</v>
      </c>
      <c r="D292" s="89" t="s">
        <v>76</v>
      </c>
      <c r="E292" s="77" t="str">
        <f>E288</f>
        <v>Esmagamento</v>
      </c>
      <c r="F292" s="77" t="str">
        <f>F288</f>
        <v>M</v>
      </c>
      <c r="G292" s="78" t="str">
        <f>G288</f>
        <v>1D8</v>
      </c>
      <c r="H292" s="79">
        <v>-3</v>
      </c>
      <c r="I292" s="77" t="str">
        <f>I288</f>
        <v>XX</v>
      </c>
      <c r="J292" s="77">
        <f>J288</f>
        <v>3</v>
      </c>
      <c r="K292" s="79">
        <v>-2</v>
      </c>
      <c r="L292" s="81">
        <f>L288+ 1</f>
        <v>6</v>
      </c>
      <c r="M292" s="92">
        <f>(M288/5)*4</f>
        <v>2.25</v>
      </c>
      <c r="N292" s="81" t="s">
        <v>4</v>
      </c>
      <c r="O292" s="81" t="s">
        <v>40</v>
      </c>
      <c r="P292" s="82">
        <v>20</v>
      </c>
      <c r="Q292" s="83"/>
    </row>
    <row r="293" spans="1:17" ht="16.5" thickTop="1" thickBot="1" x14ac:dyDescent="0.3">
      <c r="A293" s="87">
        <v>279</v>
      </c>
      <c r="B293" s="96"/>
      <c r="C293" s="48" t="str">
        <f t="shared" ref="C293" si="398">C292</f>
        <v>Mangual</v>
      </c>
      <c r="D293" s="88" t="s">
        <v>77</v>
      </c>
      <c r="E293" s="64" t="str">
        <f t="shared" ref="E293" si="399">E292</f>
        <v>Esmagamento</v>
      </c>
      <c r="F293" s="64" t="str">
        <f t="shared" ref="F293" si="400">F292</f>
        <v>M</v>
      </c>
      <c r="G293" s="69" t="str">
        <f t="shared" ref="G293" si="401">G292</f>
        <v>1D8</v>
      </c>
      <c r="H293" s="72">
        <v>-3</v>
      </c>
      <c r="I293" s="64" t="str">
        <f t="shared" ref="I293" si="402">I292</f>
        <v>XX</v>
      </c>
      <c r="J293" s="64">
        <f t="shared" ref="J293" si="403">J292</f>
        <v>3</v>
      </c>
      <c r="K293" s="72">
        <v>-1</v>
      </c>
      <c r="L293" s="49">
        <f>L289+1</f>
        <v>7</v>
      </c>
      <c r="M293" s="91">
        <f>(M289/5)*4</f>
        <v>2.25</v>
      </c>
      <c r="N293" s="49" t="s">
        <v>23</v>
      </c>
      <c r="O293" s="49" t="s">
        <v>40</v>
      </c>
      <c r="P293" s="70">
        <v>30</v>
      </c>
      <c r="Q293" s="61"/>
    </row>
    <row r="294" spans="1:17" ht="15.75" thickBot="1" x14ac:dyDescent="0.3">
      <c r="A294" s="84">
        <v>280</v>
      </c>
      <c r="B294" s="96"/>
      <c r="C294" s="76" t="str">
        <f t="shared" ref="C294" si="404">C292</f>
        <v>Mangual</v>
      </c>
      <c r="D294" s="89" t="s">
        <v>78</v>
      </c>
      <c r="E294" s="77" t="str">
        <f t="shared" ref="E294" si="405">E292</f>
        <v>Esmagamento</v>
      </c>
      <c r="F294" s="77" t="str">
        <f t="shared" ref="F294:G294" si="406">F292</f>
        <v>M</v>
      </c>
      <c r="G294" s="78" t="str">
        <f t="shared" si="406"/>
        <v>1D8</v>
      </c>
      <c r="H294" s="79">
        <v>-3</v>
      </c>
      <c r="I294" s="77" t="str">
        <f t="shared" ref="I294:J294" si="407">I292</f>
        <v>XX</v>
      </c>
      <c r="J294" s="77">
        <f t="shared" si="407"/>
        <v>3</v>
      </c>
      <c r="K294" s="79">
        <v>0</v>
      </c>
      <c r="L294" s="81">
        <f>L290+1</f>
        <v>8</v>
      </c>
      <c r="M294" s="92">
        <f t="shared" ref="M294:M295" si="408">(M290/5)*4</f>
        <v>3</v>
      </c>
      <c r="N294" s="81" t="s">
        <v>24</v>
      </c>
      <c r="O294" s="81" t="s">
        <v>40</v>
      </c>
      <c r="P294" s="82">
        <v>40</v>
      </c>
      <c r="Q294" s="83"/>
    </row>
    <row r="295" spans="1:17" ht="16.5" thickTop="1" thickBot="1" x14ac:dyDescent="0.3">
      <c r="A295" s="87">
        <v>281</v>
      </c>
      <c r="B295" s="96"/>
      <c r="C295" s="48" t="str">
        <f t="shared" ref="C295" si="409">C292</f>
        <v>Mangual</v>
      </c>
      <c r="D295" s="88" t="s">
        <v>79</v>
      </c>
      <c r="E295" s="64" t="str">
        <f t="shared" ref="E295" si="410">E292</f>
        <v>Esmagamento</v>
      </c>
      <c r="F295" s="64" t="str">
        <f t="shared" ref="F295:G295" si="411">F292</f>
        <v>M</v>
      </c>
      <c r="G295" s="69" t="str">
        <f t="shared" si="411"/>
        <v>1D8</v>
      </c>
      <c r="H295" s="72">
        <v>-2</v>
      </c>
      <c r="I295" s="64" t="str">
        <f t="shared" ref="I295:J295" si="412">I292</f>
        <v>XX</v>
      </c>
      <c r="J295" s="64">
        <f t="shared" si="412"/>
        <v>3</v>
      </c>
      <c r="K295" s="72">
        <v>1</v>
      </c>
      <c r="L295" s="49">
        <f>L291+1</f>
        <v>9</v>
      </c>
      <c r="M295" s="91">
        <f t="shared" si="408"/>
        <v>4</v>
      </c>
      <c r="N295" s="49" t="s">
        <v>25</v>
      </c>
      <c r="O295" s="49" t="s">
        <v>40</v>
      </c>
      <c r="P295" s="70">
        <v>50</v>
      </c>
      <c r="Q295" s="61"/>
    </row>
    <row r="296" spans="1:17" ht="15.75" thickBot="1" x14ac:dyDescent="0.3">
      <c r="A296" s="84">
        <v>282</v>
      </c>
      <c r="B296" s="96"/>
      <c r="C296" s="76" t="str">
        <f t="shared" ref="C296" si="413">C292</f>
        <v>Mangual</v>
      </c>
      <c r="D296" s="89" t="s">
        <v>80</v>
      </c>
      <c r="E296" s="77" t="str">
        <f t="shared" ref="E296" si="414">E292</f>
        <v>Esmagamento</v>
      </c>
      <c r="F296" s="77" t="str">
        <f t="shared" ref="F296:G296" si="415">F292</f>
        <v>M</v>
      </c>
      <c r="G296" s="78" t="str">
        <f t="shared" si="415"/>
        <v>1D8</v>
      </c>
      <c r="H296" s="79">
        <v>1</v>
      </c>
      <c r="I296" s="77" t="str">
        <f t="shared" ref="I296:J296" si="416">I292</f>
        <v>XX</v>
      </c>
      <c r="J296" s="77">
        <f t="shared" si="416"/>
        <v>3</v>
      </c>
      <c r="K296" s="79">
        <v>3</v>
      </c>
      <c r="L296" s="81">
        <f>L295+1</f>
        <v>10</v>
      </c>
      <c r="M296" s="92">
        <f>(M295/5)*4</f>
        <v>3.2</v>
      </c>
      <c r="N296" s="81" t="s">
        <v>28</v>
      </c>
      <c r="O296" s="81" t="s">
        <v>40</v>
      </c>
      <c r="P296" s="82">
        <v>70</v>
      </c>
      <c r="Q296" s="83"/>
    </row>
    <row r="297" spans="1:17" ht="16.5" thickTop="1" thickBot="1" x14ac:dyDescent="0.3">
      <c r="A297" s="87">
        <v>283</v>
      </c>
      <c r="B297" s="96"/>
      <c r="C297" s="48" t="str">
        <f t="shared" ref="C297" si="417">C296</f>
        <v>Mangual</v>
      </c>
      <c r="D297" s="88" t="s">
        <v>81</v>
      </c>
      <c r="E297" s="64" t="str">
        <f t="shared" ref="E297" si="418">E296</f>
        <v>Esmagamento</v>
      </c>
      <c r="F297" s="64" t="str">
        <f t="shared" ref="F297" si="419">F296</f>
        <v>M</v>
      </c>
      <c r="G297" s="69" t="str">
        <f t="shared" ref="G297" si="420">G296</f>
        <v>1D8</v>
      </c>
      <c r="H297" s="72">
        <v>-3</v>
      </c>
      <c r="I297" s="64" t="str">
        <f t="shared" ref="I297" si="421">I296</f>
        <v>XX</v>
      </c>
      <c r="J297" s="64">
        <f t="shared" ref="J297" si="422">J296</f>
        <v>3</v>
      </c>
      <c r="K297" s="72">
        <v>-1</v>
      </c>
      <c r="L297" s="49">
        <f>L292</f>
        <v>6</v>
      </c>
      <c r="M297" s="91">
        <f>(M288/4)*3</f>
        <v>2.109375</v>
      </c>
      <c r="N297" s="49" t="s">
        <v>4</v>
      </c>
      <c r="O297" s="49" t="s">
        <v>41</v>
      </c>
      <c r="P297" s="70">
        <v>20</v>
      </c>
      <c r="Q297" s="61"/>
    </row>
    <row r="298" spans="1:17" ht="15.75" thickBot="1" x14ac:dyDescent="0.3">
      <c r="A298" s="84">
        <v>284</v>
      </c>
      <c r="B298" s="96"/>
      <c r="C298" s="76" t="str">
        <f t="shared" ref="C298" si="423">C296</f>
        <v>Mangual</v>
      </c>
      <c r="D298" s="89" t="s">
        <v>82</v>
      </c>
      <c r="E298" s="77" t="str">
        <f t="shared" ref="E298" si="424">E296</f>
        <v>Esmagamento</v>
      </c>
      <c r="F298" s="77" t="str">
        <f t="shared" ref="F298:G298" si="425">F296</f>
        <v>M</v>
      </c>
      <c r="G298" s="78" t="str">
        <f t="shared" si="425"/>
        <v>1D8</v>
      </c>
      <c r="H298" s="79">
        <v>-3</v>
      </c>
      <c r="I298" s="77" t="str">
        <f t="shared" ref="I298:J298" si="426">I296</f>
        <v>XX</v>
      </c>
      <c r="J298" s="77">
        <f t="shared" si="426"/>
        <v>3</v>
      </c>
      <c r="K298" s="79">
        <v>0</v>
      </c>
      <c r="L298" s="81">
        <f>L293</f>
        <v>7</v>
      </c>
      <c r="M298" s="92">
        <f>(M289/4)*3</f>
        <v>2.109375</v>
      </c>
      <c r="N298" s="81" t="s">
        <v>23</v>
      </c>
      <c r="O298" s="81" t="s">
        <v>41</v>
      </c>
      <c r="P298" s="82">
        <v>30</v>
      </c>
      <c r="Q298" s="83"/>
    </row>
    <row r="299" spans="1:17" ht="16.5" thickTop="1" thickBot="1" x14ac:dyDescent="0.3">
      <c r="A299" s="87">
        <v>285</v>
      </c>
      <c r="B299" s="96"/>
      <c r="C299" s="48" t="str">
        <f t="shared" ref="C299" si="427">C296</f>
        <v>Mangual</v>
      </c>
      <c r="D299" s="88" t="s">
        <v>83</v>
      </c>
      <c r="E299" s="64" t="str">
        <f t="shared" ref="E299" si="428">E296</f>
        <v>Esmagamento</v>
      </c>
      <c r="F299" s="64" t="str">
        <f t="shared" ref="F299:G299" si="429">F296</f>
        <v>M</v>
      </c>
      <c r="G299" s="69" t="str">
        <f t="shared" si="429"/>
        <v>1D8</v>
      </c>
      <c r="H299" s="72">
        <v>-3</v>
      </c>
      <c r="I299" s="64" t="str">
        <f t="shared" ref="I299:J299" si="430">I296</f>
        <v>XX</v>
      </c>
      <c r="J299" s="64">
        <f t="shared" si="430"/>
        <v>3</v>
      </c>
      <c r="K299" s="72">
        <v>1</v>
      </c>
      <c r="L299" s="49">
        <f>L294</f>
        <v>8</v>
      </c>
      <c r="M299" s="91">
        <f t="shared" ref="M299:M300" si="431">(M290/4)*3</f>
        <v>2.8125</v>
      </c>
      <c r="N299" s="49" t="s">
        <v>24</v>
      </c>
      <c r="O299" s="49" t="s">
        <v>41</v>
      </c>
      <c r="P299" s="70">
        <v>40</v>
      </c>
      <c r="Q299" s="61"/>
    </row>
    <row r="300" spans="1:17" ht="15.75" thickBot="1" x14ac:dyDescent="0.3">
      <c r="A300" s="84">
        <v>286</v>
      </c>
      <c r="B300" s="96"/>
      <c r="C300" s="76" t="str">
        <f t="shared" ref="C300" si="432">C296</f>
        <v>Mangual</v>
      </c>
      <c r="D300" s="89" t="s">
        <v>84</v>
      </c>
      <c r="E300" s="77" t="str">
        <f t="shared" ref="E300" si="433">E296</f>
        <v>Esmagamento</v>
      </c>
      <c r="F300" s="77" t="str">
        <f t="shared" ref="F300:G300" si="434">F296</f>
        <v>M</v>
      </c>
      <c r="G300" s="78" t="str">
        <f t="shared" si="434"/>
        <v>1D8</v>
      </c>
      <c r="H300" s="79">
        <v>-3</v>
      </c>
      <c r="I300" s="77" t="str">
        <f t="shared" ref="I300:J300" si="435">I296</f>
        <v>XX</v>
      </c>
      <c r="J300" s="77">
        <f t="shared" si="435"/>
        <v>3</v>
      </c>
      <c r="K300" s="79">
        <v>2</v>
      </c>
      <c r="L300" s="81">
        <f>L295</f>
        <v>9</v>
      </c>
      <c r="M300" s="92">
        <f t="shared" si="431"/>
        <v>3.75</v>
      </c>
      <c r="N300" s="81" t="s">
        <v>25</v>
      </c>
      <c r="O300" s="81" t="s">
        <v>41</v>
      </c>
      <c r="P300" s="82">
        <v>50</v>
      </c>
      <c r="Q300" s="83"/>
    </row>
    <row r="301" spans="1:17" ht="16.5" thickTop="1" thickBot="1" x14ac:dyDescent="0.3">
      <c r="A301" s="87">
        <v>287</v>
      </c>
      <c r="B301" s="96"/>
      <c r="C301" s="48" t="str">
        <f t="shared" ref="C301" si="436">C300</f>
        <v>Mangual</v>
      </c>
      <c r="D301" s="88" t="s">
        <v>85</v>
      </c>
      <c r="E301" s="64" t="str">
        <f t="shared" ref="E301" si="437">E300</f>
        <v>Esmagamento</v>
      </c>
      <c r="F301" s="64" t="str">
        <f t="shared" ref="F301" si="438">F300</f>
        <v>M</v>
      </c>
      <c r="G301" s="69" t="str">
        <f t="shared" ref="G301" si="439">G300</f>
        <v>1D8</v>
      </c>
      <c r="H301" s="72">
        <v>0</v>
      </c>
      <c r="I301" s="64" t="str">
        <f t="shared" ref="I301" si="440">I300</f>
        <v>XX</v>
      </c>
      <c r="J301" s="64">
        <f t="shared" ref="J301" si="441">J300</f>
        <v>3</v>
      </c>
      <c r="K301" s="72">
        <v>4</v>
      </c>
      <c r="L301" s="49">
        <f>L296</f>
        <v>10</v>
      </c>
      <c r="M301" s="91">
        <f>(M300/4)*3</f>
        <v>2.8125</v>
      </c>
      <c r="N301" s="49" t="s">
        <v>28</v>
      </c>
      <c r="O301" s="49" t="s">
        <v>41</v>
      </c>
      <c r="P301" s="70">
        <v>70</v>
      </c>
      <c r="Q301" s="61"/>
    </row>
    <row r="302" spans="1:17" ht="15.75" thickBot="1" x14ac:dyDescent="0.3">
      <c r="A302" s="84">
        <v>288</v>
      </c>
      <c r="B302" s="96"/>
      <c r="C302" s="76" t="str">
        <f t="shared" ref="C302" si="442">C300</f>
        <v>Mangual</v>
      </c>
      <c r="D302" s="89" t="s">
        <v>86</v>
      </c>
      <c r="E302" s="77" t="str">
        <f t="shared" ref="E302" si="443">E300</f>
        <v>Esmagamento</v>
      </c>
      <c r="F302" s="77" t="str">
        <f t="shared" ref="F302:G302" si="444">F300</f>
        <v>M</v>
      </c>
      <c r="G302" s="78" t="str">
        <f t="shared" si="444"/>
        <v>1D8</v>
      </c>
      <c r="H302" s="79">
        <v>-2</v>
      </c>
      <c r="I302" s="77" t="str">
        <f t="shared" ref="I302:J302" si="445">I300</f>
        <v>XX</v>
      </c>
      <c r="J302" s="77">
        <f t="shared" si="445"/>
        <v>3</v>
      </c>
      <c r="K302" s="79">
        <v>-3</v>
      </c>
      <c r="L302" s="81">
        <f>L289+1</f>
        <v>7</v>
      </c>
      <c r="M302" s="92">
        <f>(M289/5)*6</f>
        <v>3.375</v>
      </c>
      <c r="N302" s="81" t="s">
        <v>23</v>
      </c>
      <c r="O302" s="81" t="s">
        <v>32</v>
      </c>
      <c r="P302" s="82">
        <v>30</v>
      </c>
      <c r="Q302" s="83"/>
    </row>
    <row r="303" spans="1:17" ht="16.5" thickTop="1" thickBot="1" x14ac:dyDescent="0.3">
      <c r="A303" s="87">
        <v>289</v>
      </c>
      <c r="B303" s="96"/>
      <c r="C303" s="48" t="str">
        <f t="shared" ref="C303" si="446">C300</f>
        <v>Mangual</v>
      </c>
      <c r="D303" s="88" t="s">
        <v>87</v>
      </c>
      <c r="E303" s="64" t="str">
        <f t="shared" ref="E303" si="447">E300</f>
        <v>Esmagamento</v>
      </c>
      <c r="F303" s="64" t="str">
        <f t="shared" ref="F303:G303" si="448">F300</f>
        <v>M</v>
      </c>
      <c r="G303" s="69" t="str">
        <f t="shared" si="448"/>
        <v>1D8</v>
      </c>
      <c r="H303" s="72">
        <v>0</v>
      </c>
      <c r="I303" s="64" t="str">
        <f t="shared" ref="I303:J303" si="449">I300</f>
        <v>XX</v>
      </c>
      <c r="J303" s="64">
        <f t="shared" si="449"/>
        <v>3</v>
      </c>
      <c r="K303" s="72">
        <v>-2</v>
      </c>
      <c r="L303" s="49">
        <f>L290+1</f>
        <v>8</v>
      </c>
      <c r="M303" s="91">
        <f>(M290/5)*6</f>
        <v>4.5</v>
      </c>
      <c r="N303" s="49" t="s">
        <v>24</v>
      </c>
      <c r="O303" s="49" t="s">
        <v>32</v>
      </c>
      <c r="P303" s="70">
        <v>40</v>
      </c>
      <c r="Q303" s="61"/>
    </row>
    <row r="304" spans="1:17" ht="15.75" thickBot="1" x14ac:dyDescent="0.3">
      <c r="A304" s="84">
        <v>290</v>
      </c>
      <c r="B304" s="96"/>
      <c r="C304" s="76" t="str">
        <f t="shared" ref="C304" si="450">C300</f>
        <v>Mangual</v>
      </c>
      <c r="D304" s="89" t="s">
        <v>88</v>
      </c>
      <c r="E304" s="77" t="str">
        <f t="shared" ref="E304" si="451">E300</f>
        <v>Esmagamento</v>
      </c>
      <c r="F304" s="77" t="str">
        <f t="shared" ref="F304:G304" si="452">F300</f>
        <v>M</v>
      </c>
      <c r="G304" s="78" t="str">
        <f t="shared" si="452"/>
        <v>1D8</v>
      </c>
      <c r="H304" s="79">
        <v>1</v>
      </c>
      <c r="I304" s="77" t="str">
        <f t="shared" ref="I304:J304" si="453">I300</f>
        <v>XX</v>
      </c>
      <c r="J304" s="77">
        <f t="shared" si="453"/>
        <v>3</v>
      </c>
      <c r="K304" s="79">
        <v>-1</v>
      </c>
      <c r="L304" s="81">
        <f>L291+1</f>
        <v>9</v>
      </c>
      <c r="M304" s="92">
        <f>(M291/5)*6</f>
        <v>6</v>
      </c>
      <c r="N304" s="81" t="s">
        <v>25</v>
      </c>
      <c r="O304" s="81" t="s">
        <v>32</v>
      </c>
      <c r="P304" s="82">
        <v>50</v>
      </c>
      <c r="Q304" s="83"/>
    </row>
    <row r="305" spans="1:17" ht="16.5" thickTop="1" thickBot="1" x14ac:dyDescent="0.3">
      <c r="A305" s="87">
        <v>291</v>
      </c>
      <c r="B305" s="96"/>
      <c r="C305" s="48" t="str">
        <f t="shared" ref="C305" si="454">C304</f>
        <v>Mangual</v>
      </c>
      <c r="D305" s="88" t="s">
        <v>89</v>
      </c>
      <c r="E305" s="64" t="str">
        <f t="shared" ref="E305" si="455">E304</f>
        <v>Esmagamento</v>
      </c>
      <c r="F305" s="64" t="str">
        <f t="shared" ref="F305" si="456">F304</f>
        <v>M</v>
      </c>
      <c r="G305" s="69" t="str">
        <f t="shared" ref="G305" si="457">G304</f>
        <v>1D8</v>
      </c>
      <c r="H305" s="72">
        <v>2</v>
      </c>
      <c r="I305" s="64" t="str">
        <f t="shared" ref="I305" si="458">I304</f>
        <v>XX</v>
      </c>
      <c r="J305" s="64">
        <f t="shared" ref="J305" si="459">J304</f>
        <v>3</v>
      </c>
      <c r="K305" s="72">
        <v>0</v>
      </c>
      <c r="L305" s="49">
        <f>L304+1</f>
        <v>10</v>
      </c>
      <c r="M305" s="91">
        <f>M304</f>
        <v>6</v>
      </c>
      <c r="N305" s="49" t="s">
        <v>3</v>
      </c>
      <c r="O305" s="49" t="s">
        <v>32</v>
      </c>
      <c r="P305" s="70">
        <v>60</v>
      </c>
      <c r="Q305" s="61"/>
    </row>
    <row r="306" spans="1:17" ht="15.75" thickBot="1" x14ac:dyDescent="0.3">
      <c r="A306" s="84">
        <v>292</v>
      </c>
      <c r="B306" s="96"/>
      <c r="C306" s="76" t="str">
        <f t="shared" ref="C306" si="460">C304</f>
        <v>Mangual</v>
      </c>
      <c r="D306" s="89" t="s">
        <v>90</v>
      </c>
      <c r="E306" s="77" t="str">
        <f t="shared" ref="E306" si="461">E304</f>
        <v>Esmagamento</v>
      </c>
      <c r="F306" s="77" t="str">
        <f t="shared" ref="F306:G306" si="462">F304</f>
        <v>M</v>
      </c>
      <c r="G306" s="78" t="str">
        <f t="shared" si="462"/>
        <v>1D8</v>
      </c>
      <c r="H306" s="79">
        <v>4</v>
      </c>
      <c r="I306" s="77" t="str">
        <f t="shared" ref="I306:J306" si="463">I304</f>
        <v>XX</v>
      </c>
      <c r="J306" s="77">
        <f t="shared" si="463"/>
        <v>3</v>
      </c>
      <c r="K306" s="79">
        <v>2</v>
      </c>
      <c r="L306" s="81">
        <f>L305+1</f>
        <v>11</v>
      </c>
      <c r="M306" s="92">
        <f>(M305/50)*55</f>
        <v>6.6</v>
      </c>
      <c r="N306" s="81" t="s">
        <v>29</v>
      </c>
      <c r="O306" s="81" t="s">
        <v>32</v>
      </c>
      <c r="P306" s="82">
        <v>80</v>
      </c>
      <c r="Q306" s="83"/>
    </row>
    <row r="307" spans="1:17" ht="16.5" thickTop="1" thickBot="1" x14ac:dyDescent="0.3">
      <c r="A307" s="87">
        <v>293</v>
      </c>
      <c r="B307" s="96"/>
      <c r="C307" s="48" t="str">
        <f t="shared" ref="C307" si="464">C304</f>
        <v>Mangual</v>
      </c>
      <c r="D307" s="88" t="s">
        <v>91</v>
      </c>
      <c r="E307" s="64" t="str">
        <f t="shared" ref="E307" si="465">E304</f>
        <v>Esmagamento</v>
      </c>
      <c r="F307" s="64" t="str">
        <f t="shared" ref="F307:G307" si="466">F304</f>
        <v>M</v>
      </c>
      <c r="G307" s="69" t="str">
        <f t="shared" si="466"/>
        <v>1D8</v>
      </c>
      <c r="H307" s="72">
        <v>5</v>
      </c>
      <c r="I307" s="64" t="str">
        <f t="shared" ref="I307:J307" si="467">I304</f>
        <v>XX</v>
      </c>
      <c r="J307" s="64">
        <f t="shared" si="467"/>
        <v>3</v>
      </c>
      <c r="K307" s="72">
        <v>5</v>
      </c>
      <c r="L307" s="49">
        <f>L306*10</f>
        <v>110</v>
      </c>
      <c r="M307" s="91">
        <f>(M291/4)*3</f>
        <v>3.75</v>
      </c>
      <c r="N307" s="49" t="s">
        <v>29</v>
      </c>
      <c r="O307" s="49" t="s">
        <v>35</v>
      </c>
      <c r="P307" s="69">
        <v>99</v>
      </c>
      <c r="Q307" s="61"/>
    </row>
    <row r="308" spans="1:17" ht="15.75" thickBot="1" x14ac:dyDescent="0.3">
      <c r="A308" s="84">
        <v>294</v>
      </c>
      <c r="B308" s="96"/>
      <c r="C308" s="76" t="str">
        <f t="shared" ref="C308" si="468">C304</f>
        <v>Mangual</v>
      </c>
      <c r="D308" s="89" t="s">
        <v>92</v>
      </c>
      <c r="E308" s="77" t="str">
        <f t="shared" ref="E308" si="469">E304</f>
        <v>Esmagamento</v>
      </c>
      <c r="F308" s="77" t="str">
        <f t="shared" ref="F308:G308" si="470">F304</f>
        <v>M</v>
      </c>
      <c r="G308" s="78" t="str">
        <f t="shared" si="470"/>
        <v>1D8</v>
      </c>
      <c r="H308" s="79">
        <v>6</v>
      </c>
      <c r="I308" s="77" t="str">
        <f t="shared" ref="I308:J308" si="471">I304</f>
        <v>XX</v>
      </c>
      <c r="J308" s="77">
        <f t="shared" si="471"/>
        <v>3</v>
      </c>
      <c r="K308" s="79">
        <v>6</v>
      </c>
      <c r="L308" s="81">
        <f>L307*2</f>
        <v>220</v>
      </c>
      <c r="M308" s="92">
        <f>(M307/40)*45</f>
        <v>4.21875</v>
      </c>
      <c r="N308" s="81" t="s">
        <v>30</v>
      </c>
      <c r="O308" s="81" t="s">
        <v>35</v>
      </c>
      <c r="P308" s="78">
        <v>99</v>
      </c>
      <c r="Q308" s="83"/>
    </row>
    <row r="309" spans="1:17" ht="16.5" thickTop="1" thickBot="1" x14ac:dyDescent="0.3">
      <c r="A309" s="97" t="s">
        <v>60</v>
      </c>
      <c r="B309" s="98"/>
      <c r="C309" s="99" t="s">
        <v>13</v>
      </c>
      <c r="D309" s="100"/>
      <c r="E309" s="74" t="s">
        <v>106</v>
      </c>
      <c r="F309" s="62" t="s">
        <v>14</v>
      </c>
      <c r="G309" s="101" t="s">
        <v>15</v>
      </c>
      <c r="H309" s="100"/>
      <c r="I309" s="65" t="s">
        <v>16</v>
      </c>
      <c r="J309" s="101" t="s">
        <v>17</v>
      </c>
      <c r="K309" s="100"/>
      <c r="L309" s="62" t="s">
        <v>18</v>
      </c>
      <c r="M309" s="62" t="s">
        <v>19</v>
      </c>
      <c r="N309" s="62" t="s">
        <v>21</v>
      </c>
      <c r="O309" s="62" t="s">
        <v>20</v>
      </c>
      <c r="P309" s="71" t="s">
        <v>61</v>
      </c>
      <c r="Q309" s="63" t="s">
        <v>22</v>
      </c>
    </row>
    <row r="310" spans="1:17" ht="16.5" thickTop="1" thickBot="1" x14ac:dyDescent="0.3">
      <c r="A310" s="84">
        <v>295</v>
      </c>
      <c r="B310" s="95" t="s">
        <v>101</v>
      </c>
      <c r="C310" s="76" t="s">
        <v>101</v>
      </c>
      <c r="D310" s="89" t="s">
        <v>72</v>
      </c>
      <c r="E310" s="89" t="s">
        <v>108</v>
      </c>
      <c r="F310" s="77" t="s">
        <v>63</v>
      </c>
      <c r="G310" s="78" t="s">
        <v>47</v>
      </c>
      <c r="H310" s="79">
        <v>-3</v>
      </c>
      <c r="I310" s="85" t="s">
        <v>49</v>
      </c>
      <c r="J310" s="78">
        <v>6</v>
      </c>
      <c r="K310" s="79">
        <v>-3</v>
      </c>
      <c r="L310" s="81">
        <f>L313-3</f>
        <v>2</v>
      </c>
      <c r="M310" s="92">
        <f>M311</f>
        <v>1.6875</v>
      </c>
      <c r="N310" s="81" t="s">
        <v>4</v>
      </c>
      <c r="O310" s="81" t="s">
        <v>31</v>
      </c>
      <c r="P310" s="82">
        <v>10</v>
      </c>
      <c r="Q310" s="83"/>
    </row>
    <row r="311" spans="1:17" ht="16.5" thickTop="1" thickBot="1" x14ac:dyDescent="0.3">
      <c r="A311" s="87">
        <v>296</v>
      </c>
      <c r="B311" s="96"/>
      <c r="C311" s="48" t="str">
        <f>C310</f>
        <v>Martelo</v>
      </c>
      <c r="D311" s="88" t="s">
        <v>73</v>
      </c>
      <c r="E311" s="64" t="str">
        <f>E310</f>
        <v>Esmagamento</v>
      </c>
      <c r="F311" s="64" t="str">
        <f>F310</f>
        <v>M</v>
      </c>
      <c r="G311" s="69" t="str">
        <f>G310</f>
        <v>1D6</v>
      </c>
      <c r="H311" s="72">
        <v>-2</v>
      </c>
      <c r="I311" s="64" t="str">
        <f>I310</f>
        <v>3|6|9</v>
      </c>
      <c r="J311" s="64">
        <f>J310</f>
        <v>6</v>
      </c>
      <c r="K311" s="72">
        <v>-2</v>
      </c>
      <c r="L311" s="49">
        <f>L313- 2</f>
        <v>3</v>
      </c>
      <c r="M311" s="91">
        <f>(M312/100)*75</f>
        <v>1.6875</v>
      </c>
      <c r="N311" s="49" t="s">
        <v>23</v>
      </c>
      <c r="O311" s="49" t="s">
        <v>31</v>
      </c>
      <c r="P311" s="70">
        <v>20</v>
      </c>
      <c r="Q311" s="61"/>
    </row>
    <row r="312" spans="1:17" ht="15.75" thickBot="1" x14ac:dyDescent="0.3">
      <c r="A312" s="84">
        <v>297</v>
      </c>
      <c r="B312" s="96"/>
      <c r="C312" s="76" t="str">
        <f>C310</f>
        <v>Martelo</v>
      </c>
      <c r="D312" s="89" t="s">
        <v>74</v>
      </c>
      <c r="E312" s="77" t="str">
        <f>E310</f>
        <v>Esmagamento</v>
      </c>
      <c r="F312" s="77" t="str">
        <f>F310</f>
        <v>M</v>
      </c>
      <c r="G312" s="78" t="str">
        <f>G310</f>
        <v>1D6</v>
      </c>
      <c r="H312" s="79">
        <v>-2</v>
      </c>
      <c r="I312" s="77" t="str">
        <f>I310</f>
        <v>3|6|9</v>
      </c>
      <c r="J312" s="77">
        <f>J310</f>
        <v>6</v>
      </c>
      <c r="K312" s="79">
        <v>-1</v>
      </c>
      <c r="L312" s="81">
        <f>L313- 1</f>
        <v>4</v>
      </c>
      <c r="M312" s="92">
        <f>(M313/100)*75</f>
        <v>2.25</v>
      </c>
      <c r="N312" s="81" t="s">
        <v>24</v>
      </c>
      <c r="O312" s="81" t="s">
        <v>31</v>
      </c>
      <c r="P312" s="82">
        <v>30</v>
      </c>
      <c r="Q312" s="83"/>
    </row>
    <row r="313" spans="1:17" ht="16.5" thickTop="1" thickBot="1" x14ac:dyDescent="0.3">
      <c r="A313" s="87">
        <v>298</v>
      </c>
      <c r="B313" s="96"/>
      <c r="C313" s="48" t="str">
        <f>C310</f>
        <v>Martelo</v>
      </c>
      <c r="D313" s="88" t="s">
        <v>75</v>
      </c>
      <c r="E313" s="64" t="str">
        <f>E310</f>
        <v>Esmagamento</v>
      </c>
      <c r="F313" s="64" t="str">
        <f>F310</f>
        <v>M</v>
      </c>
      <c r="G313" s="69" t="str">
        <f>G310</f>
        <v>1D6</v>
      </c>
      <c r="H313" s="72">
        <v>0</v>
      </c>
      <c r="I313" s="64" t="str">
        <f>I310</f>
        <v>3|6|9</v>
      </c>
      <c r="J313" s="64">
        <f>J310</f>
        <v>6</v>
      </c>
      <c r="K313" s="72">
        <v>0</v>
      </c>
      <c r="L313" s="49">
        <v>5</v>
      </c>
      <c r="M313" s="91">
        <v>3</v>
      </c>
      <c r="N313" s="49" t="s">
        <v>25</v>
      </c>
      <c r="O313" s="49" t="s">
        <v>31</v>
      </c>
      <c r="P313" s="70">
        <v>40</v>
      </c>
      <c r="Q313" s="61"/>
    </row>
    <row r="314" spans="1:17" ht="15.75" thickBot="1" x14ac:dyDescent="0.3">
      <c r="A314" s="84">
        <v>299</v>
      </c>
      <c r="B314" s="96"/>
      <c r="C314" s="76" t="str">
        <f>C310</f>
        <v>Martelo</v>
      </c>
      <c r="D314" s="89" t="s">
        <v>76</v>
      </c>
      <c r="E314" s="77" t="str">
        <f>E310</f>
        <v>Esmagamento</v>
      </c>
      <c r="F314" s="77" t="str">
        <f>F310</f>
        <v>M</v>
      </c>
      <c r="G314" s="78" t="str">
        <f>G310</f>
        <v>1D6</v>
      </c>
      <c r="H314" s="79">
        <v>-3</v>
      </c>
      <c r="I314" s="77" t="str">
        <f>I310</f>
        <v>3|6|9</v>
      </c>
      <c r="J314" s="77">
        <f>J310</f>
        <v>6</v>
      </c>
      <c r="K314" s="79">
        <v>-2</v>
      </c>
      <c r="L314" s="81">
        <f>L310+ 1</f>
        <v>3</v>
      </c>
      <c r="M314" s="92">
        <f>(M310/5)*4</f>
        <v>1.35</v>
      </c>
      <c r="N314" s="81" t="s">
        <v>4</v>
      </c>
      <c r="O314" s="81" t="s">
        <v>40</v>
      </c>
      <c r="P314" s="82">
        <v>20</v>
      </c>
      <c r="Q314" s="83"/>
    </row>
    <row r="315" spans="1:17" ht="16.5" thickTop="1" thickBot="1" x14ac:dyDescent="0.3">
      <c r="A315" s="87">
        <v>300</v>
      </c>
      <c r="B315" s="96"/>
      <c r="C315" s="48" t="str">
        <f t="shared" ref="C315" si="472">C314</f>
        <v>Martelo</v>
      </c>
      <c r="D315" s="88" t="s">
        <v>77</v>
      </c>
      <c r="E315" s="64" t="str">
        <f t="shared" ref="E315" si="473">E314</f>
        <v>Esmagamento</v>
      </c>
      <c r="F315" s="64" t="str">
        <f t="shared" ref="F315" si="474">F314</f>
        <v>M</v>
      </c>
      <c r="G315" s="69" t="str">
        <f t="shared" ref="G315" si="475">G314</f>
        <v>1D6</v>
      </c>
      <c r="H315" s="72">
        <v>-3</v>
      </c>
      <c r="I315" s="64" t="str">
        <f t="shared" ref="I315" si="476">I314</f>
        <v>3|6|9</v>
      </c>
      <c r="J315" s="64">
        <f t="shared" ref="J315" si="477">J314</f>
        <v>6</v>
      </c>
      <c r="K315" s="72">
        <v>-1</v>
      </c>
      <c r="L315" s="49">
        <f>L311+1</f>
        <v>4</v>
      </c>
      <c r="M315" s="91">
        <f>(M311/5)*4</f>
        <v>1.35</v>
      </c>
      <c r="N315" s="49" t="s">
        <v>23</v>
      </c>
      <c r="O315" s="49" t="s">
        <v>40</v>
      </c>
      <c r="P315" s="70">
        <v>30</v>
      </c>
      <c r="Q315" s="61"/>
    </row>
    <row r="316" spans="1:17" ht="15.75" thickBot="1" x14ac:dyDescent="0.3">
      <c r="A316" s="84">
        <v>301</v>
      </c>
      <c r="B316" s="96"/>
      <c r="C316" s="76" t="str">
        <f t="shared" ref="C316" si="478">C314</f>
        <v>Martelo</v>
      </c>
      <c r="D316" s="89" t="s">
        <v>78</v>
      </c>
      <c r="E316" s="77" t="str">
        <f t="shared" ref="E316" si="479">E314</f>
        <v>Esmagamento</v>
      </c>
      <c r="F316" s="77" t="str">
        <f t="shared" ref="F316:G316" si="480">F314</f>
        <v>M</v>
      </c>
      <c r="G316" s="78" t="str">
        <f t="shared" si="480"/>
        <v>1D6</v>
      </c>
      <c r="H316" s="79">
        <v>-3</v>
      </c>
      <c r="I316" s="77" t="str">
        <f t="shared" ref="I316:J316" si="481">I314</f>
        <v>3|6|9</v>
      </c>
      <c r="J316" s="77">
        <f t="shared" si="481"/>
        <v>6</v>
      </c>
      <c r="K316" s="79">
        <v>0</v>
      </c>
      <c r="L316" s="81">
        <f>L312+1</f>
        <v>5</v>
      </c>
      <c r="M316" s="92">
        <f>(M312/5)*4</f>
        <v>1.8</v>
      </c>
      <c r="N316" s="81" t="s">
        <v>24</v>
      </c>
      <c r="O316" s="81" t="s">
        <v>40</v>
      </c>
      <c r="P316" s="82">
        <v>40</v>
      </c>
      <c r="Q316" s="83"/>
    </row>
    <row r="317" spans="1:17" ht="16.5" thickTop="1" thickBot="1" x14ac:dyDescent="0.3">
      <c r="A317" s="87">
        <v>302</v>
      </c>
      <c r="B317" s="96"/>
      <c r="C317" s="48" t="str">
        <f t="shared" ref="C317" si="482">C314</f>
        <v>Martelo</v>
      </c>
      <c r="D317" s="88" t="s">
        <v>79</v>
      </c>
      <c r="E317" s="64" t="str">
        <f t="shared" ref="E317" si="483">E314</f>
        <v>Esmagamento</v>
      </c>
      <c r="F317" s="64" t="str">
        <f t="shared" ref="F317:G317" si="484">F314</f>
        <v>M</v>
      </c>
      <c r="G317" s="69" t="str">
        <f t="shared" si="484"/>
        <v>1D6</v>
      </c>
      <c r="H317" s="72">
        <v>-2</v>
      </c>
      <c r="I317" s="64" t="str">
        <f t="shared" ref="I317:J317" si="485">I314</f>
        <v>3|6|9</v>
      </c>
      <c r="J317" s="64">
        <f t="shared" si="485"/>
        <v>6</v>
      </c>
      <c r="K317" s="72">
        <v>1</v>
      </c>
      <c r="L317" s="49">
        <f>L313+1</f>
        <v>6</v>
      </c>
      <c r="M317" s="91">
        <f t="shared" ref="M317" si="486">(M313/5)*4</f>
        <v>2.4</v>
      </c>
      <c r="N317" s="49" t="s">
        <v>25</v>
      </c>
      <c r="O317" s="49" t="s">
        <v>40</v>
      </c>
      <c r="P317" s="70">
        <v>50</v>
      </c>
      <c r="Q317" s="61"/>
    </row>
    <row r="318" spans="1:17" ht="15.75" thickBot="1" x14ac:dyDescent="0.3">
      <c r="A318" s="84">
        <v>303</v>
      </c>
      <c r="B318" s="96"/>
      <c r="C318" s="76" t="str">
        <f t="shared" ref="C318" si="487">C314</f>
        <v>Martelo</v>
      </c>
      <c r="D318" s="89" t="s">
        <v>80</v>
      </c>
      <c r="E318" s="77" t="str">
        <f t="shared" ref="E318" si="488">E314</f>
        <v>Esmagamento</v>
      </c>
      <c r="F318" s="77" t="str">
        <f t="shared" ref="F318:G318" si="489">F314</f>
        <v>M</v>
      </c>
      <c r="G318" s="78" t="str">
        <f t="shared" si="489"/>
        <v>1D6</v>
      </c>
      <c r="H318" s="79">
        <v>1</v>
      </c>
      <c r="I318" s="77" t="str">
        <f t="shared" ref="I318:J318" si="490">I314</f>
        <v>3|6|9</v>
      </c>
      <c r="J318" s="77">
        <f t="shared" si="490"/>
        <v>6</v>
      </c>
      <c r="K318" s="79">
        <v>3</v>
      </c>
      <c r="L318" s="81">
        <f>L317+1</f>
        <v>7</v>
      </c>
      <c r="M318" s="92">
        <f>(M317/5)*4</f>
        <v>1.92</v>
      </c>
      <c r="N318" s="81" t="s">
        <v>28</v>
      </c>
      <c r="O318" s="81" t="s">
        <v>40</v>
      </c>
      <c r="P318" s="82">
        <v>70</v>
      </c>
      <c r="Q318" s="83"/>
    </row>
    <row r="319" spans="1:17" ht="16.5" thickTop="1" thickBot="1" x14ac:dyDescent="0.3">
      <c r="A319" s="87">
        <v>304</v>
      </c>
      <c r="B319" s="96"/>
      <c r="C319" s="48" t="str">
        <f t="shared" ref="C319" si="491">C318</f>
        <v>Martelo</v>
      </c>
      <c r="D319" s="88" t="s">
        <v>81</v>
      </c>
      <c r="E319" s="64" t="str">
        <f t="shared" ref="E319" si="492">E318</f>
        <v>Esmagamento</v>
      </c>
      <c r="F319" s="64" t="str">
        <f t="shared" ref="F319" si="493">F318</f>
        <v>M</v>
      </c>
      <c r="G319" s="69" t="str">
        <f t="shared" ref="G319" si="494">G318</f>
        <v>1D6</v>
      </c>
      <c r="H319" s="72">
        <v>-3</v>
      </c>
      <c r="I319" s="64" t="str">
        <f t="shared" ref="I319" si="495">I318</f>
        <v>3|6|9</v>
      </c>
      <c r="J319" s="64">
        <f t="shared" ref="J319" si="496">J318</f>
        <v>6</v>
      </c>
      <c r="K319" s="72">
        <v>-1</v>
      </c>
      <c r="L319" s="49">
        <f>L314</f>
        <v>3</v>
      </c>
      <c r="M319" s="91">
        <f>(M310/4)*3</f>
        <v>1.265625</v>
      </c>
      <c r="N319" s="49" t="s">
        <v>4</v>
      </c>
      <c r="O319" s="49" t="s">
        <v>41</v>
      </c>
      <c r="P319" s="70">
        <v>20</v>
      </c>
      <c r="Q319" s="61"/>
    </row>
    <row r="320" spans="1:17" ht="15.75" thickBot="1" x14ac:dyDescent="0.3">
      <c r="A320" s="84">
        <v>305</v>
      </c>
      <c r="B320" s="96"/>
      <c r="C320" s="76" t="str">
        <f t="shared" ref="C320" si="497">C318</f>
        <v>Martelo</v>
      </c>
      <c r="D320" s="89" t="s">
        <v>82</v>
      </c>
      <c r="E320" s="77" t="str">
        <f t="shared" ref="E320" si="498">E318</f>
        <v>Esmagamento</v>
      </c>
      <c r="F320" s="77" t="str">
        <f t="shared" ref="F320:G320" si="499">F318</f>
        <v>M</v>
      </c>
      <c r="G320" s="78" t="str">
        <f t="shared" si="499"/>
        <v>1D6</v>
      </c>
      <c r="H320" s="79">
        <v>-3</v>
      </c>
      <c r="I320" s="77" t="str">
        <f t="shared" ref="I320:J320" si="500">I318</f>
        <v>3|6|9</v>
      </c>
      <c r="J320" s="77">
        <f t="shared" si="500"/>
        <v>6</v>
      </c>
      <c r="K320" s="79">
        <v>0</v>
      </c>
      <c r="L320" s="81">
        <f>L315</f>
        <v>4</v>
      </c>
      <c r="M320" s="92">
        <f>(M311/4)*3</f>
        <v>1.265625</v>
      </c>
      <c r="N320" s="81" t="s">
        <v>23</v>
      </c>
      <c r="O320" s="81" t="s">
        <v>41</v>
      </c>
      <c r="P320" s="82">
        <v>30</v>
      </c>
      <c r="Q320" s="83"/>
    </row>
    <row r="321" spans="1:17" ht="16.5" thickTop="1" thickBot="1" x14ac:dyDescent="0.3">
      <c r="A321" s="87">
        <v>306</v>
      </c>
      <c r="B321" s="96"/>
      <c r="C321" s="48" t="str">
        <f t="shared" ref="C321" si="501">C318</f>
        <v>Martelo</v>
      </c>
      <c r="D321" s="88" t="s">
        <v>83</v>
      </c>
      <c r="E321" s="64" t="str">
        <f t="shared" ref="E321" si="502">E318</f>
        <v>Esmagamento</v>
      </c>
      <c r="F321" s="64" t="str">
        <f t="shared" ref="F321:G321" si="503">F318</f>
        <v>M</v>
      </c>
      <c r="G321" s="69" t="str">
        <f t="shared" si="503"/>
        <v>1D6</v>
      </c>
      <c r="H321" s="72">
        <v>-3</v>
      </c>
      <c r="I321" s="64" t="str">
        <f t="shared" ref="I321:J321" si="504">I318</f>
        <v>3|6|9</v>
      </c>
      <c r="J321" s="64">
        <f t="shared" si="504"/>
        <v>6</v>
      </c>
      <c r="K321" s="72">
        <v>1</v>
      </c>
      <c r="L321" s="49">
        <f>L316</f>
        <v>5</v>
      </c>
      <c r="M321" s="91">
        <f t="shared" ref="M321:M322" si="505">(M312/4)*3</f>
        <v>1.6875</v>
      </c>
      <c r="N321" s="49" t="s">
        <v>24</v>
      </c>
      <c r="O321" s="49" t="s">
        <v>41</v>
      </c>
      <c r="P321" s="70">
        <v>40</v>
      </c>
      <c r="Q321" s="61"/>
    </row>
    <row r="322" spans="1:17" ht="15.75" thickBot="1" x14ac:dyDescent="0.3">
      <c r="A322" s="84">
        <v>307</v>
      </c>
      <c r="B322" s="96"/>
      <c r="C322" s="76" t="str">
        <f t="shared" ref="C322" si="506">C318</f>
        <v>Martelo</v>
      </c>
      <c r="D322" s="89" t="s">
        <v>84</v>
      </c>
      <c r="E322" s="77" t="str">
        <f t="shared" ref="E322" si="507">E318</f>
        <v>Esmagamento</v>
      </c>
      <c r="F322" s="77" t="str">
        <f t="shared" ref="F322:G322" si="508">F318</f>
        <v>M</v>
      </c>
      <c r="G322" s="78" t="str">
        <f t="shared" si="508"/>
        <v>1D6</v>
      </c>
      <c r="H322" s="79">
        <v>-3</v>
      </c>
      <c r="I322" s="77" t="str">
        <f t="shared" ref="I322:J322" si="509">I318</f>
        <v>3|6|9</v>
      </c>
      <c r="J322" s="77">
        <f t="shared" si="509"/>
        <v>6</v>
      </c>
      <c r="K322" s="79">
        <v>2</v>
      </c>
      <c r="L322" s="81">
        <f>L317</f>
        <v>6</v>
      </c>
      <c r="M322" s="92">
        <f t="shared" si="505"/>
        <v>2.25</v>
      </c>
      <c r="N322" s="81" t="s">
        <v>25</v>
      </c>
      <c r="O322" s="81" t="s">
        <v>41</v>
      </c>
      <c r="P322" s="82">
        <v>50</v>
      </c>
      <c r="Q322" s="83"/>
    </row>
    <row r="323" spans="1:17" ht="16.5" thickTop="1" thickBot="1" x14ac:dyDescent="0.3">
      <c r="A323" s="87">
        <v>308</v>
      </c>
      <c r="B323" s="96"/>
      <c r="C323" s="48" t="str">
        <f t="shared" ref="C323" si="510">C322</f>
        <v>Martelo</v>
      </c>
      <c r="D323" s="88" t="s">
        <v>85</v>
      </c>
      <c r="E323" s="64" t="str">
        <f t="shared" ref="E323" si="511">E322</f>
        <v>Esmagamento</v>
      </c>
      <c r="F323" s="64" t="str">
        <f t="shared" ref="F323" si="512">F322</f>
        <v>M</v>
      </c>
      <c r="G323" s="69" t="str">
        <f t="shared" ref="G323" si="513">G322</f>
        <v>1D6</v>
      </c>
      <c r="H323" s="72">
        <v>0</v>
      </c>
      <c r="I323" s="64" t="str">
        <f t="shared" ref="I323" si="514">I322</f>
        <v>3|6|9</v>
      </c>
      <c r="J323" s="64">
        <f t="shared" ref="J323" si="515">J322</f>
        <v>6</v>
      </c>
      <c r="K323" s="72">
        <v>4</v>
      </c>
      <c r="L323" s="49">
        <f>L318</f>
        <v>7</v>
      </c>
      <c r="M323" s="91">
        <f>(M322/4)*3</f>
        <v>1.6875</v>
      </c>
      <c r="N323" s="49" t="s">
        <v>28</v>
      </c>
      <c r="O323" s="49" t="s">
        <v>41</v>
      </c>
      <c r="P323" s="70">
        <v>70</v>
      </c>
      <c r="Q323" s="61"/>
    </row>
    <row r="324" spans="1:17" ht="15.75" thickBot="1" x14ac:dyDescent="0.3">
      <c r="A324" s="84">
        <v>309</v>
      </c>
      <c r="B324" s="96"/>
      <c r="C324" s="76" t="str">
        <f t="shared" ref="C324" si="516">C322</f>
        <v>Martelo</v>
      </c>
      <c r="D324" s="89" t="s">
        <v>86</v>
      </c>
      <c r="E324" s="77" t="str">
        <f t="shared" ref="E324" si="517">E322</f>
        <v>Esmagamento</v>
      </c>
      <c r="F324" s="77" t="str">
        <f t="shared" ref="F324:G324" si="518">F322</f>
        <v>M</v>
      </c>
      <c r="G324" s="78" t="str">
        <f t="shared" si="518"/>
        <v>1D6</v>
      </c>
      <c r="H324" s="79">
        <v>-2</v>
      </c>
      <c r="I324" s="77" t="str">
        <f t="shared" ref="I324:J324" si="519">I322</f>
        <v>3|6|9</v>
      </c>
      <c r="J324" s="77">
        <f t="shared" si="519"/>
        <v>6</v>
      </c>
      <c r="K324" s="79">
        <v>-3</v>
      </c>
      <c r="L324" s="81">
        <f>L311+1</f>
        <v>4</v>
      </c>
      <c r="M324" s="92">
        <f>(M311/5)*6</f>
        <v>2.0250000000000004</v>
      </c>
      <c r="N324" s="81" t="s">
        <v>23</v>
      </c>
      <c r="O324" s="81" t="s">
        <v>32</v>
      </c>
      <c r="P324" s="82">
        <v>30</v>
      </c>
      <c r="Q324" s="83"/>
    </row>
    <row r="325" spans="1:17" ht="16.5" thickTop="1" thickBot="1" x14ac:dyDescent="0.3">
      <c r="A325" s="87">
        <v>310</v>
      </c>
      <c r="B325" s="96"/>
      <c r="C325" s="48" t="str">
        <f t="shared" ref="C325" si="520">C322</f>
        <v>Martelo</v>
      </c>
      <c r="D325" s="88" t="s">
        <v>87</v>
      </c>
      <c r="E325" s="64" t="str">
        <f t="shared" ref="E325" si="521">E322</f>
        <v>Esmagamento</v>
      </c>
      <c r="F325" s="64" t="str">
        <f t="shared" ref="F325:G325" si="522">F322</f>
        <v>M</v>
      </c>
      <c r="G325" s="69" t="str">
        <f t="shared" si="522"/>
        <v>1D6</v>
      </c>
      <c r="H325" s="72">
        <v>0</v>
      </c>
      <c r="I325" s="64" t="str">
        <f t="shared" ref="I325:J325" si="523">I322</f>
        <v>3|6|9</v>
      </c>
      <c r="J325" s="64">
        <f t="shared" si="523"/>
        <v>6</v>
      </c>
      <c r="K325" s="72">
        <v>-2</v>
      </c>
      <c r="L325" s="49">
        <f>L312+1</f>
        <v>5</v>
      </c>
      <c r="M325" s="91">
        <f>(M312/5)*6</f>
        <v>2.7</v>
      </c>
      <c r="N325" s="49" t="s">
        <v>24</v>
      </c>
      <c r="O325" s="49" t="s">
        <v>32</v>
      </c>
      <c r="P325" s="70">
        <v>40</v>
      </c>
      <c r="Q325" s="61"/>
    </row>
    <row r="326" spans="1:17" ht="15.75" thickBot="1" x14ac:dyDescent="0.3">
      <c r="A326" s="84">
        <v>311</v>
      </c>
      <c r="B326" s="96"/>
      <c r="C326" s="76" t="str">
        <f t="shared" ref="C326" si="524">C322</f>
        <v>Martelo</v>
      </c>
      <c r="D326" s="89" t="s">
        <v>88</v>
      </c>
      <c r="E326" s="77" t="str">
        <f t="shared" ref="E326" si="525">E322</f>
        <v>Esmagamento</v>
      </c>
      <c r="F326" s="77" t="str">
        <f t="shared" ref="F326:G326" si="526">F322</f>
        <v>M</v>
      </c>
      <c r="G326" s="78" t="str">
        <f t="shared" si="526"/>
        <v>1D6</v>
      </c>
      <c r="H326" s="79">
        <v>1</v>
      </c>
      <c r="I326" s="77" t="str">
        <f t="shared" ref="I326:J326" si="527">I322</f>
        <v>3|6|9</v>
      </c>
      <c r="J326" s="77">
        <f t="shared" si="527"/>
        <v>6</v>
      </c>
      <c r="K326" s="79">
        <v>-1</v>
      </c>
      <c r="L326" s="81">
        <f>L313+1</f>
        <v>6</v>
      </c>
      <c r="M326" s="92">
        <f>(M313/5)*6</f>
        <v>3.5999999999999996</v>
      </c>
      <c r="N326" s="81" t="s">
        <v>25</v>
      </c>
      <c r="O326" s="81" t="s">
        <v>32</v>
      </c>
      <c r="P326" s="82">
        <v>50</v>
      </c>
      <c r="Q326" s="83"/>
    </row>
    <row r="327" spans="1:17" ht="16.5" thickTop="1" thickBot="1" x14ac:dyDescent="0.3">
      <c r="A327" s="87">
        <v>312</v>
      </c>
      <c r="B327" s="96"/>
      <c r="C327" s="48" t="str">
        <f t="shared" ref="C327" si="528">C326</f>
        <v>Martelo</v>
      </c>
      <c r="D327" s="88" t="s">
        <v>89</v>
      </c>
      <c r="E327" s="64" t="str">
        <f t="shared" ref="E327" si="529">E326</f>
        <v>Esmagamento</v>
      </c>
      <c r="F327" s="64" t="str">
        <f t="shared" ref="F327" si="530">F326</f>
        <v>M</v>
      </c>
      <c r="G327" s="69" t="str">
        <f t="shared" ref="G327" si="531">G326</f>
        <v>1D6</v>
      </c>
      <c r="H327" s="72">
        <v>2</v>
      </c>
      <c r="I327" s="64" t="str">
        <f t="shared" ref="I327" si="532">I326</f>
        <v>3|6|9</v>
      </c>
      <c r="J327" s="64">
        <f t="shared" ref="J327" si="533">J326</f>
        <v>6</v>
      </c>
      <c r="K327" s="72">
        <v>0</v>
      </c>
      <c r="L327" s="49">
        <f>L326+1</f>
        <v>7</v>
      </c>
      <c r="M327" s="91">
        <f>M326</f>
        <v>3.5999999999999996</v>
      </c>
      <c r="N327" s="49" t="s">
        <v>3</v>
      </c>
      <c r="O327" s="49" t="s">
        <v>32</v>
      </c>
      <c r="P327" s="70">
        <v>60</v>
      </c>
      <c r="Q327" s="61"/>
    </row>
    <row r="328" spans="1:17" ht="15.75" thickBot="1" x14ac:dyDescent="0.3">
      <c r="A328" s="84">
        <v>313</v>
      </c>
      <c r="B328" s="96"/>
      <c r="C328" s="76" t="str">
        <f t="shared" ref="C328" si="534">C326</f>
        <v>Martelo</v>
      </c>
      <c r="D328" s="89" t="s">
        <v>90</v>
      </c>
      <c r="E328" s="77" t="str">
        <f t="shared" ref="E328" si="535">E326</f>
        <v>Esmagamento</v>
      </c>
      <c r="F328" s="77" t="str">
        <f t="shared" ref="F328:G328" si="536">F326</f>
        <v>M</v>
      </c>
      <c r="G328" s="78" t="str">
        <f t="shared" si="536"/>
        <v>1D6</v>
      </c>
      <c r="H328" s="79">
        <v>4</v>
      </c>
      <c r="I328" s="77" t="str">
        <f t="shared" ref="I328:J328" si="537">I326</f>
        <v>3|6|9</v>
      </c>
      <c r="J328" s="77">
        <f t="shared" si="537"/>
        <v>6</v>
      </c>
      <c r="K328" s="79">
        <v>2</v>
      </c>
      <c r="L328" s="81">
        <f>L327+1</f>
        <v>8</v>
      </c>
      <c r="M328" s="92">
        <f>(M327/50)*55</f>
        <v>3.9599999999999995</v>
      </c>
      <c r="N328" s="81" t="s">
        <v>29</v>
      </c>
      <c r="O328" s="81" t="s">
        <v>32</v>
      </c>
      <c r="P328" s="82">
        <v>80</v>
      </c>
      <c r="Q328" s="83"/>
    </row>
    <row r="329" spans="1:17" ht="16.5" thickTop="1" thickBot="1" x14ac:dyDescent="0.3">
      <c r="A329" s="87">
        <v>314</v>
      </c>
      <c r="B329" s="96"/>
      <c r="C329" s="48" t="str">
        <f t="shared" ref="C329" si="538">C326</f>
        <v>Martelo</v>
      </c>
      <c r="D329" s="88" t="s">
        <v>91</v>
      </c>
      <c r="E329" s="64" t="str">
        <f t="shared" ref="E329" si="539">E326</f>
        <v>Esmagamento</v>
      </c>
      <c r="F329" s="64" t="str">
        <f t="shared" ref="F329:G329" si="540">F326</f>
        <v>M</v>
      </c>
      <c r="G329" s="69" t="str">
        <f t="shared" si="540"/>
        <v>1D6</v>
      </c>
      <c r="H329" s="72">
        <v>5</v>
      </c>
      <c r="I329" s="64" t="str">
        <f t="shared" ref="I329:J329" si="541">I326</f>
        <v>3|6|9</v>
      </c>
      <c r="J329" s="64">
        <f t="shared" si="541"/>
        <v>6</v>
      </c>
      <c r="K329" s="72">
        <v>5</v>
      </c>
      <c r="L329" s="49">
        <f>L328*10</f>
        <v>80</v>
      </c>
      <c r="M329" s="91">
        <f>(M313/4)*3</f>
        <v>2.25</v>
      </c>
      <c r="N329" s="49" t="s">
        <v>29</v>
      </c>
      <c r="O329" s="49" t="s">
        <v>35</v>
      </c>
      <c r="P329" s="69">
        <v>99</v>
      </c>
      <c r="Q329" s="61"/>
    </row>
    <row r="330" spans="1:17" ht="15.75" thickBot="1" x14ac:dyDescent="0.3">
      <c r="A330" s="84">
        <v>315</v>
      </c>
      <c r="B330" s="96"/>
      <c r="C330" s="76" t="str">
        <f t="shared" ref="C330" si="542">C326</f>
        <v>Martelo</v>
      </c>
      <c r="D330" s="89" t="s">
        <v>92</v>
      </c>
      <c r="E330" s="77" t="str">
        <f t="shared" ref="E330" si="543">E326</f>
        <v>Esmagamento</v>
      </c>
      <c r="F330" s="77" t="str">
        <f t="shared" ref="F330:G330" si="544">F326</f>
        <v>M</v>
      </c>
      <c r="G330" s="78" t="str">
        <f t="shared" si="544"/>
        <v>1D6</v>
      </c>
      <c r="H330" s="79">
        <v>6</v>
      </c>
      <c r="I330" s="77" t="str">
        <f t="shared" ref="I330:J330" si="545">I326</f>
        <v>3|6|9</v>
      </c>
      <c r="J330" s="77">
        <f t="shared" si="545"/>
        <v>6</v>
      </c>
      <c r="K330" s="79">
        <v>6</v>
      </c>
      <c r="L330" s="81">
        <f>L329*2</f>
        <v>160</v>
      </c>
      <c r="M330" s="92">
        <f>(M329/40)*45</f>
        <v>2.53125</v>
      </c>
      <c r="N330" s="81" t="s">
        <v>30</v>
      </c>
      <c r="O330" s="81" t="s">
        <v>35</v>
      </c>
      <c r="P330" s="78">
        <v>99</v>
      </c>
      <c r="Q330" s="83"/>
    </row>
    <row r="331" spans="1:17" ht="16.5" thickTop="1" thickBot="1" x14ac:dyDescent="0.3">
      <c r="A331" s="97" t="s">
        <v>60</v>
      </c>
      <c r="B331" s="98"/>
      <c r="C331" s="99" t="s">
        <v>13</v>
      </c>
      <c r="D331" s="100"/>
      <c r="E331" s="74" t="s">
        <v>106</v>
      </c>
      <c r="F331" s="62" t="s">
        <v>14</v>
      </c>
      <c r="G331" s="101" t="s">
        <v>15</v>
      </c>
      <c r="H331" s="100"/>
      <c r="I331" s="65" t="s">
        <v>16</v>
      </c>
      <c r="J331" s="101" t="s">
        <v>17</v>
      </c>
      <c r="K331" s="100"/>
      <c r="L331" s="62" t="s">
        <v>18</v>
      </c>
      <c r="M331" s="62" t="s">
        <v>19</v>
      </c>
      <c r="N331" s="62" t="s">
        <v>21</v>
      </c>
      <c r="O331" s="62" t="s">
        <v>20</v>
      </c>
      <c r="P331" s="71" t="s">
        <v>61</v>
      </c>
      <c r="Q331" s="63" t="s">
        <v>22</v>
      </c>
    </row>
    <row r="332" spans="1:17" ht="16.5" thickTop="1" thickBot="1" x14ac:dyDescent="0.3">
      <c r="A332" s="84">
        <v>316</v>
      </c>
      <c r="B332" s="95" t="s">
        <v>102</v>
      </c>
      <c r="C332" s="76" t="s">
        <v>102</v>
      </c>
      <c r="D332" s="89" t="s">
        <v>72</v>
      </c>
      <c r="E332" s="89" t="s">
        <v>107</v>
      </c>
      <c r="F332" s="77" t="s">
        <v>59</v>
      </c>
      <c r="G332" s="78" t="s">
        <v>103</v>
      </c>
      <c r="H332" s="79">
        <v>-3</v>
      </c>
      <c r="I332" s="85" t="s">
        <v>42</v>
      </c>
      <c r="J332" s="78">
        <v>1</v>
      </c>
      <c r="K332" s="79">
        <v>-3</v>
      </c>
      <c r="L332" s="81">
        <f>L335-3</f>
        <v>17</v>
      </c>
      <c r="M332" s="92">
        <f>M333</f>
        <v>5.625</v>
      </c>
      <c r="N332" s="81" t="s">
        <v>4</v>
      </c>
      <c r="O332" s="81" t="s">
        <v>31</v>
      </c>
      <c r="P332" s="82">
        <v>10</v>
      </c>
      <c r="Q332" s="83"/>
    </row>
    <row r="333" spans="1:17" ht="16.5" thickTop="1" thickBot="1" x14ac:dyDescent="0.3">
      <c r="A333" s="87">
        <v>317</v>
      </c>
      <c r="B333" s="96"/>
      <c r="C333" s="48" t="str">
        <f>C332</f>
        <v>Montante</v>
      </c>
      <c r="D333" s="88" t="s">
        <v>73</v>
      </c>
      <c r="E333" s="64" t="str">
        <f>E332</f>
        <v>Corte</v>
      </c>
      <c r="F333" s="64" t="str">
        <f>F332</f>
        <v>G</v>
      </c>
      <c r="G333" s="69" t="str">
        <f>G332</f>
        <v>1D12</v>
      </c>
      <c r="H333" s="72">
        <v>-2</v>
      </c>
      <c r="I333" s="64" t="str">
        <f>I332</f>
        <v>XX</v>
      </c>
      <c r="J333" s="64">
        <f>J332</f>
        <v>1</v>
      </c>
      <c r="K333" s="72">
        <v>-2</v>
      </c>
      <c r="L333" s="49">
        <f>L335- 2</f>
        <v>18</v>
      </c>
      <c r="M333" s="91">
        <f>(M334/100)*75</f>
        <v>5.625</v>
      </c>
      <c r="N333" s="49" t="s">
        <v>23</v>
      </c>
      <c r="O333" s="49" t="s">
        <v>31</v>
      </c>
      <c r="P333" s="70">
        <v>20</v>
      </c>
      <c r="Q333" s="61"/>
    </row>
    <row r="334" spans="1:17" ht="15.75" thickBot="1" x14ac:dyDescent="0.3">
      <c r="A334" s="84">
        <v>318</v>
      </c>
      <c r="B334" s="96"/>
      <c r="C334" s="76" t="str">
        <f>C332</f>
        <v>Montante</v>
      </c>
      <c r="D334" s="89" t="s">
        <v>74</v>
      </c>
      <c r="E334" s="77" t="str">
        <f>E332</f>
        <v>Corte</v>
      </c>
      <c r="F334" s="77" t="str">
        <f>F332</f>
        <v>G</v>
      </c>
      <c r="G334" s="78" t="str">
        <f>G332</f>
        <v>1D12</v>
      </c>
      <c r="H334" s="79">
        <v>-2</v>
      </c>
      <c r="I334" s="77" t="str">
        <f>I332</f>
        <v>XX</v>
      </c>
      <c r="J334" s="77">
        <f>J332</f>
        <v>1</v>
      </c>
      <c r="K334" s="79">
        <v>-1</v>
      </c>
      <c r="L334" s="81">
        <f>L335- 1</f>
        <v>19</v>
      </c>
      <c r="M334" s="92">
        <f>(M335/100)*75</f>
        <v>7.5</v>
      </c>
      <c r="N334" s="81" t="s">
        <v>24</v>
      </c>
      <c r="O334" s="81" t="s">
        <v>31</v>
      </c>
      <c r="P334" s="82">
        <v>30</v>
      </c>
      <c r="Q334" s="83"/>
    </row>
    <row r="335" spans="1:17" ht="16.5" thickTop="1" thickBot="1" x14ac:dyDescent="0.3">
      <c r="A335" s="87">
        <v>319</v>
      </c>
      <c r="B335" s="96"/>
      <c r="C335" s="48" t="str">
        <f>C332</f>
        <v>Montante</v>
      </c>
      <c r="D335" s="88" t="s">
        <v>75</v>
      </c>
      <c r="E335" s="64" t="str">
        <f>E332</f>
        <v>Corte</v>
      </c>
      <c r="F335" s="64" t="str">
        <f>F332</f>
        <v>G</v>
      </c>
      <c r="G335" s="69" t="str">
        <f>G332</f>
        <v>1D12</v>
      </c>
      <c r="H335" s="72">
        <v>0</v>
      </c>
      <c r="I335" s="64" t="str">
        <f>I332</f>
        <v>XX</v>
      </c>
      <c r="J335" s="64">
        <f>J332</f>
        <v>1</v>
      </c>
      <c r="K335" s="72">
        <v>0</v>
      </c>
      <c r="L335" s="49">
        <v>20</v>
      </c>
      <c r="M335" s="91">
        <v>10</v>
      </c>
      <c r="N335" s="49" t="s">
        <v>25</v>
      </c>
      <c r="O335" s="49" t="s">
        <v>31</v>
      </c>
      <c r="P335" s="70">
        <v>40</v>
      </c>
      <c r="Q335" s="61"/>
    </row>
    <row r="336" spans="1:17" ht="15.75" thickBot="1" x14ac:dyDescent="0.3">
      <c r="A336" s="84">
        <v>320</v>
      </c>
      <c r="B336" s="96"/>
      <c r="C336" s="76" t="str">
        <f>C332</f>
        <v>Montante</v>
      </c>
      <c r="D336" s="89" t="s">
        <v>76</v>
      </c>
      <c r="E336" s="77" t="str">
        <f>E332</f>
        <v>Corte</v>
      </c>
      <c r="F336" s="77" t="str">
        <f>F332</f>
        <v>G</v>
      </c>
      <c r="G336" s="78" t="str">
        <f>G332</f>
        <v>1D12</v>
      </c>
      <c r="H336" s="79">
        <v>-3</v>
      </c>
      <c r="I336" s="77" t="str">
        <f>I332</f>
        <v>XX</v>
      </c>
      <c r="J336" s="77">
        <f>J332</f>
        <v>1</v>
      </c>
      <c r="K336" s="79">
        <v>-2</v>
      </c>
      <c r="L336" s="81">
        <f>L332+ 1</f>
        <v>18</v>
      </c>
      <c r="M336" s="92">
        <f>(M332/5)*4</f>
        <v>4.5</v>
      </c>
      <c r="N336" s="81" t="s">
        <v>4</v>
      </c>
      <c r="O336" s="81" t="s">
        <v>40</v>
      </c>
      <c r="P336" s="82">
        <v>20</v>
      </c>
      <c r="Q336" s="83"/>
    </row>
    <row r="337" spans="1:17" ht="16.5" thickTop="1" thickBot="1" x14ac:dyDescent="0.3">
      <c r="A337" s="87">
        <v>321</v>
      </c>
      <c r="B337" s="96"/>
      <c r="C337" s="48" t="str">
        <f t="shared" ref="C337" si="546">C336</f>
        <v>Montante</v>
      </c>
      <c r="D337" s="88" t="s">
        <v>77</v>
      </c>
      <c r="E337" s="64" t="str">
        <f t="shared" ref="E337" si="547">E336</f>
        <v>Corte</v>
      </c>
      <c r="F337" s="64" t="str">
        <f t="shared" ref="F337" si="548">F336</f>
        <v>G</v>
      </c>
      <c r="G337" s="69" t="str">
        <f t="shared" ref="G337" si="549">G336</f>
        <v>1D12</v>
      </c>
      <c r="H337" s="72">
        <v>-3</v>
      </c>
      <c r="I337" s="64" t="str">
        <f t="shared" ref="I337" si="550">I336</f>
        <v>XX</v>
      </c>
      <c r="J337" s="64">
        <f t="shared" ref="J337" si="551">J336</f>
        <v>1</v>
      </c>
      <c r="K337" s="72">
        <v>-1</v>
      </c>
      <c r="L337" s="49">
        <f>L333+1</f>
        <v>19</v>
      </c>
      <c r="M337" s="91">
        <f>(M333/5)*4</f>
        <v>4.5</v>
      </c>
      <c r="N337" s="49" t="s">
        <v>23</v>
      </c>
      <c r="O337" s="49" t="s">
        <v>40</v>
      </c>
      <c r="P337" s="70">
        <v>30</v>
      </c>
      <c r="Q337" s="61"/>
    </row>
    <row r="338" spans="1:17" ht="15.75" thickBot="1" x14ac:dyDescent="0.3">
      <c r="A338" s="84">
        <v>322</v>
      </c>
      <c r="B338" s="96"/>
      <c r="C338" s="76" t="str">
        <f t="shared" ref="C338" si="552">C336</f>
        <v>Montante</v>
      </c>
      <c r="D338" s="89" t="s">
        <v>78</v>
      </c>
      <c r="E338" s="77" t="str">
        <f t="shared" ref="E338" si="553">E336</f>
        <v>Corte</v>
      </c>
      <c r="F338" s="77" t="str">
        <f t="shared" ref="F338:G338" si="554">F336</f>
        <v>G</v>
      </c>
      <c r="G338" s="78" t="str">
        <f t="shared" si="554"/>
        <v>1D12</v>
      </c>
      <c r="H338" s="79">
        <v>-3</v>
      </c>
      <c r="I338" s="77" t="str">
        <f t="shared" ref="I338:J338" si="555">I336</f>
        <v>XX</v>
      </c>
      <c r="J338" s="77">
        <f t="shared" si="555"/>
        <v>1</v>
      </c>
      <c r="K338" s="79">
        <v>0</v>
      </c>
      <c r="L338" s="81">
        <f>L334+1</f>
        <v>20</v>
      </c>
      <c r="M338" s="92">
        <f t="shared" ref="M338:M339" si="556">(M334/5)*4</f>
        <v>6</v>
      </c>
      <c r="N338" s="81" t="s">
        <v>24</v>
      </c>
      <c r="O338" s="81" t="s">
        <v>40</v>
      </c>
      <c r="P338" s="82">
        <v>40</v>
      </c>
      <c r="Q338" s="83"/>
    </row>
    <row r="339" spans="1:17" ht="16.5" thickTop="1" thickBot="1" x14ac:dyDescent="0.3">
      <c r="A339" s="87">
        <v>323</v>
      </c>
      <c r="B339" s="96"/>
      <c r="C339" s="48" t="str">
        <f t="shared" ref="C339" si="557">C336</f>
        <v>Montante</v>
      </c>
      <c r="D339" s="88" t="s">
        <v>79</v>
      </c>
      <c r="E339" s="64" t="str">
        <f t="shared" ref="E339" si="558">E336</f>
        <v>Corte</v>
      </c>
      <c r="F339" s="64" t="str">
        <f t="shared" ref="F339:G339" si="559">F336</f>
        <v>G</v>
      </c>
      <c r="G339" s="69" t="str">
        <f t="shared" si="559"/>
        <v>1D12</v>
      </c>
      <c r="H339" s="72">
        <v>-2</v>
      </c>
      <c r="I339" s="64" t="str">
        <f t="shared" ref="I339:J339" si="560">I336</f>
        <v>XX</v>
      </c>
      <c r="J339" s="64">
        <f t="shared" si="560"/>
        <v>1</v>
      </c>
      <c r="K339" s="72">
        <v>1</v>
      </c>
      <c r="L339" s="49">
        <f>L335+1</f>
        <v>21</v>
      </c>
      <c r="M339" s="91">
        <f t="shared" si="556"/>
        <v>8</v>
      </c>
      <c r="N339" s="49" t="s">
        <v>25</v>
      </c>
      <c r="O339" s="49" t="s">
        <v>40</v>
      </c>
      <c r="P339" s="70">
        <v>50</v>
      </c>
      <c r="Q339" s="61"/>
    </row>
    <row r="340" spans="1:17" ht="15.75" thickBot="1" x14ac:dyDescent="0.3">
      <c r="A340" s="84">
        <v>324</v>
      </c>
      <c r="B340" s="96"/>
      <c r="C340" s="76" t="str">
        <f t="shared" ref="C340" si="561">C336</f>
        <v>Montante</v>
      </c>
      <c r="D340" s="89" t="s">
        <v>80</v>
      </c>
      <c r="E340" s="77" t="str">
        <f t="shared" ref="E340" si="562">E336</f>
        <v>Corte</v>
      </c>
      <c r="F340" s="77" t="str">
        <f t="shared" ref="F340:G340" si="563">F336</f>
        <v>G</v>
      </c>
      <c r="G340" s="78" t="str">
        <f t="shared" si="563"/>
        <v>1D12</v>
      </c>
      <c r="H340" s="79">
        <v>1</v>
      </c>
      <c r="I340" s="77" t="str">
        <f t="shared" ref="I340:J340" si="564">I336</f>
        <v>XX</v>
      </c>
      <c r="J340" s="77">
        <f t="shared" si="564"/>
        <v>1</v>
      </c>
      <c r="K340" s="79">
        <v>3</v>
      </c>
      <c r="L340" s="81">
        <f>L339+1</f>
        <v>22</v>
      </c>
      <c r="M340" s="92">
        <f>(M339/5)*4</f>
        <v>6.4</v>
      </c>
      <c r="N340" s="81" t="s">
        <v>28</v>
      </c>
      <c r="O340" s="81" t="s">
        <v>40</v>
      </c>
      <c r="P340" s="82">
        <v>70</v>
      </c>
      <c r="Q340" s="83"/>
    </row>
    <row r="341" spans="1:17" ht="16.5" thickTop="1" thickBot="1" x14ac:dyDescent="0.3">
      <c r="A341" s="87">
        <v>325</v>
      </c>
      <c r="B341" s="96"/>
      <c r="C341" s="48" t="str">
        <f t="shared" ref="C341" si="565">C340</f>
        <v>Montante</v>
      </c>
      <c r="D341" s="88" t="s">
        <v>81</v>
      </c>
      <c r="E341" s="64" t="str">
        <f t="shared" ref="E341" si="566">E340</f>
        <v>Corte</v>
      </c>
      <c r="F341" s="64" t="str">
        <f t="shared" ref="F341" si="567">F340</f>
        <v>G</v>
      </c>
      <c r="G341" s="69" t="str">
        <f t="shared" ref="G341" si="568">G340</f>
        <v>1D12</v>
      </c>
      <c r="H341" s="72">
        <v>-3</v>
      </c>
      <c r="I341" s="64" t="str">
        <f t="shared" ref="I341" si="569">I340</f>
        <v>XX</v>
      </c>
      <c r="J341" s="64">
        <f t="shared" ref="J341" si="570">J340</f>
        <v>1</v>
      </c>
      <c r="K341" s="72">
        <v>-1</v>
      </c>
      <c r="L341" s="49">
        <f>L336</f>
        <v>18</v>
      </c>
      <c r="M341" s="91">
        <f>(M332/4)*3</f>
        <v>4.21875</v>
      </c>
      <c r="N341" s="49" t="s">
        <v>4</v>
      </c>
      <c r="O341" s="49" t="s">
        <v>41</v>
      </c>
      <c r="P341" s="70">
        <v>20</v>
      </c>
      <c r="Q341" s="61"/>
    </row>
    <row r="342" spans="1:17" ht="15.75" thickBot="1" x14ac:dyDescent="0.3">
      <c r="A342" s="84">
        <v>326</v>
      </c>
      <c r="B342" s="96"/>
      <c r="C342" s="76" t="str">
        <f t="shared" ref="C342" si="571">C340</f>
        <v>Montante</v>
      </c>
      <c r="D342" s="89" t="s">
        <v>82</v>
      </c>
      <c r="E342" s="77" t="str">
        <f t="shared" ref="E342" si="572">E340</f>
        <v>Corte</v>
      </c>
      <c r="F342" s="77" t="str">
        <f t="shared" ref="F342:G342" si="573">F340</f>
        <v>G</v>
      </c>
      <c r="G342" s="78" t="str">
        <f t="shared" si="573"/>
        <v>1D12</v>
      </c>
      <c r="H342" s="79">
        <v>-3</v>
      </c>
      <c r="I342" s="77" t="str">
        <f t="shared" ref="I342:J342" si="574">I340</f>
        <v>XX</v>
      </c>
      <c r="J342" s="77">
        <f t="shared" si="574"/>
        <v>1</v>
      </c>
      <c r="K342" s="79">
        <v>0</v>
      </c>
      <c r="L342" s="81">
        <f>L337</f>
        <v>19</v>
      </c>
      <c r="M342" s="92">
        <f>(M333/4)*3</f>
        <v>4.21875</v>
      </c>
      <c r="N342" s="81" t="s">
        <v>23</v>
      </c>
      <c r="O342" s="81" t="s">
        <v>41</v>
      </c>
      <c r="P342" s="82">
        <v>30</v>
      </c>
      <c r="Q342" s="83"/>
    </row>
    <row r="343" spans="1:17" ht="16.5" thickTop="1" thickBot="1" x14ac:dyDescent="0.3">
      <c r="A343" s="87">
        <v>327</v>
      </c>
      <c r="B343" s="96"/>
      <c r="C343" s="48" t="str">
        <f t="shared" ref="C343" si="575">C340</f>
        <v>Montante</v>
      </c>
      <c r="D343" s="88" t="s">
        <v>83</v>
      </c>
      <c r="E343" s="64" t="str">
        <f t="shared" ref="E343" si="576">E340</f>
        <v>Corte</v>
      </c>
      <c r="F343" s="64" t="str">
        <f t="shared" ref="F343:G343" si="577">F340</f>
        <v>G</v>
      </c>
      <c r="G343" s="69" t="str">
        <f t="shared" si="577"/>
        <v>1D12</v>
      </c>
      <c r="H343" s="72">
        <v>-3</v>
      </c>
      <c r="I343" s="64" t="str">
        <f t="shared" ref="I343:J343" si="578">I340</f>
        <v>XX</v>
      </c>
      <c r="J343" s="64">
        <f t="shared" si="578"/>
        <v>1</v>
      </c>
      <c r="K343" s="72">
        <v>1</v>
      </c>
      <c r="L343" s="49">
        <f>L338</f>
        <v>20</v>
      </c>
      <c r="M343" s="91">
        <f t="shared" ref="M343:M344" si="579">(M334/4)*3</f>
        <v>5.625</v>
      </c>
      <c r="N343" s="49" t="s">
        <v>24</v>
      </c>
      <c r="O343" s="49" t="s">
        <v>41</v>
      </c>
      <c r="P343" s="70">
        <v>40</v>
      </c>
      <c r="Q343" s="61"/>
    </row>
    <row r="344" spans="1:17" ht="15.75" thickBot="1" x14ac:dyDescent="0.3">
      <c r="A344" s="84">
        <v>328</v>
      </c>
      <c r="B344" s="96"/>
      <c r="C344" s="76" t="str">
        <f t="shared" ref="C344" si="580">C340</f>
        <v>Montante</v>
      </c>
      <c r="D344" s="89" t="s">
        <v>84</v>
      </c>
      <c r="E344" s="77" t="str">
        <f t="shared" ref="E344" si="581">E340</f>
        <v>Corte</v>
      </c>
      <c r="F344" s="77" t="str">
        <f t="shared" ref="F344:G344" si="582">F340</f>
        <v>G</v>
      </c>
      <c r="G344" s="78" t="str">
        <f t="shared" si="582"/>
        <v>1D12</v>
      </c>
      <c r="H344" s="79">
        <v>-3</v>
      </c>
      <c r="I344" s="77" t="str">
        <f t="shared" ref="I344:J344" si="583">I340</f>
        <v>XX</v>
      </c>
      <c r="J344" s="77">
        <f t="shared" si="583"/>
        <v>1</v>
      </c>
      <c r="K344" s="79">
        <v>2</v>
      </c>
      <c r="L344" s="81">
        <f>L339</f>
        <v>21</v>
      </c>
      <c r="M344" s="92">
        <f t="shared" si="579"/>
        <v>7.5</v>
      </c>
      <c r="N344" s="81" t="s">
        <v>25</v>
      </c>
      <c r="O344" s="81" t="s">
        <v>41</v>
      </c>
      <c r="P344" s="82">
        <v>50</v>
      </c>
      <c r="Q344" s="83"/>
    </row>
    <row r="345" spans="1:17" ht="16.5" thickTop="1" thickBot="1" x14ac:dyDescent="0.3">
      <c r="A345" s="87">
        <v>329</v>
      </c>
      <c r="B345" s="96"/>
      <c r="C345" s="48" t="str">
        <f t="shared" ref="C345" si="584">C344</f>
        <v>Montante</v>
      </c>
      <c r="D345" s="88" t="s">
        <v>85</v>
      </c>
      <c r="E345" s="64" t="str">
        <f t="shared" ref="E345" si="585">E344</f>
        <v>Corte</v>
      </c>
      <c r="F345" s="64" t="str">
        <f t="shared" ref="F345" si="586">F344</f>
        <v>G</v>
      </c>
      <c r="G345" s="69" t="str">
        <f t="shared" ref="G345" si="587">G344</f>
        <v>1D12</v>
      </c>
      <c r="H345" s="72">
        <v>0</v>
      </c>
      <c r="I345" s="64" t="str">
        <f t="shared" ref="I345" si="588">I344</f>
        <v>XX</v>
      </c>
      <c r="J345" s="64">
        <f t="shared" ref="J345" si="589">J344</f>
        <v>1</v>
      </c>
      <c r="K345" s="72">
        <v>4</v>
      </c>
      <c r="L345" s="49">
        <f>L340</f>
        <v>22</v>
      </c>
      <c r="M345" s="91">
        <f>(M344/4)*3</f>
        <v>5.625</v>
      </c>
      <c r="N345" s="49" t="s">
        <v>28</v>
      </c>
      <c r="O345" s="49" t="s">
        <v>41</v>
      </c>
      <c r="P345" s="70">
        <v>70</v>
      </c>
      <c r="Q345" s="61"/>
    </row>
    <row r="346" spans="1:17" ht="15.75" thickBot="1" x14ac:dyDescent="0.3">
      <c r="A346" s="84">
        <v>330</v>
      </c>
      <c r="B346" s="96"/>
      <c r="C346" s="76" t="str">
        <f t="shared" ref="C346" si="590">C344</f>
        <v>Montante</v>
      </c>
      <c r="D346" s="89" t="s">
        <v>86</v>
      </c>
      <c r="E346" s="77" t="str">
        <f t="shared" ref="E346" si="591">E344</f>
        <v>Corte</v>
      </c>
      <c r="F346" s="77" t="str">
        <f t="shared" ref="F346:G346" si="592">F344</f>
        <v>G</v>
      </c>
      <c r="G346" s="78" t="str">
        <f t="shared" si="592"/>
        <v>1D12</v>
      </c>
      <c r="H346" s="79">
        <v>-2</v>
      </c>
      <c r="I346" s="77" t="str">
        <f t="shared" ref="I346:J346" si="593">I344</f>
        <v>XX</v>
      </c>
      <c r="J346" s="77">
        <f t="shared" si="593"/>
        <v>1</v>
      </c>
      <c r="K346" s="79">
        <v>-3</v>
      </c>
      <c r="L346" s="81">
        <f>L333+1</f>
        <v>19</v>
      </c>
      <c r="M346" s="92">
        <f>(M333/5)*6</f>
        <v>6.75</v>
      </c>
      <c r="N346" s="81" t="s">
        <v>23</v>
      </c>
      <c r="O346" s="81" t="s">
        <v>32</v>
      </c>
      <c r="P346" s="82">
        <v>30</v>
      </c>
      <c r="Q346" s="83"/>
    </row>
    <row r="347" spans="1:17" ht="16.5" thickTop="1" thickBot="1" x14ac:dyDescent="0.3">
      <c r="A347" s="87">
        <v>331</v>
      </c>
      <c r="B347" s="96"/>
      <c r="C347" s="48" t="str">
        <f t="shared" ref="C347" si="594">C344</f>
        <v>Montante</v>
      </c>
      <c r="D347" s="88" t="s">
        <v>87</v>
      </c>
      <c r="E347" s="64" t="str">
        <f t="shared" ref="E347" si="595">E344</f>
        <v>Corte</v>
      </c>
      <c r="F347" s="64" t="str">
        <f t="shared" ref="F347:G347" si="596">F344</f>
        <v>G</v>
      </c>
      <c r="G347" s="69" t="str">
        <f t="shared" si="596"/>
        <v>1D12</v>
      </c>
      <c r="H347" s="72">
        <v>0</v>
      </c>
      <c r="I347" s="64" t="str">
        <f t="shared" ref="I347:J347" si="597">I344</f>
        <v>XX</v>
      </c>
      <c r="J347" s="64">
        <f t="shared" si="597"/>
        <v>1</v>
      </c>
      <c r="K347" s="72">
        <v>-2</v>
      </c>
      <c r="L347" s="49">
        <f>L334+1</f>
        <v>20</v>
      </c>
      <c r="M347" s="91">
        <f>(M334/5)*6</f>
        <v>9</v>
      </c>
      <c r="N347" s="49" t="s">
        <v>24</v>
      </c>
      <c r="O347" s="49" t="s">
        <v>32</v>
      </c>
      <c r="P347" s="70">
        <v>40</v>
      </c>
      <c r="Q347" s="61"/>
    </row>
    <row r="348" spans="1:17" ht="15.75" thickBot="1" x14ac:dyDescent="0.3">
      <c r="A348" s="84">
        <v>332</v>
      </c>
      <c r="B348" s="96"/>
      <c r="C348" s="76" t="str">
        <f t="shared" ref="C348" si="598">C344</f>
        <v>Montante</v>
      </c>
      <c r="D348" s="89" t="s">
        <v>88</v>
      </c>
      <c r="E348" s="77" t="str">
        <f t="shared" ref="E348" si="599">E344</f>
        <v>Corte</v>
      </c>
      <c r="F348" s="77" t="str">
        <f t="shared" ref="F348:G348" si="600">F344</f>
        <v>G</v>
      </c>
      <c r="G348" s="78" t="str">
        <f t="shared" si="600"/>
        <v>1D12</v>
      </c>
      <c r="H348" s="79">
        <v>1</v>
      </c>
      <c r="I348" s="77" t="str">
        <f t="shared" ref="I348:J348" si="601">I344</f>
        <v>XX</v>
      </c>
      <c r="J348" s="77">
        <f t="shared" si="601"/>
        <v>1</v>
      </c>
      <c r="K348" s="79">
        <v>-1</v>
      </c>
      <c r="L348" s="81">
        <f>L335+1</f>
        <v>21</v>
      </c>
      <c r="M348" s="92">
        <f>(M335/5)*6</f>
        <v>12</v>
      </c>
      <c r="N348" s="81" t="s">
        <v>25</v>
      </c>
      <c r="O348" s="81" t="s">
        <v>32</v>
      </c>
      <c r="P348" s="82">
        <v>50</v>
      </c>
      <c r="Q348" s="83"/>
    </row>
    <row r="349" spans="1:17" ht="16.5" thickTop="1" thickBot="1" x14ac:dyDescent="0.3">
      <c r="A349" s="87">
        <v>333</v>
      </c>
      <c r="B349" s="96"/>
      <c r="C349" s="48" t="str">
        <f t="shared" ref="C349" si="602">C348</f>
        <v>Montante</v>
      </c>
      <c r="D349" s="88" t="s">
        <v>89</v>
      </c>
      <c r="E349" s="64" t="str">
        <f t="shared" ref="E349" si="603">E348</f>
        <v>Corte</v>
      </c>
      <c r="F349" s="64" t="str">
        <f t="shared" ref="F349" si="604">F348</f>
        <v>G</v>
      </c>
      <c r="G349" s="69" t="str">
        <f t="shared" ref="G349" si="605">G348</f>
        <v>1D12</v>
      </c>
      <c r="H349" s="72">
        <v>2</v>
      </c>
      <c r="I349" s="64" t="str">
        <f t="shared" ref="I349" si="606">I348</f>
        <v>XX</v>
      </c>
      <c r="J349" s="64">
        <f t="shared" ref="J349" si="607">J348</f>
        <v>1</v>
      </c>
      <c r="K349" s="72">
        <v>0</v>
      </c>
      <c r="L349" s="49">
        <f>L348+1</f>
        <v>22</v>
      </c>
      <c r="M349" s="91">
        <f>M348</f>
        <v>12</v>
      </c>
      <c r="N349" s="49" t="s">
        <v>3</v>
      </c>
      <c r="O349" s="49" t="s">
        <v>32</v>
      </c>
      <c r="P349" s="70">
        <v>60</v>
      </c>
      <c r="Q349" s="61"/>
    </row>
    <row r="350" spans="1:17" ht="15.75" thickBot="1" x14ac:dyDescent="0.3">
      <c r="A350" s="84">
        <v>334</v>
      </c>
      <c r="B350" s="96"/>
      <c r="C350" s="76" t="str">
        <f t="shared" ref="C350" si="608">C348</f>
        <v>Montante</v>
      </c>
      <c r="D350" s="89" t="s">
        <v>90</v>
      </c>
      <c r="E350" s="77" t="str">
        <f t="shared" ref="E350" si="609">E348</f>
        <v>Corte</v>
      </c>
      <c r="F350" s="77" t="str">
        <f t="shared" ref="F350:G350" si="610">F348</f>
        <v>G</v>
      </c>
      <c r="G350" s="78" t="str">
        <f t="shared" si="610"/>
        <v>1D12</v>
      </c>
      <c r="H350" s="79">
        <v>4</v>
      </c>
      <c r="I350" s="77" t="str">
        <f t="shared" ref="I350:J350" si="611">I348</f>
        <v>XX</v>
      </c>
      <c r="J350" s="77">
        <f t="shared" si="611"/>
        <v>1</v>
      </c>
      <c r="K350" s="79">
        <v>2</v>
      </c>
      <c r="L350" s="81">
        <f>L349+1</f>
        <v>23</v>
      </c>
      <c r="M350" s="92">
        <f>(M349/50)*55</f>
        <v>13.2</v>
      </c>
      <c r="N350" s="81" t="s">
        <v>29</v>
      </c>
      <c r="O350" s="81" t="s">
        <v>32</v>
      </c>
      <c r="P350" s="82">
        <v>80</v>
      </c>
      <c r="Q350" s="83"/>
    </row>
    <row r="351" spans="1:17" ht="16.5" thickTop="1" thickBot="1" x14ac:dyDescent="0.3">
      <c r="A351" s="87">
        <v>335</v>
      </c>
      <c r="B351" s="96"/>
      <c r="C351" s="48" t="str">
        <f t="shared" ref="C351" si="612">C348</f>
        <v>Montante</v>
      </c>
      <c r="D351" s="88" t="s">
        <v>91</v>
      </c>
      <c r="E351" s="64" t="str">
        <f t="shared" ref="E351" si="613">E348</f>
        <v>Corte</v>
      </c>
      <c r="F351" s="64" t="str">
        <f t="shared" ref="F351:G351" si="614">F348</f>
        <v>G</v>
      </c>
      <c r="G351" s="69" t="str">
        <f t="shared" si="614"/>
        <v>1D12</v>
      </c>
      <c r="H351" s="72">
        <v>5</v>
      </c>
      <c r="I351" s="64" t="str">
        <f t="shared" ref="I351:J351" si="615">I348</f>
        <v>XX</v>
      </c>
      <c r="J351" s="64">
        <f t="shared" si="615"/>
        <v>1</v>
      </c>
      <c r="K351" s="72">
        <v>5</v>
      </c>
      <c r="L351" s="49">
        <f>L350*10</f>
        <v>230</v>
      </c>
      <c r="M351" s="91">
        <f>(M335/4)*3</f>
        <v>7.5</v>
      </c>
      <c r="N351" s="49" t="s">
        <v>29</v>
      </c>
      <c r="O351" s="49" t="s">
        <v>35</v>
      </c>
      <c r="P351" s="69">
        <v>99</v>
      </c>
      <c r="Q351" s="61"/>
    </row>
    <row r="352" spans="1:17" ht="15.75" thickBot="1" x14ac:dyDescent="0.3">
      <c r="A352" s="90">
        <v>336</v>
      </c>
      <c r="B352" s="96"/>
      <c r="C352" s="76" t="str">
        <f t="shared" ref="C352" si="616">C348</f>
        <v>Montante</v>
      </c>
      <c r="D352" s="89" t="s">
        <v>92</v>
      </c>
      <c r="E352" s="77" t="str">
        <f t="shared" ref="E352" si="617">E348</f>
        <v>Corte</v>
      </c>
      <c r="F352" s="77" t="str">
        <f t="shared" ref="F352:G352" si="618">F348</f>
        <v>G</v>
      </c>
      <c r="G352" s="78" t="str">
        <f t="shared" si="618"/>
        <v>1D12</v>
      </c>
      <c r="H352" s="79">
        <v>6</v>
      </c>
      <c r="I352" s="77" t="str">
        <f t="shared" ref="I352:J352" si="619">I348</f>
        <v>XX</v>
      </c>
      <c r="J352" s="77">
        <f t="shared" si="619"/>
        <v>1</v>
      </c>
      <c r="K352" s="79">
        <v>6</v>
      </c>
      <c r="L352" s="81">
        <f>L351*2</f>
        <v>460</v>
      </c>
      <c r="M352" s="92">
        <f>(M351/40)*45</f>
        <v>8.4375</v>
      </c>
      <c r="N352" s="81" t="s">
        <v>30</v>
      </c>
      <c r="O352" s="81" t="s">
        <v>35</v>
      </c>
      <c r="P352" s="78">
        <v>99</v>
      </c>
      <c r="Q352" s="83"/>
    </row>
    <row r="353" spans="1:17" ht="16.5" thickTop="1" thickBot="1" x14ac:dyDescent="0.3">
      <c r="A353" s="97" t="s">
        <v>60</v>
      </c>
      <c r="B353" s="98"/>
      <c r="C353" s="99" t="s">
        <v>13</v>
      </c>
      <c r="D353" s="100"/>
      <c r="E353" s="74" t="s">
        <v>106</v>
      </c>
      <c r="F353" s="62" t="s">
        <v>14</v>
      </c>
      <c r="G353" s="101" t="s">
        <v>15</v>
      </c>
      <c r="H353" s="100"/>
      <c r="I353" s="65" t="s">
        <v>16</v>
      </c>
      <c r="J353" s="101" t="s">
        <v>17</v>
      </c>
      <c r="K353" s="100"/>
      <c r="L353" s="62" t="s">
        <v>18</v>
      </c>
      <c r="M353" s="62" t="s">
        <v>19</v>
      </c>
      <c r="N353" s="62" t="s">
        <v>21</v>
      </c>
      <c r="O353" s="62" t="s">
        <v>20</v>
      </c>
      <c r="P353" s="71" t="s">
        <v>61</v>
      </c>
      <c r="Q353" s="63" t="s">
        <v>22</v>
      </c>
    </row>
    <row r="354" spans="1:17" ht="16.5" thickTop="1" thickBot="1" x14ac:dyDescent="0.3">
      <c r="A354" s="84">
        <v>337</v>
      </c>
      <c r="B354" s="95" t="s">
        <v>104</v>
      </c>
      <c r="C354" s="76" t="s">
        <v>104</v>
      </c>
      <c r="D354" s="89" t="s">
        <v>72</v>
      </c>
      <c r="E354" s="89" t="s">
        <v>108</v>
      </c>
      <c r="F354" s="77" t="s">
        <v>63</v>
      </c>
      <c r="G354" s="78" t="s">
        <v>47</v>
      </c>
      <c r="H354" s="79">
        <v>-3</v>
      </c>
      <c r="I354" s="85" t="s">
        <v>42</v>
      </c>
      <c r="J354" s="78">
        <v>6</v>
      </c>
      <c r="K354" s="79">
        <v>-3</v>
      </c>
      <c r="L354" s="81">
        <f>L357-3</f>
        <v>3</v>
      </c>
      <c r="M354" s="92">
        <f>M355</f>
        <v>2.25</v>
      </c>
      <c r="N354" s="81" t="s">
        <v>4</v>
      </c>
      <c r="O354" s="81" t="s">
        <v>31</v>
      </c>
      <c r="P354" s="82">
        <v>10</v>
      </c>
      <c r="Q354" s="83"/>
    </row>
    <row r="355" spans="1:17" ht="16.5" thickTop="1" thickBot="1" x14ac:dyDescent="0.3">
      <c r="A355" s="87">
        <v>338</v>
      </c>
      <c r="B355" s="96"/>
      <c r="C355" s="48" t="str">
        <f>C354</f>
        <v>Clava</v>
      </c>
      <c r="D355" s="88" t="s">
        <v>73</v>
      </c>
      <c r="E355" s="64" t="str">
        <f>E354</f>
        <v>Esmagamento</v>
      </c>
      <c r="F355" s="64" t="str">
        <f>F354</f>
        <v>M</v>
      </c>
      <c r="G355" s="69" t="str">
        <f>G354</f>
        <v>1D6</v>
      </c>
      <c r="H355" s="72">
        <v>-2</v>
      </c>
      <c r="I355" s="64" t="str">
        <f>I354</f>
        <v>XX</v>
      </c>
      <c r="J355" s="64">
        <f>J354</f>
        <v>6</v>
      </c>
      <c r="K355" s="72">
        <v>-2</v>
      </c>
      <c r="L355" s="49">
        <f>L357- 2</f>
        <v>4</v>
      </c>
      <c r="M355" s="91">
        <f>(M356/100)*75</f>
        <v>2.25</v>
      </c>
      <c r="N355" s="49" t="s">
        <v>23</v>
      </c>
      <c r="O355" s="49" t="s">
        <v>31</v>
      </c>
      <c r="P355" s="70">
        <v>20</v>
      </c>
      <c r="Q355" s="61"/>
    </row>
    <row r="356" spans="1:17" ht="15.75" thickBot="1" x14ac:dyDescent="0.3">
      <c r="A356" s="84">
        <v>339</v>
      </c>
      <c r="B356" s="96"/>
      <c r="C356" s="76" t="str">
        <f>C354</f>
        <v>Clava</v>
      </c>
      <c r="D356" s="89" t="s">
        <v>74</v>
      </c>
      <c r="E356" s="77" t="str">
        <f>E354</f>
        <v>Esmagamento</v>
      </c>
      <c r="F356" s="77" t="str">
        <f>F354</f>
        <v>M</v>
      </c>
      <c r="G356" s="78" t="str">
        <f>G354</f>
        <v>1D6</v>
      </c>
      <c r="H356" s="79">
        <v>-2</v>
      </c>
      <c r="I356" s="77" t="str">
        <f>I354</f>
        <v>XX</v>
      </c>
      <c r="J356" s="77">
        <f>J354</f>
        <v>6</v>
      </c>
      <c r="K356" s="79">
        <v>-1</v>
      </c>
      <c r="L356" s="81">
        <f>L357- 1</f>
        <v>5</v>
      </c>
      <c r="M356" s="92">
        <f>(M357/100)*75</f>
        <v>3</v>
      </c>
      <c r="N356" s="81" t="s">
        <v>24</v>
      </c>
      <c r="O356" s="81" t="s">
        <v>31</v>
      </c>
      <c r="P356" s="82">
        <v>30</v>
      </c>
      <c r="Q356" s="83"/>
    </row>
    <row r="357" spans="1:17" ht="16.5" thickTop="1" thickBot="1" x14ac:dyDescent="0.3">
      <c r="A357" s="87">
        <v>340</v>
      </c>
      <c r="B357" s="96"/>
      <c r="C357" s="48" t="str">
        <f>C354</f>
        <v>Clava</v>
      </c>
      <c r="D357" s="88" t="s">
        <v>75</v>
      </c>
      <c r="E357" s="64" t="str">
        <f>E354</f>
        <v>Esmagamento</v>
      </c>
      <c r="F357" s="64" t="str">
        <f>F354</f>
        <v>M</v>
      </c>
      <c r="G357" s="69" t="str">
        <f>G354</f>
        <v>1D6</v>
      </c>
      <c r="H357" s="72">
        <v>0</v>
      </c>
      <c r="I357" s="64" t="str">
        <f>I354</f>
        <v>XX</v>
      </c>
      <c r="J357" s="64">
        <f>J354</f>
        <v>6</v>
      </c>
      <c r="K357" s="72">
        <v>0</v>
      </c>
      <c r="L357" s="49">
        <v>6</v>
      </c>
      <c r="M357" s="91">
        <v>4</v>
      </c>
      <c r="N357" s="49" t="s">
        <v>25</v>
      </c>
      <c r="O357" s="49" t="s">
        <v>31</v>
      </c>
      <c r="P357" s="70">
        <v>40</v>
      </c>
      <c r="Q357" s="61"/>
    </row>
    <row r="358" spans="1:17" ht="15.75" thickBot="1" x14ac:dyDescent="0.3">
      <c r="A358" s="84">
        <v>341</v>
      </c>
      <c r="B358" s="96"/>
      <c r="C358" s="76" t="str">
        <f>C354</f>
        <v>Clava</v>
      </c>
      <c r="D358" s="89" t="s">
        <v>76</v>
      </c>
      <c r="E358" s="77" t="str">
        <f>E354</f>
        <v>Esmagamento</v>
      </c>
      <c r="F358" s="77" t="str">
        <f>F354</f>
        <v>M</v>
      </c>
      <c r="G358" s="78" t="str">
        <f>G354</f>
        <v>1D6</v>
      </c>
      <c r="H358" s="79">
        <v>-3</v>
      </c>
      <c r="I358" s="77" t="str">
        <f>I354</f>
        <v>XX</v>
      </c>
      <c r="J358" s="77">
        <f>J354</f>
        <v>6</v>
      </c>
      <c r="K358" s="79">
        <v>-2</v>
      </c>
      <c r="L358" s="81">
        <f>L354+ 1</f>
        <v>4</v>
      </c>
      <c r="M358" s="92">
        <f>(M354/5)*4</f>
        <v>1.8</v>
      </c>
      <c r="N358" s="81" t="s">
        <v>4</v>
      </c>
      <c r="O358" s="81" t="s">
        <v>40</v>
      </c>
      <c r="P358" s="82">
        <v>20</v>
      </c>
      <c r="Q358" s="83"/>
    </row>
    <row r="359" spans="1:17" ht="16.5" thickTop="1" thickBot="1" x14ac:dyDescent="0.3">
      <c r="A359" s="87">
        <v>342</v>
      </c>
      <c r="B359" s="96"/>
      <c r="C359" s="48" t="str">
        <f t="shared" ref="C359" si="620">C358</f>
        <v>Clava</v>
      </c>
      <c r="D359" s="88" t="s">
        <v>77</v>
      </c>
      <c r="E359" s="64" t="str">
        <f t="shared" ref="E359" si="621">E358</f>
        <v>Esmagamento</v>
      </c>
      <c r="F359" s="64" t="str">
        <f t="shared" ref="F359" si="622">F358</f>
        <v>M</v>
      </c>
      <c r="G359" s="69" t="str">
        <f t="shared" ref="G359" si="623">G358</f>
        <v>1D6</v>
      </c>
      <c r="H359" s="72">
        <v>-3</v>
      </c>
      <c r="I359" s="64" t="str">
        <f t="shared" ref="I359" si="624">I358</f>
        <v>XX</v>
      </c>
      <c r="J359" s="64">
        <f t="shared" ref="J359" si="625">J358</f>
        <v>6</v>
      </c>
      <c r="K359" s="72">
        <v>-1</v>
      </c>
      <c r="L359" s="49">
        <f>L355+1</f>
        <v>5</v>
      </c>
      <c r="M359" s="91">
        <f>(M355/5)*4</f>
        <v>1.8</v>
      </c>
      <c r="N359" s="49" t="s">
        <v>23</v>
      </c>
      <c r="O359" s="49" t="s">
        <v>40</v>
      </c>
      <c r="P359" s="70">
        <v>30</v>
      </c>
      <c r="Q359" s="61"/>
    </row>
    <row r="360" spans="1:17" ht="15.75" thickBot="1" x14ac:dyDescent="0.3">
      <c r="A360" s="84">
        <v>343</v>
      </c>
      <c r="B360" s="96"/>
      <c r="C360" s="76" t="str">
        <f t="shared" ref="C360" si="626">C358</f>
        <v>Clava</v>
      </c>
      <c r="D360" s="89" t="s">
        <v>78</v>
      </c>
      <c r="E360" s="77" t="str">
        <f t="shared" ref="E360" si="627">E358</f>
        <v>Esmagamento</v>
      </c>
      <c r="F360" s="77" t="str">
        <f t="shared" ref="F360:G360" si="628">F358</f>
        <v>M</v>
      </c>
      <c r="G360" s="78" t="str">
        <f t="shared" si="628"/>
        <v>1D6</v>
      </c>
      <c r="H360" s="79">
        <v>-3</v>
      </c>
      <c r="I360" s="77" t="str">
        <f t="shared" ref="I360:J360" si="629">I358</f>
        <v>XX</v>
      </c>
      <c r="J360" s="77">
        <f t="shared" si="629"/>
        <v>6</v>
      </c>
      <c r="K360" s="79">
        <v>0</v>
      </c>
      <c r="L360" s="81">
        <f>L356+1</f>
        <v>6</v>
      </c>
      <c r="M360" s="92">
        <f t="shared" ref="M360:M361" si="630">(M356/5)*4</f>
        <v>2.4</v>
      </c>
      <c r="N360" s="81" t="s">
        <v>24</v>
      </c>
      <c r="O360" s="81" t="s">
        <v>40</v>
      </c>
      <c r="P360" s="82">
        <v>40</v>
      </c>
      <c r="Q360" s="83"/>
    </row>
    <row r="361" spans="1:17" ht="16.5" thickTop="1" thickBot="1" x14ac:dyDescent="0.3">
      <c r="A361" s="87">
        <v>344</v>
      </c>
      <c r="B361" s="96"/>
      <c r="C361" s="48" t="str">
        <f t="shared" ref="C361" si="631">C358</f>
        <v>Clava</v>
      </c>
      <c r="D361" s="88" t="s">
        <v>79</v>
      </c>
      <c r="E361" s="64" t="str">
        <f t="shared" ref="E361" si="632">E358</f>
        <v>Esmagamento</v>
      </c>
      <c r="F361" s="64" t="str">
        <f t="shared" ref="F361:G361" si="633">F358</f>
        <v>M</v>
      </c>
      <c r="G361" s="69" t="str">
        <f t="shared" si="633"/>
        <v>1D6</v>
      </c>
      <c r="H361" s="72">
        <v>-2</v>
      </c>
      <c r="I361" s="64" t="str">
        <f t="shared" ref="I361:J361" si="634">I358</f>
        <v>XX</v>
      </c>
      <c r="J361" s="64">
        <f t="shared" si="634"/>
        <v>6</v>
      </c>
      <c r="K361" s="72">
        <v>1</v>
      </c>
      <c r="L361" s="49">
        <f>L357+1</f>
        <v>7</v>
      </c>
      <c r="M361" s="91">
        <f t="shared" si="630"/>
        <v>3.2</v>
      </c>
      <c r="N361" s="49" t="s">
        <v>25</v>
      </c>
      <c r="O361" s="49" t="s">
        <v>40</v>
      </c>
      <c r="P361" s="70">
        <v>50</v>
      </c>
      <c r="Q361" s="61"/>
    </row>
    <row r="362" spans="1:17" ht="15.75" thickBot="1" x14ac:dyDescent="0.3">
      <c r="A362" s="84">
        <v>345</v>
      </c>
      <c r="B362" s="96"/>
      <c r="C362" s="76" t="str">
        <f t="shared" ref="C362" si="635">C358</f>
        <v>Clava</v>
      </c>
      <c r="D362" s="89" t="s">
        <v>80</v>
      </c>
      <c r="E362" s="77" t="str">
        <f t="shared" ref="E362" si="636">E358</f>
        <v>Esmagamento</v>
      </c>
      <c r="F362" s="77" t="str">
        <f t="shared" ref="F362:G362" si="637">F358</f>
        <v>M</v>
      </c>
      <c r="G362" s="78" t="str">
        <f t="shared" si="637"/>
        <v>1D6</v>
      </c>
      <c r="H362" s="79">
        <v>1</v>
      </c>
      <c r="I362" s="77" t="str">
        <f t="shared" ref="I362:J362" si="638">I358</f>
        <v>XX</v>
      </c>
      <c r="J362" s="77">
        <f t="shared" si="638"/>
        <v>6</v>
      </c>
      <c r="K362" s="79">
        <v>3</v>
      </c>
      <c r="L362" s="81">
        <f>L361+1</f>
        <v>8</v>
      </c>
      <c r="M362" s="92">
        <f>(M361/5)*4</f>
        <v>2.56</v>
      </c>
      <c r="N362" s="81" t="s">
        <v>28</v>
      </c>
      <c r="O362" s="81" t="s">
        <v>40</v>
      </c>
      <c r="P362" s="82">
        <v>70</v>
      </c>
      <c r="Q362" s="83"/>
    </row>
    <row r="363" spans="1:17" ht="16.5" thickTop="1" thickBot="1" x14ac:dyDescent="0.3">
      <c r="A363" s="87">
        <v>346</v>
      </c>
      <c r="B363" s="96"/>
      <c r="C363" s="48" t="str">
        <f t="shared" ref="C363" si="639">C362</f>
        <v>Clava</v>
      </c>
      <c r="D363" s="88" t="s">
        <v>81</v>
      </c>
      <c r="E363" s="64" t="str">
        <f t="shared" ref="E363" si="640">E362</f>
        <v>Esmagamento</v>
      </c>
      <c r="F363" s="64" t="str">
        <f t="shared" ref="F363" si="641">F362</f>
        <v>M</v>
      </c>
      <c r="G363" s="69" t="str">
        <f t="shared" ref="G363" si="642">G362</f>
        <v>1D6</v>
      </c>
      <c r="H363" s="72">
        <v>-3</v>
      </c>
      <c r="I363" s="64" t="str">
        <f t="shared" ref="I363" si="643">I362</f>
        <v>XX</v>
      </c>
      <c r="J363" s="64">
        <f t="shared" ref="J363" si="644">J362</f>
        <v>6</v>
      </c>
      <c r="K363" s="72">
        <v>-1</v>
      </c>
      <c r="L363" s="49">
        <f>L358</f>
        <v>4</v>
      </c>
      <c r="M363" s="91">
        <f>(M354/4)*3</f>
        <v>1.6875</v>
      </c>
      <c r="N363" s="49" t="s">
        <v>4</v>
      </c>
      <c r="O363" s="49" t="s">
        <v>41</v>
      </c>
      <c r="P363" s="70">
        <v>20</v>
      </c>
      <c r="Q363" s="61"/>
    </row>
    <row r="364" spans="1:17" ht="15.75" thickBot="1" x14ac:dyDescent="0.3">
      <c r="A364" s="84">
        <v>347</v>
      </c>
      <c r="B364" s="96"/>
      <c r="C364" s="76" t="str">
        <f t="shared" ref="C364" si="645">C362</f>
        <v>Clava</v>
      </c>
      <c r="D364" s="89" t="s">
        <v>82</v>
      </c>
      <c r="E364" s="77" t="str">
        <f t="shared" ref="E364" si="646">E362</f>
        <v>Esmagamento</v>
      </c>
      <c r="F364" s="77" t="str">
        <f t="shared" ref="F364:G364" si="647">F362</f>
        <v>M</v>
      </c>
      <c r="G364" s="78" t="str">
        <f t="shared" si="647"/>
        <v>1D6</v>
      </c>
      <c r="H364" s="79">
        <v>-3</v>
      </c>
      <c r="I364" s="77" t="str">
        <f t="shared" ref="I364:J364" si="648">I362</f>
        <v>XX</v>
      </c>
      <c r="J364" s="77">
        <f t="shared" si="648"/>
        <v>6</v>
      </c>
      <c r="K364" s="79">
        <v>0</v>
      </c>
      <c r="L364" s="81">
        <f>L359</f>
        <v>5</v>
      </c>
      <c r="M364" s="92">
        <f>(M355/4)*3</f>
        <v>1.6875</v>
      </c>
      <c r="N364" s="81" t="s">
        <v>23</v>
      </c>
      <c r="O364" s="81" t="s">
        <v>41</v>
      </c>
      <c r="P364" s="82">
        <v>30</v>
      </c>
      <c r="Q364" s="83"/>
    </row>
    <row r="365" spans="1:17" ht="16.5" thickTop="1" thickBot="1" x14ac:dyDescent="0.3">
      <c r="A365" s="87">
        <v>348</v>
      </c>
      <c r="B365" s="96"/>
      <c r="C365" s="48" t="str">
        <f t="shared" ref="C365" si="649">C362</f>
        <v>Clava</v>
      </c>
      <c r="D365" s="88" t="s">
        <v>83</v>
      </c>
      <c r="E365" s="64" t="str">
        <f t="shared" ref="E365" si="650">E362</f>
        <v>Esmagamento</v>
      </c>
      <c r="F365" s="64" t="str">
        <f t="shared" ref="F365:G365" si="651">F362</f>
        <v>M</v>
      </c>
      <c r="G365" s="69" t="str">
        <f t="shared" si="651"/>
        <v>1D6</v>
      </c>
      <c r="H365" s="72">
        <v>-3</v>
      </c>
      <c r="I365" s="64" t="str">
        <f t="shared" ref="I365:J365" si="652">I362</f>
        <v>XX</v>
      </c>
      <c r="J365" s="64">
        <f t="shared" si="652"/>
        <v>6</v>
      </c>
      <c r="K365" s="72">
        <v>1</v>
      </c>
      <c r="L365" s="49">
        <f>L360</f>
        <v>6</v>
      </c>
      <c r="M365" s="91">
        <f t="shared" ref="M365:M366" si="653">(M356/4)*3</f>
        <v>2.25</v>
      </c>
      <c r="N365" s="49" t="s">
        <v>24</v>
      </c>
      <c r="O365" s="49" t="s">
        <v>41</v>
      </c>
      <c r="P365" s="70">
        <v>40</v>
      </c>
      <c r="Q365" s="61"/>
    </row>
    <row r="366" spans="1:17" ht="15.75" thickBot="1" x14ac:dyDescent="0.3">
      <c r="A366" s="84">
        <v>349</v>
      </c>
      <c r="B366" s="96"/>
      <c r="C366" s="76" t="str">
        <f t="shared" ref="C366" si="654">C362</f>
        <v>Clava</v>
      </c>
      <c r="D366" s="89" t="s">
        <v>84</v>
      </c>
      <c r="E366" s="77" t="str">
        <f t="shared" ref="E366" si="655">E362</f>
        <v>Esmagamento</v>
      </c>
      <c r="F366" s="77" t="str">
        <f t="shared" ref="F366:G366" si="656">F362</f>
        <v>M</v>
      </c>
      <c r="G366" s="78" t="str">
        <f t="shared" si="656"/>
        <v>1D6</v>
      </c>
      <c r="H366" s="79">
        <v>-3</v>
      </c>
      <c r="I366" s="77" t="str">
        <f t="shared" ref="I366:J366" si="657">I362</f>
        <v>XX</v>
      </c>
      <c r="J366" s="77">
        <f t="shared" si="657"/>
        <v>6</v>
      </c>
      <c r="K366" s="79">
        <v>2</v>
      </c>
      <c r="L366" s="81">
        <f>L361</f>
        <v>7</v>
      </c>
      <c r="M366" s="92">
        <f t="shared" si="653"/>
        <v>3</v>
      </c>
      <c r="N366" s="81" t="s">
        <v>25</v>
      </c>
      <c r="O366" s="81" t="s">
        <v>41</v>
      </c>
      <c r="P366" s="82">
        <v>50</v>
      </c>
      <c r="Q366" s="83"/>
    </row>
    <row r="367" spans="1:17" ht="16.5" thickTop="1" thickBot="1" x14ac:dyDescent="0.3">
      <c r="A367" s="87">
        <v>350</v>
      </c>
      <c r="B367" s="96"/>
      <c r="C367" s="48" t="str">
        <f t="shared" ref="C367" si="658">C366</f>
        <v>Clava</v>
      </c>
      <c r="D367" s="88" t="s">
        <v>85</v>
      </c>
      <c r="E367" s="64" t="str">
        <f t="shared" ref="E367" si="659">E366</f>
        <v>Esmagamento</v>
      </c>
      <c r="F367" s="64" t="str">
        <f t="shared" ref="F367" si="660">F366</f>
        <v>M</v>
      </c>
      <c r="G367" s="69" t="str">
        <f t="shared" ref="G367" si="661">G366</f>
        <v>1D6</v>
      </c>
      <c r="H367" s="72">
        <v>0</v>
      </c>
      <c r="I367" s="64" t="str">
        <f t="shared" ref="I367" si="662">I366</f>
        <v>XX</v>
      </c>
      <c r="J367" s="64">
        <f t="shared" ref="J367" si="663">J366</f>
        <v>6</v>
      </c>
      <c r="K367" s="72">
        <v>4</v>
      </c>
      <c r="L367" s="49">
        <f>L362</f>
        <v>8</v>
      </c>
      <c r="M367" s="91">
        <f>(M366/4)*3</f>
        <v>2.25</v>
      </c>
      <c r="N367" s="49" t="s">
        <v>28</v>
      </c>
      <c r="O367" s="49" t="s">
        <v>41</v>
      </c>
      <c r="P367" s="70">
        <v>70</v>
      </c>
      <c r="Q367" s="61"/>
    </row>
    <row r="368" spans="1:17" ht="15.75" thickBot="1" x14ac:dyDescent="0.3">
      <c r="A368" s="84">
        <v>351</v>
      </c>
      <c r="B368" s="96"/>
      <c r="C368" s="76" t="str">
        <f t="shared" ref="C368" si="664">C366</f>
        <v>Clava</v>
      </c>
      <c r="D368" s="89" t="s">
        <v>86</v>
      </c>
      <c r="E368" s="77" t="str">
        <f t="shared" ref="E368" si="665">E366</f>
        <v>Esmagamento</v>
      </c>
      <c r="F368" s="77" t="str">
        <f t="shared" ref="F368:G368" si="666">F366</f>
        <v>M</v>
      </c>
      <c r="G368" s="78" t="str">
        <f t="shared" si="666"/>
        <v>1D6</v>
      </c>
      <c r="H368" s="79">
        <v>-2</v>
      </c>
      <c r="I368" s="77" t="str">
        <f t="shared" ref="I368:J368" si="667">I366</f>
        <v>XX</v>
      </c>
      <c r="J368" s="77">
        <f t="shared" si="667"/>
        <v>6</v>
      </c>
      <c r="K368" s="79">
        <v>-3</v>
      </c>
      <c r="L368" s="81">
        <f>L355+1</f>
        <v>5</v>
      </c>
      <c r="M368" s="92">
        <f>(M355/5)*6</f>
        <v>2.7</v>
      </c>
      <c r="N368" s="81" t="s">
        <v>23</v>
      </c>
      <c r="O368" s="81" t="s">
        <v>32</v>
      </c>
      <c r="P368" s="82">
        <v>30</v>
      </c>
      <c r="Q368" s="83"/>
    </row>
    <row r="369" spans="1:17" ht="16.5" thickTop="1" thickBot="1" x14ac:dyDescent="0.3">
      <c r="A369" s="87">
        <v>352</v>
      </c>
      <c r="B369" s="96"/>
      <c r="C369" s="48" t="str">
        <f t="shared" ref="C369" si="668">C366</f>
        <v>Clava</v>
      </c>
      <c r="D369" s="88" t="s">
        <v>87</v>
      </c>
      <c r="E369" s="64" t="str">
        <f t="shared" ref="E369" si="669">E366</f>
        <v>Esmagamento</v>
      </c>
      <c r="F369" s="64" t="str">
        <f t="shared" ref="F369:G369" si="670">F366</f>
        <v>M</v>
      </c>
      <c r="G369" s="69" t="str">
        <f t="shared" si="670"/>
        <v>1D6</v>
      </c>
      <c r="H369" s="72">
        <v>0</v>
      </c>
      <c r="I369" s="64" t="str">
        <f t="shared" ref="I369:J369" si="671">I366</f>
        <v>XX</v>
      </c>
      <c r="J369" s="64">
        <f t="shared" si="671"/>
        <v>6</v>
      </c>
      <c r="K369" s="72">
        <v>-2</v>
      </c>
      <c r="L369" s="49">
        <f>L356+1</f>
        <v>6</v>
      </c>
      <c r="M369" s="91">
        <f>(M356/5)*6</f>
        <v>3.5999999999999996</v>
      </c>
      <c r="N369" s="49" t="s">
        <v>24</v>
      </c>
      <c r="O369" s="49" t="s">
        <v>32</v>
      </c>
      <c r="P369" s="70">
        <v>40</v>
      </c>
      <c r="Q369" s="61"/>
    </row>
    <row r="370" spans="1:17" ht="15.75" thickBot="1" x14ac:dyDescent="0.3">
      <c r="A370" s="84">
        <v>353</v>
      </c>
      <c r="B370" s="96"/>
      <c r="C370" s="76" t="str">
        <f t="shared" ref="C370" si="672">C366</f>
        <v>Clava</v>
      </c>
      <c r="D370" s="89" t="s">
        <v>88</v>
      </c>
      <c r="E370" s="77" t="str">
        <f t="shared" ref="E370" si="673">E366</f>
        <v>Esmagamento</v>
      </c>
      <c r="F370" s="77" t="str">
        <f t="shared" ref="F370:G370" si="674">F366</f>
        <v>M</v>
      </c>
      <c r="G370" s="78" t="str">
        <f t="shared" si="674"/>
        <v>1D6</v>
      </c>
      <c r="H370" s="79">
        <v>1</v>
      </c>
      <c r="I370" s="77" t="str">
        <f t="shared" ref="I370:J370" si="675">I366</f>
        <v>XX</v>
      </c>
      <c r="J370" s="77">
        <f t="shared" si="675"/>
        <v>6</v>
      </c>
      <c r="K370" s="79">
        <v>-1</v>
      </c>
      <c r="L370" s="81">
        <f>L357+1</f>
        <v>7</v>
      </c>
      <c r="M370" s="92">
        <f>(M357/5)*6</f>
        <v>4.8000000000000007</v>
      </c>
      <c r="N370" s="81" t="s">
        <v>25</v>
      </c>
      <c r="O370" s="81" t="s">
        <v>32</v>
      </c>
      <c r="P370" s="82">
        <v>50</v>
      </c>
      <c r="Q370" s="83"/>
    </row>
    <row r="371" spans="1:17" ht="16.5" thickTop="1" thickBot="1" x14ac:dyDescent="0.3">
      <c r="A371" s="87">
        <v>354</v>
      </c>
      <c r="B371" s="96"/>
      <c r="C371" s="48" t="str">
        <f t="shared" ref="C371" si="676">C370</f>
        <v>Clava</v>
      </c>
      <c r="D371" s="88" t="s">
        <v>89</v>
      </c>
      <c r="E371" s="64" t="str">
        <f t="shared" ref="E371" si="677">E370</f>
        <v>Esmagamento</v>
      </c>
      <c r="F371" s="64" t="str">
        <f t="shared" ref="F371" si="678">F370</f>
        <v>M</v>
      </c>
      <c r="G371" s="69" t="str">
        <f t="shared" ref="G371" si="679">G370</f>
        <v>1D6</v>
      </c>
      <c r="H371" s="72">
        <v>2</v>
      </c>
      <c r="I371" s="64" t="str">
        <f t="shared" ref="I371" si="680">I370</f>
        <v>XX</v>
      </c>
      <c r="J371" s="64">
        <f t="shared" ref="J371" si="681">J370</f>
        <v>6</v>
      </c>
      <c r="K371" s="72">
        <v>0</v>
      </c>
      <c r="L371" s="49">
        <f>L370+1</f>
        <v>8</v>
      </c>
      <c r="M371" s="91">
        <f>M370</f>
        <v>4.8000000000000007</v>
      </c>
      <c r="N371" s="49" t="s">
        <v>3</v>
      </c>
      <c r="O371" s="49" t="s">
        <v>32</v>
      </c>
      <c r="P371" s="70">
        <v>60</v>
      </c>
      <c r="Q371" s="61"/>
    </row>
    <row r="372" spans="1:17" ht="15.75" thickBot="1" x14ac:dyDescent="0.3">
      <c r="A372" s="84">
        <v>355</v>
      </c>
      <c r="B372" s="96"/>
      <c r="C372" s="76" t="str">
        <f t="shared" ref="C372" si="682">C370</f>
        <v>Clava</v>
      </c>
      <c r="D372" s="89" t="s">
        <v>90</v>
      </c>
      <c r="E372" s="77" t="str">
        <f t="shared" ref="E372" si="683">E370</f>
        <v>Esmagamento</v>
      </c>
      <c r="F372" s="77" t="str">
        <f t="shared" ref="F372:G372" si="684">F370</f>
        <v>M</v>
      </c>
      <c r="G372" s="78" t="str">
        <f t="shared" si="684"/>
        <v>1D6</v>
      </c>
      <c r="H372" s="79">
        <v>4</v>
      </c>
      <c r="I372" s="77" t="str">
        <f t="shared" ref="I372:J372" si="685">I370</f>
        <v>XX</v>
      </c>
      <c r="J372" s="77">
        <f t="shared" si="685"/>
        <v>6</v>
      </c>
      <c r="K372" s="79">
        <v>2</v>
      </c>
      <c r="L372" s="81">
        <f>L371+1</f>
        <v>9</v>
      </c>
      <c r="M372" s="92">
        <f>(M371/50)*55</f>
        <v>5.2800000000000011</v>
      </c>
      <c r="N372" s="81" t="s">
        <v>29</v>
      </c>
      <c r="O372" s="81" t="s">
        <v>32</v>
      </c>
      <c r="P372" s="82">
        <v>80</v>
      </c>
      <c r="Q372" s="83"/>
    </row>
    <row r="373" spans="1:17" ht="16.5" thickTop="1" thickBot="1" x14ac:dyDescent="0.3">
      <c r="A373" s="87">
        <v>356</v>
      </c>
      <c r="B373" s="96"/>
      <c r="C373" s="48" t="str">
        <f t="shared" ref="C373" si="686">C370</f>
        <v>Clava</v>
      </c>
      <c r="D373" s="88" t="s">
        <v>91</v>
      </c>
      <c r="E373" s="64" t="str">
        <f t="shared" ref="E373" si="687">E370</f>
        <v>Esmagamento</v>
      </c>
      <c r="F373" s="64" t="str">
        <f t="shared" ref="F373:G373" si="688">F370</f>
        <v>M</v>
      </c>
      <c r="G373" s="69" t="str">
        <f t="shared" si="688"/>
        <v>1D6</v>
      </c>
      <c r="H373" s="72">
        <v>5</v>
      </c>
      <c r="I373" s="64" t="str">
        <f t="shared" ref="I373:J373" si="689">I370</f>
        <v>XX</v>
      </c>
      <c r="J373" s="64">
        <f t="shared" si="689"/>
        <v>6</v>
      </c>
      <c r="K373" s="72">
        <v>5</v>
      </c>
      <c r="L373" s="49">
        <f>L372*10</f>
        <v>90</v>
      </c>
      <c r="M373" s="91">
        <f>(M357/4)*3</f>
        <v>3</v>
      </c>
      <c r="N373" s="49" t="s">
        <v>29</v>
      </c>
      <c r="O373" s="49" t="s">
        <v>35</v>
      </c>
      <c r="P373" s="69">
        <v>99</v>
      </c>
      <c r="Q373" s="61"/>
    </row>
    <row r="374" spans="1:17" ht="15.75" thickBot="1" x14ac:dyDescent="0.3">
      <c r="A374" s="84">
        <v>357</v>
      </c>
      <c r="B374" s="96"/>
      <c r="C374" s="76" t="str">
        <f t="shared" ref="C374" si="690">C370</f>
        <v>Clava</v>
      </c>
      <c r="D374" s="89" t="s">
        <v>92</v>
      </c>
      <c r="E374" s="77" t="str">
        <f t="shared" ref="E374" si="691">E370</f>
        <v>Esmagamento</v>
      </c>
      <c r="F374" s="77" t="str">
        <f t="shared" ref="F374:G374" si="692">F370</f>
        <v>M</v>
      </c>
      <c r="G374" s="78" t="str">
        <f t="shared" si="692"/>
        <v>1D6</v>
      </c>
      <c r="H374" s="79">
        <v>6</v>
      </c>
      <c r="I374" s="77" t="str">
        <f t="shared" ref="I374:J374" si="693">I370</f>
        <v>XX</v>
      </c>
      <c r="J374" s="77">
        <f t="shared" si="693"/>
        <v>6</v>
      </c>
      <c r="K374" s="79">
        <v>6</v>
      </c>
      <c r="L374" s="81">
        <f>L373*2</f>
        <v>180</v>
      </c>
      <c r="M374" s="92">
        <f>(M373/40)*45</f>
        <v>3.375</v>
      </c>
      <c r="N374" s="81" t="s">
        <v>30</v>
      </c>
      <c r="O374" s="81" t="s">
        <v>35</v>
      </c>
      <c r="P374" s="78">
        <v>99</v>
      </c>
      <c r="Q374" s="83"/>
    </row>
    <row r="375" spans="1:17" ht="16.5" thickTop="1" thickBot="1" x14ac:dyDescent="0.3">
      <c r="A375" s="97" t="s">
        <v>60</v>
      </c>
      <c r="B375" s="98"/>
      <c r="C375" s="99" t="s">
        <v>13</v>
      </c>
      <c r="D375" s="100"/>
      <c r="E375" s="74" t="s">
        <v>106</v>
      </c>
      <c r="F375" s="62" t="s">
        <v>14</v>
      </c>
      <c r="G375" s="101" t="s">
        <v>15</v>
      </c>
      <c r="H375" s="100"/>
      <c r="I375" s="65" t="s">
        <v>16</v>
      </c>
      <c r="J375" s="101" t="s">
        <v>17</v>
      </c>
      <c r="K375" s="100"/>
      <c r="L375" s="62" t="s">
        <v>18</v>
      </c>
      <c r="M375" s="62" t="s">
        <v>19</v>
      </c>
      <c r="N375" s="62" t="s">
        <v>21</v>
      </c>
      <c r="O375" s="62" t="s">
        <v>20</v>
      </c>
      <c r="P375" s="71" t="s">
        <v>61</v>
      </c>
      <c r="Q375" s="63" t="s">
        <v>22</v>
      </c>
    </row>
    <row r="376" spans="1:17" ht="16.5" thickTop="1" thickBot="1" x14ac:dyDescent="0.3">
      <c r="A376" s="84">
        <v>358</v>
      </c>
      <c r="B376" s="95" t="s">
        <v>105</v>
      </c>
      <c r="C376" s="76" t="s">
        <v>105</v>
      </c>
      <c r="D376" s="89" t="s">
        <v>72</v>
      </c>
      <c r="E376" s="89" t="s">
        <v>107</v>
      </c>
      <c r="F376" s="77" t="s">
        <v>45</v>
      </c>
      <c r="G376" s="78" t="s">
        <v>47</v>
      </c>
      <c r="H376" s="79">
        <v>-3</v>
      </c>
      <c r="I376" s="85" t="s">
        <v>42</v>
      </c>
      <c r="J376" s="78">
        <v>8</v>
      </c>
      <c r="K376" s="79">
        <v>-3</v>
      </c>
      <c r="L376" s="81">
        <f>L379-3</f>
        <v>5</v>
      </c>
      <c r="M376" s="92">
        <f>M377</f>
        <v>0.5625</v>
      </c>
      <c r="N376" s="81" t="s">
        <v>4</v>
      </c>
      <c r="O376" s="81" t="s">
        <v>31</v>
      </c>
      <c r="P376" s="82">
        <v>10</v>
      </c>
      <c r="Q376" s="83"/>
    </row>
    <row r="377" spans="1:17" ht="16.5" thickTop="1" thickBot="1" x14ac:dyDescent="0.3">
      <c r="A377" s="87">
        <v>359</v>
      </c>
      <c r="B377" s="96"/>
      <c r="C377" s="48" t="str">
        <f>C376</f>
        <v>Sabre</v>
      </c>
      <c r="D377" s="88" t="s">
        <v>73</v>
      </c>
      <c r="E377" s="64" t="str">
        <f>E376</f>
        <v>Corte</v>
      </c>
      <c r="F377" s="64" t="str">
        <f>F376</f>
        <v>P</v>
      </c>
      <c r="G377" s="69" t="str">
        <f>G376</f>
        <v>1D6</v>
      </c>
      <c r="H377" s="72">
        <v>-2</v>
      </c>
      <c r="I377" s="64" t="str">
        <f>I376</f>
        <v>XX</v>
      </c>
      <c r="J377" s="64">
        <f>J376</f>
        <v>8</v>
      </c>
      <c r="K377" s="72">
        <v>-2</v>
      </c>
      <c r="L377" s="49">
        <f>L379- 2</f>
        <v>6</v>
      </c>
      <c r="M377" s="91">
        <f>(M378/100)*75</f>
        <v>0.5625</v>
      </c>
      <c r="N377" s="49" t="s">
        <v>23</v>
      </c>
      <c r="O377" s="49" t="s">
        <v>31</v>
      </c>
      <c r="P377" s="70">
        <v>20</v>
      </c>
      <c r="Q377" s="61"/>
    </row>
    <row r="378" spans="1:17" ht="15.75" thickBot="1" x14ac:dyDescent="0.3">
      <c r="A378" s="84">
        <v>360</v>
      </c>
      <c r="B378" s="96"/>
      <c r="C378" s="76" t="str">
        <f>C376</f>
        <v>Sabre</v>
      </c>
      <c r="D378" s="89" t="s">
        <v>74</v>
      </c>
      <c r="E378" s="77" t="str">
        <f>E376</f>
        <v>Corte</v>
      </c>
      <c r="F378" s="77" t="str">
        <f>F376</f>
        <v>P</v>
      </c>
      <c r="G378" s="78" t="str">
        <f>G376</f>
        <v>1D6</v>
      </c>
      <c r="H378" s="79">
        <v>-2</v>
      </c>
      <c r="I378" s="77" t="str">
        <f>I376</f>
        <v>XX</v>
      </c>
      <c r="J378" s="77">
        <f>J376</f>
        <v>8</v>
      </c>
      <c r="K378" s="79">
        <v>-1</v>
      </c>
      <c r="L378" s="81">
        <f>L379- 1</f>
        <v>7</v>
      </c>
      <c r="M378" s="92">
        <f>(M379/100)*75</f>
        <v>0.75</v>
      </c>
      <c r="N378" s="81" t="s">
        <v>24</v>
      </c>
      <c r="O378" s="81" t="s">
        <v>31</v>
      </c>
      <c r="P378" s="82">
        <v>30</v>
      </c>
      <c r="Q378" s="83"/>
    </row>
    <row r="379" spans="1:17" ht="16.5" thickTop="1" thickBot="1" x14ac:dyDescent="0.3">
      <c r="A379" s="87">
        <v>361</v>
      </c>
      <c r="B379" s="96"/>
      <c r="C379" s="48" t="str">
        <f>C376</f>
        <v>Sabre</v>
      </c>
      <c r="D379" s="88" t="s">
        <v>75</v>
      </c>
      <c r="E379" s="64" t="str">
        <f>E376</f>
        <v>Corte</v>
      </c>
      <c r="F379" s="64" t="str">
        <f>F376</f>
        <v>P</v>
      </c>
      <c r="G379" s="69" t="str">
        <f>G376</f>
        <v>1D6</v>
      </c>
      <c r="H379" s="72">
        <v>0</v>
      </c>
      <c r="I379" s="64" t="str">
        <f>I376</f>
        <v>XX</v>
      </c>
      <c r="J379" s="64">
        <f>J376</f>
        <v>8</v>
      </c>
      <c r="K379" s="72">
        <v>0</v>
      </c>
      <c r="L379" s="49">
        <v>8</v>
      </c>
      <c r="M379" s="91">
        <v>1</v>
      </c>
      <c r="N379" s="49" t="s">
        <v>25</v>
      </c>
      <c r="O379" s="49" t="s">
        <v>31</v>
      </c>
      <c r="P379" s="70">
        <v>40</v>
      </c>
      <c r="Q379" s="61"/>
    </row>
    <row r="380" spans="1:17" ht="15.75" thickBot="1" x14ac:dyDescent="0.3">
      <c r="A380" s="84">
        <v>362</v>
      </c>
      <c r="B380" s="96"/>
      <c r="C380" s="76" t="str">
        <f>C376</f>
        <v>Sabre</v>
      </c>
      <c r="D380" s="89" t="s">
        <v>76</v>
      </c>
      <c r="E380" s="77" t="str">
        <f>E376</f>
        <v>Corte</v>
      </c>
      <c r="F380" s="77" t="str">
        <f>F376</f>
        <v>P</v>
      </c>
      <c r="G380" s="78" t="str">
        <f>G376</f>
        <v>1D6</v>
      </c>
      <c r="H380" s="79">
        <v>-3</v>
      </c>
      <c r="I380" s="77" t="str">
        <f>I376</f>
        <v>XX</v>
      </c>
      <c r="J380" s="77">
        <f>J376</f>
        <v>8</v>
      </c>
      <c r="K380" s="79">
        <v>-2</v>
      </c>
      <c r="L380" s="81">
        <f>L376+ 1</f>
        <v>6</v>
      </c>
      <c r="M380" s="92">
        <f>(M376/5)*4</f>
        <v>0.45</v>
      </c>
      <c r="N380" s="81" t="s">
        <v>4</v>
      </c>
      <c r="O380" s="81" t="s">
        <v>40</v>
      </c>
      <c r="P380" s="82">
        <v>20</v>
      </c>
      <c r="Q380" s="83"/>
    </row>
    <row r="381" spans="1:17" ht="16.5" thickTop="1" thickBot="1" x14ac:dyDescent="0.3">
      <c r="A381" s="87">
        <v>363</v>
      </c>
      <c r="B381" s="96"/>
      <c r="C381" s="48" t="str">
        <f t="shared" ref="C381" si="694">C380</f>
        <v>Sabre</v>
      </c>
      <c r="D381" s="88" t="s">
        <v>77</v>
      </c>
      <c r="E381" s="64" t="str">
        <f t="shared" ref="E381" si="695">E380</f>
        <v>Corte</v>
      </c>
      <c r="F381" s="64" t="str">
        <f t="shared" ref="F381" si="696">F380</f>
        <v>P</v>
      </c>
      <c r="G381" s="69" t="str">
        <f t="shared" ref="G381" si="697">G380</f>
        <v>1D6</v>
      </c>
      <c r="H381" s="72">
        <v>-3</v>
      </c>
      <c r="I381" s="64" t="str">
        <f t="shared" ref="I381" si="698">I380</f>
        <v>XX</v>
      </c>
      <c r="J381" s="64">
        <f t="shared" ref="J381" si="699">J380</f>
        <v>8</v>
      </c>
      <c r="K381" s="72">
        <v>-1</v>
      </c>
      <c r="L381" s="49">
        <f>L377+1</f>
        <v>7</v>
      </c>
      <c r="M381" s="91">
        <f>(M377/5)*4</f>
        <v>0.45</v>
      </c>
      <c r="N381" s="49" t="s">
        <v>23</v>
      </c>
      <c r="O381" s="49" t="s">
        <v>40</v>
      </c>
      <c r="P381" s="70">
        <v>30</v>
      </c>
      <c r="Q381" s="61"/>
    </row>
    <row r="382" spans="1:17" ht="15.75" thickBot="1" x14ac:dyDescent="0.3">
      <c r="A382" s="84">
        <v>364</v>
      </c>
      <c r="B382" s="96"/>
      <c r="C382" s="76" t="str">
        <f t="shared" ref="C382" si="700">C380</f>
        <v>Sabre</v>
      </c>
      <c r="D382" s="89" t="s">
        <v>78</v>
      </c>
      <c r="E382" s="77" t="str">
        <f t="shared" ref="E382" si="701">E380</f>
        <v>Corte</v>
      </c>
      <c r="F382" s="77" t="str">
        <f t="shared" ref="F382:G382" si="702">F380</f>
        <v>P</v>
      </c>
      <c r="G382" s="78" t="str">
        <f t="shared" si="702"/>
        <v>1D6</v>
      </c>
      <c r="H382" s="79">
        <v>-3</v>
      </c>
      <c r="I382" s="77" t="str">
        <f t="shared" ref="I382:J382" si="703">I380</f>
        <v>XX</v>
      </c>
      <c r="J382" s="77">
        <f t="shared" si="703"/>
        <v>8</v>
      </c>
      <c r="K382" s="79">
        <v>0</v>
      </c>
      <c r="L382" s="81">
        <f>L378+1</f>
        <v>8</v>
      </c>
      <c r="M382" s="92">
        <f t="shared" ref="M382:M383" si="704">(M378/5)*4</f>
        <v>0.6</v>
      </c>
      <c r="N382" s="81" t="s">
        <v>24</v>
      </c>
      <c r="O382" s="81" t="s">
        <v>40</v>
      </c>
      <c r="P382" s="82">
        <v>40</v>
      </c>
      <c r="Q382" s="83"/>
    </row>
    <row r="383" spans="1:17" ht="16.5" thickTop="1" thickBot="1" x14ac:dyDescent="0.3">
      <c r="A383" s="87">
        <v>365</v>
      </c>
      <c r="B383" s="96"/>
      <c r="C383" s="48" t="str">
        <f t="shared" ref="C383" si="705">C380</f>
        <v>Sabre</v>
      </c>
      <c r="D383" s="88" t="s">
        <v>79</v>
      </c>
      <c r="E383" s="64" t="str">
        <f t="shared" ref="E383" si="706">E380</f>
        <v>Corte</v>
      </c>
      <c r="F383" s="64" t="str">
        <f t="shared" ref="F383:G383" si="707">F380</f>
        <v>P</v>
      </c>
      <c r="G383" s="69" t="str">
        <f t="shared" si="707"/>
        <v>1D6</v>
      </c>
      <c r="H383" s="72">
        <v>-2</v>
      </c>
      <c r="I383" s="64" t="str">
        <f t="shared" ref="I383:J383" si="708">I380</f>
        <v>XX</v>
      </c>
      <c r="J383" s="64">
        <f t="shared" si="708"/>
        <v>8</v>
      </c>
      <c r="K383" s="72">
        <v>1</v>
      </c>
      <c r="L383" s="49">
        <f>L379+1</f>
        <v>9</v>
      </c>
      <c r="M383" s="91">
        <f t="shared" si="704"/>
        <v>0.8</v>
      </c>
      <c r="N383" s="49" t="s">
        <v>25</v>
      </c>
      <c r="O383" s="49" t="s">
        <v>40</v>
      </c>
      <c r="P383" s="70">
        <v>50</v>
      </c>
      <c r="Q383" s="61"/>
    </row>
    <row r="384" spans="1:17" ht="15.75" thickBot="1" x14ac:dyDescent="0.3">
      <c r="A384" s="84">
        <v>366</v>
      </c>
      <c r="B384" s="96"/>
      <c r="C384" s="76" t="str">
        <f t="shared" ref="C384" si="709">C380</f>
        <v>Sabre</v>
      </c>
      <c r="D384" s="89" t="s">
        <v>80</v>
      </c>
      <c r="E384" s="77" t="str">
        <f t="shared" ref="E384" si="710">E380</f>
        <v>Corte</v>
      </c>
      <c r="F384" s="77" t="str">
        <f t="shared" ref="F384:G384" si="711">F380</f>
        <v>P</v>
      </c>
      <c r="G384" s="78" t="str">
        <f t="shared" si="711"/>
        <v>1D6</v>
      </c>
      <c r="H384" s="79">
        <v>1</v>
      </c>
      <c r="I384" s="77" t="str">
        <f t="shared" ref="I384:J384" si="712">I380</f>
        <v>XX</v>
      </c>
      <c r="J384" s="77">
        <f t="shared" si="712"/>
        <v>8</v>
      </c>
      <c r="K384" s="79">
        <v>3</v>
      </c>
      <c r="L384" s="81">
        <f>L383+1</f>
        <v>10</v>
      </c>
      <c r="M384" s="92">
        <f>(M383/5)*4</f>
        <v>0.64</v>
      </c>
      <c r="N384" s="81" t="s">
        <v>28</v>
      </c>
      <c r="O384" s="81" t="s">
        <v>40</v>
      </c>
      <c r="P384" s="82">
        <v>70</v>
      </c>
      <c r="Q384" s="83"/>
    </row>
    <row r="385" spans="1:17" ht="16.5" thickTop="1" thickBot="1" x14ac:dyDescent="0.3">
      <c r="A385" s="87">
        <v>367</v>
      </c>
      <c r="B385" s="96"/>
      <c r="C385" s="48" t="str">
        <f t="shared" ref="C385" si="713">C384</f>
        <v>Sabre</v>
      </c>
      <c r="D385" s="88" t="s">
        <v>81</v>
      </c>
      <c r="E385" s="64" t="str">
        <f t="shared" ref="E385" si="714">E384</f>
        <v>Corte</v>
      </c>
      <c r="F385" s="64" t="str">
        <f t="shared" ref="F385" si="715">F384</f>
        <v>P</v>
      </c>
      <c r="G385" s="69" t="str">
        <f t="shared" ref="G385" si="716">G384</f>
        <v>1D6</v>
      </c>
      <c r="H385" s="72">
        <v>-3</v>
      </c>
      <c r="I385" s="64" t="str">
        <f t="shared" ref="I385" si="717">I384</f>
        <v>XX</v>
      </c>
      <c r="J385" s="64">
        <f t="shared" ref="J385" si="718">J384</f>
        <v>8</v>
      </c>
      <c r="K385" s="72">
        <v>-1</v>
      </c>
      <c r="L385" s="49">
        <f>L380</f>
        <v>6</v>
      </c>
      <c r="M385" s="91">
        <f>(M376/4)*3</f>
        <v>0.421875</v>
      </c>
      <c r="N385" s="49" t="s">
        <v>4</v>
      </c>
      <c r="O385" s="49" t="s">
        <v>41</v>
      </c>
      <c r="P385" s="70">
        <v>20</v>
      </c>
      <c r="Q385" s="61"/>
    </row>
    <row r="386" spans="1:17" ht="15.75" thickBot="1" x14ac:dyDescent="0.3">
      <c r="A386" s="84">
        <v>368</v>
      </c>
      <c r="B386" s="96"/>
      <c r="C386" s="76" t="str">
        <f t="shared" ref="C386" si="719">C384</f>
        <v>Sabre</v>
      </c>
      <c r="D386" s="89" t="s">
        <v>82</v>
      </c>
      <c r="E386" s="77" t="str">
        <f t="shared" ref="E386" si="720">E384</f>
        <v>Corte</v>
      </c>
      <c r="F386" s="77" t="str">
        <f t="shared" ref="F386:G386" si="721">F384</f>
        <v>P</v>
      </c>
      <c r="G386" s="78" t="str">
        <f t="shared" si="721"/>
        <v>1D6</v>
      </c>
      <c r="H386" s="79">
        <v>-3</v>
      </c>
      <c r="I386" s="77" t="str">
        <f t="shared" ref="I386:J386" si="722">I384</f>
        <v>XX</v>
      </c>
      <c r="J386" s="77">
        <f t="shared" si="722"/>
        <v>8</v>
      </c>
      <c r="K386" s="79">
        <v>0</v>
      </c>
      <c r="L386" s="81">
        <f>L381</f>
        <v>7</v>
      </c>
      <c r="M386" s="92">
        <f>(M377/4)*3</f>
        <v>0.421875</v>
      </c>
      <c r="N386" s="81" t="s">
        <v>23</v>
      </c>
      <c r="O386" s="81" t="s">
        <v>41</v>
      </c>
      <c r="P386" s="82">
        <v>30</v>
      </c>
      <c r="Q386" s="83"/>
    </row>
    <row r="387" spans="1:17" ht="16.5" thickTop="1" thickBot="1" x14ac:dyDescent="0.3">
      <c r="A387" s="87">
        <v>369</v>
      </c>
      <c r="B387" s="96"/>
      <c r="C387" s="48" t="str">
        <f t="shared" ref="C387" si="723">C384</f>
        <v>Sabre</v>
      </c>
      <c r="D387" s="88" t="s">
        <v>83</v>
      </c>
      <c r="E387" s="64" t="str">
        <f t="shared" ref="E387" si="724">E384</f>
        <v>Corte</v>
      </c>
      <c r="F387" s="64" t="str">
        <f t="shared" ref="F387:G387" si="725">F384</f>
        <v>P</v>
      </c>
      <c r="G387" s="69" t="str">
        <f t="shared" si="725"/>
        <v>1D6</v>
      </c>
      <c r="H387" s="72">
        <v>-3</v>
      </c>
      <c r="I387" s="64" t="str">
        <f t="shared" ref="I387:J387" si="726">I384</f>
        <v>XX</v>
      </c>
      <c r="J387" s="64">
        <f t="shared" si="726"/>
        <v>8</v>
      </c>
      <c r="K387" s="72">
        <v>1</v>
      </c>
      <c r="L387" s="49">
        <f>L382</f>
        <v>8</v>
      </c>
      <c r="M387" s="91">
        <f t="shared" ref="M387:M388" si="727">(M378/4)*3</f>
        <v>0.5625</v>
      </c>
      <c r="N387" s="49" t="s">
        <v>24</v>
      </c>
      <c r="O387" s="49" t="s">
        <v>41</v>
      </c>
      <c r="P387" s="70">
        <v>40</v>
      </c>
      <c r="Q387" s="61"/>
    </row>
    <row r="388" spans="1:17" ht="15.75" thickBot="1" x14ac:dyDescent="0.3">
      <c r="A388" s="84">
        <v>370</v>
      </c>
      <c r="B388" s="96"/>
      <c r="C388" s="76" t="str">
        <f t="shared" ref="C388" si="728">C384</f>
        <v>Sabre</v>
      </c>
      <c r="D388" s="89" t="s">
        <v>84</v>
      </c>
      <c r="E388" s="77" t="str">
        <f t="shared" ref="E388" si="729">E384</f>
        <v>Corte</v>
      </c>
      <c r="F388" s="77" t="str">
        <f t="shared" ref="F388:G388" si="730">F384</f>
        <v>P</v>
      </c>
      <c r="G388" s="78" t="str">
        <f t="shared" si="730"/>
        <v>1D6</v>
      </c>
      <c r="H388" s="79">
        <v>-3</v>
      </c>
      <c r="I388" s="77" t="str">
        <f t="shared" ref="I388:J388" si="731">I384</f>
        <v>XX</v>
      </c>
      <c r="J388" s="77">
        <f t="shared" si="731"/>
        <v>8</v>
      </c>
      <c r="K388" s="79">
        <v>2</v>
      </c>
      <c r="L388" s="81">
        <f>L383</f>
        <v>9</v>
      </c>
      <c r="M388" s="92">
        <f t="shared" si="727"/>
        <v>0.75</v>
      </c>
      <c r="N388" s="81" t="s">
        <v>25</v>
      </c>
      <c r="O388" s="81" t="s">
        <v>41</v>
      </c>
      <c r="P388" s="82">
        <v>50</v>
      </c>
      <c r="Q388" s="83"/>
    </row>
    <row r="389" spans="1:17" ht="16.5" thickTop="1" thickBot="1" x14ac:dyDescent="0.3">
      <c r="A389" s="87">
        <v>371</v>
      </c>
      <c r="B389" s="96"/>
      <c r="C389" s="48" t="str">
        <f t="shared" ref="C389" si="732">C388</f>
        <v>Sabre</v>
      </c>
      <c r="D389" s="88" t="s">
        <v>85</v>
      </c>
      <c r="E389" s="64" t="str">
        <f t="shared" ref="E389" si="733">E388</f>
        <v>Corte</v>
      </c>
      <c r="F389" s="64" t="str">
        <f t="shared" ref="F389" si="734">F388</f>
        <v>P</v>
      </c>
      <c r="G389" s="69" t="str">
        <f t="shared" ref="G389" si="735">G388</f>
        <v>1D6</v>
      </c>
      <c r="H389" s="72">
        <v>0</v>
      </c>
      <c r="I389" s="64" t="str">
        <f t="shared" ref="I389" si="736">I388</f>
        <v>XX</v>
      </c>
      <c r="J389" s="64">
        <f t="shared" ref="J389" si="737">J388</f>
        <v>8</v>
      </c>
      <c r="K389" s="72">
        <v>4</v>
      </c>
      <c r="L389" s="49">
        <f>L384</f>
        <v>10</v>
      </c>
      <c r="M389" s="91">
        <f>(M388/4)*3</f>
        <v>0.5625</v>
      </c>
      <c r="N389" s="49" t="s">
        <v>28</v>
      </c>
      <c r="O389" s="49" t="s">
        <v>41</v>
      </c>
      <c r="P389" s="70">
        <v>70</v>
      </c>
      <c r="Q389" s="61"/>
    </row>
    <row r="390" spans="1:17" ht="15.75" thickBot="1" x14ac:dyDescent="0.3">
      <c r="A390" s="84">
        <v>372</v>
      </c>
      <c r="B390" s="96"/>
      <c r="C390" s="76" t="str">
        <f t="shared" ref="C390" si="738">C388</f>
        <v>Sabre</v>
      </c>
      <c r="D390" s="89" t="s">
        <v>86</v>
      </c>
      <c r="E390" s="77" t="str">
        <f t="shared" ref="E390" si="739">E388</f>
        <v>Corte</v>
      </c>
      <c r="F390" s="77" t="str">
        <f t="shared" ref="F390:G390" si="740">F388</f>
        <v>P</v>
      </c>
      <c r="G390" s="78" t="str">
        <f t="shared" si="740"/>
        <v>1D6</v>
      </c>
      <c r="H390" s="79">
        <v>-2</v>
      </c>
      <c r="I390" s="77" t="str">
        <f t="shared" ref="I390:J390" si="741">I388</f>
        <v>XX</v>
      </c>
      <c r="J390" s="77">
        <f t="shared" si="741"/>
        <v>8</v>
      </c>
      <c r="K390" s="79">
        <v>-3</v>
      </c>
      <c r="L390" s="81">
        <f>L377+1</f>
        <v>7</v>
      </c>
      <c r="M390" s="92">
        <f>(M377/5)*6</f>
        <v>0.67500000000000004</v>
      </c>
      <c r="N390" s="81" t="s">
        <v>23</v>
      </c>
      <c r="O390" s="81" t="s">
        <v>32</v>
      </c>
      <c r="P390" s="82">
        <v>30</v>
      </c>
      <c r="Q390" s="83"/>
    </row>
    <row r="391" spans="1:17" ht="16.5" thickTop="1" thickBot="1" x14ac:dyDescent="0.3">
      <c r="A391" s="87">
        <v>373</v>
      </c>
      <c r="B391" s="96"/>
      <c r="C391" s="48" t="str">
        <f t="shared" ref="C391" si="742">C388</f>
        <v>Sabre</v>
      </c>
      <c r="D391" s="88" t="s">
        <v>87</v>
      </c>
      <c r="E391" s="64" t="str">
        <f t="shared" ref="E391" si="743">E388</f>
        <v>Corte</v>
      </c>
      <c r="F391" s="64" t="str">
        <f t="shared" ref="F391:G391" si="744">F388</f>
        <v>P</v>
      </c>
      <c r="G391" s="69" t="str">
        <f t="shared" si="744"/>
        <v>1D6</v>
      </c>
      <c r="H391" s="72">
        <v>0</v>
      </c>
      <c r="I391" s="64" t="str">
        <f t="shared" ref="I391:J391" si="745">I388</f>
        <v>XX</v>
      </c>
      <c r="J391" s="64">
        <f t="shared" si="745"/>
        <v>8</v>
      </c>
      <c r="K391" s="72">
        <v>-2</v>
      </c>
      <c r="L391" s="49">
        <f>L378+1</f>
        <v>8</v>
      </c>
      <c r="M391" s="91">
        <f>(M378/5)*6</f>
        <v>0.89999999999999991</v>
      </c>
      <c r="N391" s="49" t="s">
        <v>24</v>
      </c>
      <c r="O391" s="49" t="s">
        <v>32</v>
      </c>
      <c r="P391" s="70">
        <v>40</v>
      </c>
      <c r="Q391" s="61"/>
    </row>
    <row r="392" spans="1:17" ht="15.75" thickBot="1" x14ac:dyDescent="0.3">
      <c r="A392" s="84">
        <v>374</v>
      </c>
      <c r="B392" s="96"/>
      <c r="C392" s="76" t="str">
        <f t="shared" ref="C392" si="746">C388</f>
        <v>Sabre</v>
      </c>
      <c r="D392" s="89" t="s">
        <v>88</v>
      </c>
      <c r="E392" s="77" t="str">
        <f t="shared" ref="E392" si="747">E388</f>
        <v>Corte</v>
      </c>
      <c r="F392" s="77" t="str">
        <f t="shared" ref="F392:G392" si="748">F388</f>
        <v>P</v>
      </c>
      <c r="G392" s="78" t="str">
        <f t="shared" si="748"/>
        <v>1D6</v>
      </c>
      <c r="H392" s="79">
        <v>1</v>
      </c>
      <c r="I392" s="77" t="str">
        <f t="shared" ref="I392:J392" si="749">I388</f>
        <v>XX</v>
      </c>
      <c r="J392" s="77">
        <f t="shared" si="749"/>
        <v>8</v>
      </c>
      <c r="K392" s="79">
        <v>-1</v>
      </c>
      <c r="L392" s="81">
        <f>L379+1</f>
        <v>9</v>
      </c>
      <c r="M392" s="92">
        <f>(M379/5)*6</f>
        <v>1.2000000000000002</v>
      </c>
      <c r="N392" s="81" t="s">
        <v>25</v>
      </c>
      <c r="O392" s="81" t="s">
        <v>32</v>
      </c>
      <c r="P392" s="82">
        <v>50</v>
      </c>
      <c r="Q392" s="83"/>
    </row>
    <row r="393" spans="1:17" ht="16.5" thickTop="1" thickBot="1" x14ac:dyDescent="0.3">
      <c r="A393" s="87">
        <v>375</v>
      </c>
      <c r="B393" s="96"/>
      <c r="C393" s="48" t="str">
        <f t="shared" ref="C393" si="750">C392</f>
        <v>Sabre</v>
      </c>
      <c r="D393" s="88" t="s">
        <v>89</v>
      </c>
      <c r="E393" s="64" t="str">
        <f t="shared" ref="E393" si="751">E392</f>
        <v>Corte</v>
      </c>
      <c r="F393" s="64" t="str">
        <f t="shared" ref="F393" si="752">F392</f>
        <v>P</v>
      </c>
      <c r="G393" s="69" t="str">
        <f t="shared" ref="G393" si="753">G392</f>
        <v>1D6</v>
      </c>
      <c r="H393" s="72">
        <v>2</v>
      </c>
      <c r="I393" s="64" t="str">
        <f t="shared" ref="I393" si="754">I392</f>
        <v>XX</v>
      </c>
      <c r="J393" s="64">
        <f t="shared" ref="J393" si="755">J392</f>
        <v>8</v>
      </c>
      <c r="K393" s="72">
        <v>0</v>
      </c>
      <c r="L393" s="49">
        <f>L392+1</f>
        <v>10</v>
      </c>
      <c r="M393" s="91">
        <f>M392</f>
        <v>1.2000000000000002</v>
      </c>
      <c r="N393" s="49" t="s">
        <v>3</v>
      </c>
      <c r="O393" s="49" t="s">
        <v>32</v>
      </c>
      <c r="P393" s="70">
        <v>60</v>
      </c>
      <c r="Q393" s="61"/>
    </row>
    <row r="394" spans="1:17" ht="15.75" thickBot="1" x14ac:dyDescent="0.3">
      <c r="A394" s="84">
        <v>376</v>
      </c>
      <c r="B394" s="96"/>
      <c r="C394" s="76" t="str">
        <f t="shared" ref="C394" si="756">C392</f>
        <v>Sabre</v>
      </c>
      <c r="D394" s="89" t="s">
        <v>90</v>
      </c>
      <c r="E394" s="77" t="str">
        <f t="shared" ref="E394" si="757">E392</f>
        <v>Corte</v>
      </c>
      <c r="F394" s="77" t="str">
        <f t="shared" ref="F394:G394" si="758">F392</f>
        <v>P</v>
      </c>
      <c r="G394" s="78" t="str">
        <f t="shared" si="758"/>
        <v>1D6</v>
      </c>
      <c r="H394" s="79">
        <v>4</v>
      </c>
      <c r="I394" s="77" t="str">
        <f t="shared" ref="I394:J394" si="759">I392</f>
        <v>XX</v>
      </c>
      <c r="J394" s="77">
        <f t="shared" si="759"/>
        <v>8</v>
      </c>
      <c r="K394" s="79">
        <v>2</v>
      </c>
      <c r="L394" s="81">
        <f>L393+1</f>
        <v>11</v>
      </c>
      <c r="M394" s="92">
        <f>(M393/50)*55</f>
        <v>1.3200000000000003</v>
      </c>
      <c r="N394" s="81" t="s">
        <v>29</v>
      </c>
      <c r="O394" s="81" t="s">
        <v>32</v>
      </c>
      <c r="P394" s="82">
        <v>80</v>
      </c>
      <c r="Q394" s="83"/>
    </row>
    <row r="395" spans="1:17" ht="16.5" thickTop="1" thickBot="1" x14ac:dyDescent="0.3">
      <c r="A395" s="87">
        <v>377</v>
      </c>
      <c r="B395" s="96"/>
      <c r="C395" s="48" t="str">
        <f t="shared" ref="C395" si="760">C392</f>
        <v>Sabre</v>
      </c>
      <c r="D395" s="88" t="s">
        <v>91</v>
      </c>
      <c r="E395" s="64" t="str">
        <f t="shared" ref="E395" si="761">E392</f>
        <v>Corte</v>
      </c>
      <c r="F395" s="64" t="str">
        <f t="shared" ref="F395:G395" si="762">F392</f>
        <v>P</v>
      </c>
      <c r="G395" s="69" t="str">
        <f t="shared" si="762"/>
        <v>1D6</v>
      </c>
      <c r="H395" s="72">
        <v>5</v>
      </c>
      <c r="I395" s="64" t="str">
        <f t="shared" ref="I395:J395" si="763">I392</f>
        <v>XX</v>
      </c>
      <c r="J395" s="64">
        <f t="shared" si="763"/>
        <v>8</v>
      </c>
      <c r="K395" s="72">
        <v>5</v>
      </c>
      <c r="L395" s="49">
        <f>L394*10</f>
        <v>110</v>
      </c>
      <c r="M395" s="91">
        <f>(M379/4)*3</f>
        <v>0.75</v>
      </c>
      <c r="N395" s="49" t="s">
        <v>29</v>
      </c>
      <c r="O395" s="49" t="s">
        <v>35</v>
      </c>
      <c r="P395" s="69">
        <v>99</v>
      </c>
      <c r="Q395" s="61"/>
    </row>
    <row r="396" spans="1:17" ht="15.75" thickBot="1" x14ac:dyDescent="0.3">
      <c r="A396" s="84">
        <v>378</v>
      </c>
      <c r="B396" s="96"/>
      <c r="C396" s="76" t="str">
        <f t="shared" ref="C396" si="764">C392</f>
        <v>Sabre</v>
      </c>
      <c r="D396" s="89" t="s">
        <v>92</v>
      </c>
      <c r="E396" s="77" t="str">
        <f t="shared" ref="E396" si="765">E392</f>
        <v>Corte</v>
      </c>
      <c r="F396" s="77" t="str">
        <f t="shared" ref="F396:G396" si="766">F392</f>
        <v>P</v>
      </c>
      <c r="G396" s="78" t="str">
        <f t="shared" si="766"/>
        <v>1D6</v>
      </c>
      <c r="H396" s="79">
        <v>6</v>
      </c>
      <c r="I396" s="77" t="str">
        <f t="shared" ref="I396:J396" si="767">I392</f>
        <v>XX</v>
      </c>
      <c r="J396" s="77">
        <f t="shared" si="767"/>
        <v>8</v>
      </c>
      <c r="K396" s="79">
        <v>6</v>
      </c>
      <c r="L396" s="81">
        <f>L395*2</f>
        <v>220</v>
      </c>
      <c r="M396" s="92">
        <f>(M395/40)*45</f>
        <v>0.84375</v>
      </c>
      <c r="N396" s="81" t="s">
        <v>30</v>
      </c>
      <c r="O396" s="81" t="s">
        <v>35</v>
      </c>
      <c r="P396" s="78">
        <v>99</v>
      </c>
      <c r="Q396" s="83"/>
    </row>
    <row r="397" spans="1:17" ht="16.5" thickTop="1" thickBot="1" x14ac:dyDescent="0.3">
      <c r="A397" s="97" t="s">
        <v>60</v>
      </c>
      <c r="B397" s="98"/>
      <c r="C397" s="99" t="s">
        <v>13</v>
      </c>
      <c r="D397" s="100"/>
      <c r="E397" s="74" t="s">
        <v>106</v>
      </c>
      <c r="F397" s="62" t="s">
        <v>14</v>
      </c>
      <c r="G397" s="101" t="s">
        <v>15</v>
      </c>
      <c r="H397" s="100"/>
      <c r="I397" s="65" t="s">
        <v>16</v>
      </c>
      <c r="J397" s="101" t="s">
        <v>17</v>
      </c>
      <c r="K397" s="100"/>
      <c r="L397" s="62" t="s">
        <v>18</v>
      </c>
      <c r="M397" s="62" t="s">
        <v>19</v>
      </c>
      <c r="N397" s="62" t="s">
        <v>21</v>
      </c>
      <c r="O397" s="62" t="s">
        <v>20</v>
      </c>
      <c r="P397" s="71" t="s">
        <v>61</v>
      </c>
      <c r="Q397" s="63" t="s">
        <v>22</v>
      </c>
    </row>
    <row r="398" spans="1:17" ht="16.5" thickTop="1" thickBot="1" x14ac:dyDescent="0.3">
      <c r="A398" s="84">
        <v>379</v>
      </c>
      <c r="B398" s="95" t="s">
        <v>110</v>
      </c>
      <c r="C398" s="76" t="s">
        <v>110</v>
      </c>
      <c r="D398" s="89" t="s">
        <v>72</v>
      </c>
      <c r="E398" s="89" t="s">
        <v>109</v>
      </c>
      <c r="F398" s="77" t="s">
        <v>45</v>
      </c>
      <c r="G398" s="78" t="s">
        <v>47</v>
      </c>
      <c r="H398" s="79">
        <v>-3</v>
      </c>
      <c r="I398" s="85" t="s">
        <v>111</v>
      </c>
      <c r="J398" s="78">
        <v>7</v>
      </c>
      <c r="K398" s="79">
        <v>-3</v>
      </c>
      <c r="L398" s="81">
        <f>L401-3</f>
        <v>1</v>
      </c>
      <c r="M398" s="92">
        <f>M399</f>
        <v>1.125</v>
      </c>
      <c r="N398" s="81" t="s">
        <v>4</v>
      </c>
      <c r="O398" s="81" t="s">
        <v>31</v>
      </c>
      <c r="P398" s="82">
        <v>10</v>
      </c>
      <c r="Q398" s="83"/>
    </row>
    <row r="399" spans="1:17" ht="16.5" thickTop="1" thickBot="1" x14ac:dyDescent="0.3">
      <c r="A399" s="87">
        <v>380</v>
      </c>
      <c r="B399" s="96"/>
      <c r="C399" s="48" t="str">
        <f>C398</f>
        <v>Lança Leve / Espeto</v>
      </c>
      <c r="D399" s="88" t="s">
        <v>73</v>
      </c>
      <c r="E399" s="64" t="str">
        <f>E398</f>
        <v>Perfuramento</v>
      </c>
      <c r="F399" s="64" t="str">
        <f>F398</f>
        <v>P</v>
      </c>
      <c r="G399" s="69" t="str">
        <f>G398</f>
        <v>1D6</v>
      </c>
      <c r="H399" s="72">
        <v>-2</v>
      </c>
      <c r="I399" s="64" t="str">
        <f>I398</f>
        <v>4|8|12</v>
      </c>
      <c r="J399" s="64">
        <f>J398</f>
        <v>7</v>
      </c>
      <c r="K399" s="72">
        <v>-2</v>
      </c>
      <c r="L399" s="49">
        <f>L401- 2</f>
        <v>2</v>
      </c>
      <c r="M399" s="91">
        <f>(M400/100)*75</f>
        <v>1.125</v>
      </c>
      <c r="N399" s="49" t="s">
        <v>23</v>
      </c>
      <c r="O399" s="49" t="s">
        <v>31</v>
      </c>
      <c r="P399" s="70">
        <v>20</v>
      </c>
      <c r="Q399" s="61"/>
    </row>
    <row r="400" spans="1:17" ht="15.75" thickBot="1" x14ac:dyDescent="0.3">
      <c r="A400" s="84">
        <v>381</v>
      </c>
      <c r="B400" s="96"/>
      <c r="C400" s="76" t="str">
        <f>C398</f>
        <v>Lança Leve / Espeto</v>
      </c>
      <c r="D400" s="89" t="s">
        <v>74</v>
      </c>
      <c r="E400" s="77" t="str">
        <f>E398</f>
        <v>Perfuramento</v>
      </c>
      <c r="F400" s="77" t="str">
        <f>F398</f>
        <v>P</v>
      </c>
      <c r="G400" s="78" t="str">
        <f>G398</f>
        <v>1D6</v>
      </c>
      <c r="H400" s="79">
        <v>-2</v>
      </c>
      <c r="I400" s="77" t="str">
        <f>I398</f>
        <v>4|8|12</v>
      </c>
      <c r="J400" s="77">
        <f>J398</f>
        <v>7</v>
      </c>
      <c r="K400" s="79">
        <v>-1</v>
      </c>
      <c r="L400" s="81">
        <f>L401- 1</f>
        <v>3</v>
      </c>
      <c r="M400" s="92">
        <f>(M401/100)*75</f>
        <v>1.5</v>
      </c>
      <c r="N400" s="81" t="s">
        <v>24</v>
      </c>
      <c r="O400" s="81" t="s">
        <v>31</v>
      </c>
      <c r="P400" s="82">
        <v>30</v>
      </c>
      <c r="Q400" s="83"/>
    </row>
    <row r="401" spans="1:17" ht="16.5" thickTop="1" thickBot="1" x14ac:dyDescent="0.3">
      <c r="A401" s="87">
        <v>382</v>
      </c>
      <c r="B401" s="96"/>
      <c r="C401" s="48" t="str">
        <f>C398</f>
        <v>Lança Leve / Espeto</v>
      </c>
      <c r="D401" s="88" t="s">
        <v>75</v>
      </c>
      <c r="E401" s="64" t="str">
        <f>E398</f>
        <v>Perfuramento</v>
      </c>
      <c r="F401" s="64" t="str">
        <f>F398</f>
        <v>P</v>
      </c>
      <c r="G401" s="69" t="str">
        <f>G398</f>
        <v>1D6</v>
      </c>
      <c r="H401" s="72">
        <v>0</v>
      </c>
      <c r="I401" s="64" t="str">
        <f>I398</f>
        <v>4|8|12</v>
      </c>
      <c r="J401" s="64">
        <f>J398</f>
        <v>7</v>
      </c>
      <c r="K401" s="72">
        <v>0</v>
      </c>
      <c r="L401" s="49">
        <v>4</v>
      </c>
      <c r="M401" s="91">
        <v>2</v>
      </c>
      <c r="N401" s="49" t="s">
        <v>25</v>
      </c>
      <c r="O401" s="49" t="s">
        <v>31</v>
      </c>
      <c r="P401" s="70">
        <v>40</v>
      </c>
      <c r="Q401" s="61"/>
    </row>
    <row r="402" spans="1:17" ht="15.75" thickBot="1" x14ac:dyDescent="0.3">
      <c r="A402" s="84">
        <v>383</v>
      </c>
      <c r="B402" s="96"/>
      <c r="C402" s="76" t="str">
        <f>C398</f>
        <v>Lança Leve / Espeto</v>
      </c>
      <c r="D402" s="89" t="s">
        <v>76</v>
      </c>
      <c r="E402" s="77" t="str">
        <f>E398</f>
        <v>Perfuramento</v>
      </c>
      <c r="F402" s="77" t="str">
        <f>F398</f>
        <v>P</v>
      </c>
      <c r="G402" s="78" t="str">
        <f>G398</f>
        <v>1D6</v>
      </c>
      <c r="H402" s="79">
        <v>-3</v>
      </c>
      <c r="I402" s="77" t="str">
        <f>I398</f>
        <v>4|8|12</v>
      </c>
      <c r="J402" s="77">
        <f>J398</f>
        <v>7</v>
      </c>
      <c r="K402" s="79">
        <v>-2</v>
      </c>
      <c r="L402" s="81">
        <f>L398+ 1</f>
        <v>2</v>
      </c>
      <c r="M402" s="92">
        <f>(M398/5)*4</f>
        <v>0.9</v>
      </c>
      <c r="N402" s="81" t="s">
        <v>4</v>
      </c>
      <c r="O402" s="81" t="s">
        <v>40</v>
      </c>
      <c r="P402" s="82">
        <v>20</v>
      </c>
      <c r="Q402" s="83"/>
    </row>
    <row r="403" spans="1:17" ht="16.5" thickTop="1" thickBot="1" x14ac:dyDescent="0.3">
      <c r="A403" s="87">
        <v>384</v>
      </c>
      <c r="B403" s="96"/>
      <c r="C403" s="48" t="str">
        <f t="shared" ref="C403" si="768">C402</f>
        <v>Lança Leve / Espeto</v>
      </c>
      <c r="D403" s="88" t="s">
        <v>77</v>
      </c>
      <c r="E403" s="64" t="str">
        <f t="shared" ref="E403" si="769">E402</f>
        <v>Perfuramento</v>
      </c>
      <c r="F403" s="64" t="str">
        <f t="shared" ref="F403" si="770">F402</f>
        <v>P</v>
      </c>
      <c r="G403" s="69" t="str">
        <f t="shared" ref="G403" si="771">G402</f>
        <v>1D6</v>
      </c>
      <c r="H403" s="72">
        <v>-3</v>
      </c>
      <c r="I403" s="64" t="str">
        <f t="shared" ref="I403" si="772">I402</f>
        <v>4|8|12</v>
      </c>
      <c r="J403" s="64">
        <f t="shared" ref="J403" si="773">J402</f>
        <v>7</v>
      </c>
      <c r="K403" s="72">
        <v>-1</v>
      </c>
      <c r="L403" s="49">
        <f>L399+1</f>
        <v>3</v>
      </c>
      <c r="M403" s="91">
        <f>(M399/5)*4</f>
        <v>0.9</v>
      </c>
      <c r="N403" s="49" t="s">
        <v>23</v>
      </c>
      <c r="O403" s="49" t="s">
        <v>40</v>
      </c>
      <c r="P403" s="70">
        <v>30</v>
      </c>
      <c r="Q403" s="61"/>
    </row>
    <row r="404" spans="1:17" ht="15.75" thickBot="1" x14ac:dyDescent="0.3">
      <c r="A404" s="84">
        <v>385</v>
      </c>
      <c r="B404" s="96"/>
      <c r="C404" s="76" t="str">
        <f t="shared" ref="C404" si="774">C402</f>
        <v>Lança Leve / Espeto</v>
      </c>
      <c r="D404" s="89" t="s">
        <v>78</v>
      </c>
      <c r="E404" s="77" t="str">
        <f t="shared" ref="E404" si="775">E402</f>
        <v>Perfuramento</v>
      </c>
      <c r="F404" s="77" t="str">
        <f t="shared" ref="F404:G404" si="776">F402</f>
        <v>P</v>
      </c>
      <c r="G404" s="78" t="str">
        <f t="shared" si="776"/>
        <v>1D6</v>
      </c>
      <c r="H404" s="79">
        <v>-3</v>
      </c>
      <c r="I404" s="77" t="str">
        <f t="shared" ref="I404:J404" si="777">I402</f>
        <v>4|8|12</v>
      </c>
      <c r="J404" s="77">
        <f t="shared" si="777"/>
        <v>7</v>
      </c>
      <c r="K404" s="79">
        <v>0</v>
      </c>
      <c r="L404" s="81">
        <f>L400+1</f>
        <v>4</v>
      </c>
      <c r="M404" s="92">
        <f t="shared" ref="M404:M405" si="778">(M400/5)*4</f>
        <v>1.2</v>
      </c>
      <c r="N404" s="81" t="s">
        <v>24</v>
      </c>
      <c r="O404" s="81" t="s">
        <v>40</v>
      </c>
      <c r="P404" s="82">
        <v>40</v>
      </c>
      <c r="Q404" s="83"/>
    </row>
    <row r="405" spans="1:17" ht="16.5" thickTop="1" thickBot="1" x14ac:dyDescent="0.3">
      <c r="A405" s="87">
        <v>386</v>
      </c>
      <c r="B405" s="96"/>
      <c r="C405" s="48" t="str">
        <f t="shared" ref="C405" si="779">C402</f>
        <v>Lança Leve / Espeto</v>
      </c>
      <c r="D405" s="88" t="s">
        <v>79</v>
      </c>
      <c r="E405" s="64" t="str">
        <f t="shared" ref="E405" si="780">E402</f>
        <v>Perfuramento</v>
      </c>
      <c r="F405" s="64" t="str">
        <f t="shared" ref="F405:G405" si="781">F402</f>
        <v>P</v>
      </c>
      <c r="G405" s="69" t="str">
        <f t="shared" si="781"/>
        <v>1D6</v>
      </c>
      <c r="H405" s="72">
        <v>-2</v>
      </c>
      <c r="I405" s="64" t="str">
        <f t="shared" ref="I405:J405" si="782">I402</f>
        <v>4|8|12</v>
      </c>
      <c r="J405" s="64">
        <f t="shared" si="782"/>
        <v>7</v>
      </c>
      <c r="K405" s="72">
        <v>1</v>
      </c>
      <c r="L405" s="49">
        <f>L401+1</f>
        <v>5</v>
      </c>
      <c r="M405" s="91">
        <f t="shared" si="778"/>
        <v>1.6</v>
      </c>
      <c r="N405" s="49" t="s">
        <v>25</v>
      </c>
      <c r="O405" s="49" t="s">
        <v>40</v>
      </c>
      <c r="P405" s="70">
        <v>50</v>
      </c>
      <c r="Q405" s="61"/>
    </row>
    <row r="406" spans="1:17" ht="15.75" thickBot="1" x14ac:dyDescent="0.3">
      <c r="A406" s="84">
        <v>387</v>
      </c>
      <c r="B406" s="96"/>
      <c r="C406" s="76" t="str">
        <f t="shared" ref="C406" si="783">C402</f>
        <v>Lança Leve / Espeto</v>
      </c>
      <c r="D406" s="89" t="s">
        <v>80</v>
      </c>
      <c r="E406" s="77" t="str">
        <f t="shared" ref="E406" si="784">E402</f>
        <v>Perfuramento</v>
      </c>
      <c r="F406" s="77" t="str">
        <f t="shared" ref="F406:G406" si="785">F402</f>
        <v>P</v>
      </c>
      <c r="G406" s="78" t="str">
        <f t="shared" si="785"/>
        <v>1D6</v>
      </c>
      <c r="H406" s="79">
        <v>1</v>
      </c>
      <c r="I406" s="77" t="str">
        <f t="shared" ref="I406:J406" si="786">I402</f>
        <v>4|8|12</v>
      </c>
      <c r="J406" s="77">
        <f t="shared" si="786"/>
        <v>7</v>
      </c>
      <c r="K406" s="79">
        <v>3</v>
      </c>
      <c r="L406" s="81">
        <f>L405+1</f>
        <v>6</v>
      </c>
      <c r="M406" s="92">
        <f>(M405/5)*4</f>
        <v>1.28</v>
      </c>
      <c r="N406" s="81" t="s">
        <v>28</v>
      </c>
      <c r="O406" s="81" t="s">
        <v>40</v>
      </c>
      <c r="P406" s="82">
        <v>70</v>
      </c>
      <c r="Q406" s="83"/>
    </row>
    <row r="407" spans="1:17" ht="16.5" thickTop="1" thickBot="1" x14ac:dyDescent="0.3">
      <c r="A407" s="87">
        <v>388</v>
      </c>
      <c r="B407" s="96"/>
      <c r="C407" s="48" t="str">
        <f t="shared" ref="C407" si="787">C406</f>
        <v>Lança Leve / Espeto</v>
      </c>
      <c r="D407" s="88" t="s">
        <v>81</v>
      </c>
      <c r="E407" s="64" t="str">
        <f t="shared" ref="E407" si="788">E406</f>
        <v>Perfuramento</v>
      </c>
      <c r="F407" s="64" t="str">
        <f t="shared" ref="F407" si="789">F406</f>
        <v>P</v>
      </c>
      <c r="G407" s="69" t="str">
        <f t="shared" ref="G407" si="790">G406</f>
        <v>1D6</v>
      </c>
      <c r="H407" s="72">
        <v>-3</v>
      </c>
      <c r="I407" s="64" t="str">
        <f t="shared" ref="I407" si="791">I406</f>
        <v>4|8|12</v>
      </c>
      <c r="J407" s="64">
        <f t="shared" ref="J407" si="792">J406</f>
        <v>7</v>
      </c>
      <c r="K407" s="72">
        <v>-1</v>
      </c>
      <c r="L407" s="49">
        <f>L402</f>
        <v>2</v>
      </c>
      <c r="M407" s="91">
        <f>(M398/4)*3</f>
        <v>0.84375</v>
      </c>
      <c r="N407" s="49" t="s">
        <v>4</v>
      </c>
      <c r="O407" s="49" t="s">
        <v>41</v>
      </c>
      <c r="P407" s="70">
        <v>20</v>
      </c>
      <c r="Q407" s="61"/>
    </row>
    <row r="408" spans="1:17" ht="15.75" thickBot="1" x14ac:dyDescent="0.3">
      <c r="A408" s="84">
        <v>389</v>
      </c>
      <c r="B408" s="96"/>
      <c r="C408" s="76" t="str">
        <f t="shared" ref="C408" si="793">C406</f>
        <v>Lança Leve / Espeto</v>
      </c>
      <c r="D408" s="89" t="s">
        <v>82</v>
      </c>
      <c r="E408" s="77" t="str">
        <f t="shared" ref="E408" si="794">E406</f>
        <v>Perfuramento</v>
      </c>
      <c r="F408" s="77" t="str">
        <f t="shared" ref="F408:G408" si="795">F406</f>
        <v>P</v>
      </c>
      <c r="G408" s="78" t="str">
        <f t="shared" si="795"/>
        <v>1D6</v>
      </c>
      <c r="H408" s="79">
        <v>-3</v>
      </c>
      <c r="I408" s="77" t="str">
        <f t="shared" ref="I408:J408" si="796">I406</f>
        <v>4|8|12</v>
      </c>
      <c r="J408" s="77">
        <f t="shared" si="796"/>
        <v>7</v>
      </c>
      <c r="K408" s="79">
        <v>0</v>
      </c>
      <c r="L408" s="81">
        <f>L403</f>
        <v>3</v>
      </c>
      <c r="M408" s="92">
        <f>(M399/4)*3</f>
        <v>0.84375</v>
      </c>
      <c r="N408" s="81" t="s">
        <v>23</v>
      </c>
      <c r="O408" s="81" t="s">
        <v>41</v>
      </c>
      <c r="P408" s="82">
        <v>30</v>
      </c>
      <c r="Q408" s="83"/>
    </row>
    <row r="409" spans="1:17" ht="16.5" thickTop="1" thickBot="1" x14ac:dyDescent="0.3">
      <c r="A409" s="87">
        <v>390</v>
      </c>
      <c r="B409" s="96"/>
      <c r="C409" s="48" t="str">
        <f t="shared" ref="C409" si="797">C406</f>
        <v>Lança Leve / Espeto</v>
      </c>
      <c r="D409" s="88" t="s">
        <v>83</v>
      </c>
      <c r="E409" s="64" t="str">
        <f t="shared" ref="E409" si="798">E406</f>
        <v>Perfuramento</v>
      </c>
      <c r="F409" s="64" t="str">
        <f t="shared" ref="F409:G409" si="799">F406</f>
        <v>P</v>
      </c>
      <c r="G409" s="69" t="str">
        <f t="shared" si="799"/>
        <v>1D6</v>
      </c>
      <c r="H409" s="72">
        <v>-3</v>
      </c>
      <c r="I409" s="64" t="str">
        <f t="shared" ref="I409:J409" si="800">I406</f>
        <v>4|8|12</v>
      </c>
      <c r="J409" s="64">
        <f t="shared" si="800"/>
        <v>7</v>
      </c>
      <c r="K409" s="72">
        <v>1</v>
      </c>
      <c r="L409" s="49">
        <f>L404</f>
        <v>4</v>
      </c>
      <c r="M409" s="91">
        <f t="shared" ref="M409:M410" si="801">(M400/4)*3</f>
        <v>1.125</v>
      </c>
      <c r="N409" s="49" t="s">
        <v>24</v>
      </c>
      <c r="O409" s="49" t="s">
        <v>41</v>
      </c>
      <c r="P409" s="70">
        <v>40</v>
      </c>
      <c r="Q409" s="61"/>
    </row>
    <row r="410" spans="1:17" ht="15.75" thickBot="1" x14ac:dyDescent="0.3">
      <c r="A410" s="84">
        <v>391</v>
      </c>
      <c r="B410" s="96"/>
      <c r="C410" s="76" t="str">
        <f t="shared" ref="C410" si="802">C406</f>
        <v>Lança Leve / Espeto</v>
      </c>
      <c r="D410" s="89" t="s">
        <v>84</v>
      </c>
      <c r="E410" s="77" t="str">
        <f t="shared" ref="E410" si="803">E406</f>
        <v>Perfuramento</v>
      </c>
      <c r="F410" s="77" t="str">
        <f t="shared" ref="F410:G410" si="804">F406</f>
        <v>P</v>
      </c>
      <c r="G410" s="78" t="str">
        <f t="shared" si="804"/>
        <v>1D6</v>
      </c>
      <c r="H410" s="79">
        <v>-3</v>
      </c>
      <c r="I410" s="77" t="str">
        <f t="shared" ref="I410:J410" si="805">I406</f>
        <v>4|8|12</v>
      </c>
      <c r="J410" s="77">
        <f t="shared" si="805"/>
        <v>7</v>
      </c>
      <c r="K410" s="79">
        <v>2</v>
      </c>
      <c r="L410" s="81">
        <f>L405</f>
        <v>5</v>
      </c>
      <c r="M410" s="92">
        <f t="shared" si="801"/>
        <v>1.5</v>
      </c>
      <c r="N410" s="81" t="s">
        <v>25</v>
      </c>
      <c r="O410" s="81" t="s">
        <v>41</v>
      </c>
      <c r="P410" s="82">
        <v>50</v>
      </c>
      <c r="Q410" s="83"/>
    </row>
    <row r="411" spans="1:17" ht="16.5" thickTop="1" thickBot="1" x14ac:dyDescent="0.3">
      <c r="A411" s="87">
        <v>392</v>
      </c>
      <c r="B411" s="96"/>
      <c r="C411" s="48" t="str">
        <f t="shared" ref="C411" si="806">C410</f>
        <v>Lança Leve / Espeto</v>
      </c>
      <c r="D411" s="88" t="s">
        <v>85</v>
      </c>
      <c r="E411" s="64" t="str">
        <f t="shared" ref="E411" si="807">E410</f>
        <v>Perfuramento</v>
      </c>
      <c r="F411" s="64" t="str">
        <f t="shared" ref="F411" si="808">F410</f>
        <v>P</v>
      </c>
      <c r="G411" s="69" t="str">
        <f t="shared" ref="G411" si="809">G410</f>
        <v>1D6</v>
      </c>
      <c r="H411" s="72">
        <v>0</v>
      </c>
      <c r="I411" s="64" t="str">
        <f t="shared" ref="I411" si="810">I410</f>
        <v>4|8|12</v>
      </c>
      <c r="J411" s="64">
        <f t="shared" ref="J411" si="811">J410</f>
        <v>7</v>
      </c>
      <c r="K411" s="72">
        <v>4</v>
      </c>
      <c r="L411" s="49">
        <f>L406</f>
        <v>6</v>
      </c>
      <c r="M411" s="91">
        <f>(M410/4)*3</f>
        <v>1.125</v>
      </c>
      <c r="N411" s="49" t="s">
        <v>28</v>
      </c>
      <c r="O411" s="49" t="s">
        <v>41</v>
      </c>
      <c r="P411" s="70">
        <v>70</v>
      </c>
      <c r="Q411" s="61"/>
    </row>
    <row r="412" spans="1:17" ht="15.75" thickBot="1" x14ac:dyDescent="0.3">
      <c r="A412" s="84">
        <v>393</v>
      </c>
      <c r="B412" s="96"/>
      <c r="C412" s="76" t="str">
        <f t="shared" ref="C412" si="812">C410</f>
        <v>Lança Leve / Espeto</v>
      </c>
      <c r="D412" s="89" t="s">
        <v>86</v>
      </c>
      <c r="E412" s="77" t="str">
        <f t="shared" ref="E412" si="813">E410</f>
        <v>Perfuramento</v>
      </c>
      <c r="F412" s="77" t="str">
        <f t="shared" ref="F412:G412" si="814">F410</f>
        <v>P</v>
      </c>
      <c r="G412" s="78" t="str">
        <f t="shared" si="814"/>
        <v>1D6</v>
      </c>
      <c r="H412" s="79">
        <v>-2</v>
      </c>
      <c r="I412" s="77" t="str">
        <f t="shared" ref="I412:J412" si="815">I410</f>
        <v>4|8|12</v>
      </c>
      <c r="J412" s="77">
        <f t="shared" si="815"/>
        <v>7</v>
      </c>
      <c r="K412" s="79">
        <v>-3</v>
      </c>
      <c r="L412" s="81">
        <f>L399+1</f>
        <v>3</v>
      </c>
      <c r="M412" s="92">
        <f>(M399/5)*6</f>
        <v>1.35</v>
      </c>
      <c r="N412" s="81" t="s">
        <v>23</v>
      </c>
      <c r="O412" s="81" t="s">
        <v>32</v>
      </c>
      <c r="P412" s="82">
        <v>30</v>
      </c>
      <c r="Q412" s="83"/>
    </row>
    <row r="413" spans="1:17" ht="16.5" thickTop="1" thickBot="1" x14ac:dyDescent="0.3">
      <c r="A413" s="87">
        <v>394</v>
      </c>
      <c r="B413" s="96"/>
      <c r="C413" s="48" t="str">
        <f t="shared" ref="C413" si="816">C410</f>
        <v>Lança Leve / Espeto</v>
      </c>
      <c r="D413" s="88" t="s">
        <v>87</v>
      </c>
      <c r="E413" s="64" t="str">
        <f t="shared" ref="E413" si="817">E410</f>
        <v>Perfuramento</v>
      </c>
      <c r="F413" s="64" t="str">
        <f t="shared" ref="F413:G413" si="818">F410</f>
        <v>P</v>
      </c>
      <c r="G413" s="69" t="str">
        <f t="shared" si="818"/>
        <v>1D6</v>
      </c>
      <c r="H413" s="72">
        <v>0</v>
      </c>
      <c r="I413" s="64" t="str">
        <f t="shared" ref="I413:J413" si="819">I410</f>
        <v>4|8|12</v>
      </c>
      <c r="J413" s="64">
        <f t="shared" si="819"/>
        <v>7</v>
      </c>
      <c r="K413" s="72">
        <v>-2</v>
      </c>
      <c r="L413" s="49">
        <f>L400+1</f>
        <v>4</v>
      </c>
      <c r="M413" s="91">
        <f>(M400/5)*6</f>
        <v>1.7999999999999998</v>
      </c>
      <c r="N413" s="49" t="s">
        <v>24</v>
      </c>
      <c r="O413" s="49" t="s">
        <v>32</v>
      </c>
      <c r="P413" s="70">
        <v>40</v>
      </c>
      <c r="Q413" s="61"/>
    </row>
    <row r="414" spans="1:17" ht="15.75" thickBot="1" x14ac:dyDescent="0.3">
      <c r="A414" s="84">
        <v>395</v>
      </c>
      <c r="B414" s="96"/>
      <c r="C414" s="76" t="str">
        <f t="shared" ref="C414" si="820">C410</f>
        <v>Lança Leve / Espeto</v>
      </c>
      <c r="D414" s="89" t="s">
        <v>88</v>
      </c>
      <c r="E414" s="77" t="str">
        <f t="shared" ref="E414" si="821">E410</f>
        <v>Perfuramento</v>
      </c>
      <c r="F414" s="77" t="str">
        <f t="shared" ref="F414:G414" si="822">F410</f>
        <v>P</v>
      </c>
      <c r="G414" s="78" t="str">
        <f t="shared" si="822"/>
        <v>1D6</v>
      </c>
      <c r="H414" s="79">
        <v>1</v>
      </c>
      <c r="I414" s="77" t="str">
        <f t="shared" ref="I414:J414" si="823">I410</f>
        <v>4|8|12</v>
      </c>
      <c r="J414" s="77">
        <f t="shared" si="823"/>
        <v>7</v>
      </c>
      <c r="K414" s="79">
        <v>-1</v>
      </c>
      <c r="L414" s="81">
        <f>L401+1</f>
        <v>5</v>
      </c>
      <c r="M414" s="92">
        <f>(M401/5)*6</f>
        <v>2.4000000000000004</v>
      </c>
      <c r="N414" s="81" t="s">
        <v>25</v>
      </c>
      <c r="O414" s="81" t="s">
        <v>32</v>
      </c>
      <c r="P414" s="82">
        <v>50</v>
      </c>
      <c r="Q414" s="83"/>
    </row>
    <row r="415" spans="1:17" ht="16.5" thickTop="1" thickBot="1" x14ac:dyDescent="0.3">
      <c r="A415" s="87">
        <v>396</v>
      </c>
      <c r="B415" s="96"/>
      <c r="C415" s="48" t="str">
        <f t="shared" ref="C415" si="824">C414</f>
        <v>Lança Leve / Espeto</v>
      </c>
      <c r="D415" s="88" t="s">
        <v>89</v>
      </c>
      <c r="E415" s="64" t="str">
        <f t="shared" ref="E415" si="825">E414</f>
        <v>Perfuramento</v>
      </c>
      <c r="F415" s="64" t="str">
        <f t="shared" ref="F415" si="826">F414</f>
        <v>P</v>
      </c>
      <c r="G415" s="69" t="str">
        <f t="shared" ref="G415" si="827">G414</f>
        <v>1D6</v>
      </c>
      <c r="H415" s="72">
        <v>2</v>
      </c>
      <c r="I415" s="64" t="str">
        <f t="shared" ref="I415" si="828">I414</f>
        <v>4|8|12</v>
      </c>
      <c r="J415" s="64">
        <f t="shared" ref="J415" si="829">J414</f>
        <v>7</v>
      </c>
      <c r="K415" s="72">
        <v>0</v>
      </c>
      <c r="L415" s="49">
        <f>L414+1</f>
        <v>6</v>
      </c>
      <c r="M415" s="91">
        <f>M414</f>
        <v>2.4000000000000004</v>
      </c>
      <c r="N415" s="49" t="s">
        <v>3</v>
      </c>
      <c r="O415" s="49" t="s">
        <v>32</v>
      </c>
      <c r="P415" s="70">
        <v>60</v>
      </c>
      <c r="Q415" s="61"/>
    </row>
    <row r="416" spans="1:17" ht="15.75" thickBot="1" x14ac:dyDescent="0.3">
      <c r="A416" s="84">
        <v>397</v>
      </c>
      <c r="B416" s="96"/>
      <c r="C416" s="76" t="str">
        <f t="shared" ref="C416" si="830">C414</f>
        <v>Lança Leve / Espeto</v>
      </c>
      <c r="D416" s="89" t="s">
        <v>90</v>
      </c>
      <c r="E416" s="77" t="str">
        <f t="shared" ref="E416" si="831">E414</f>
        <v>Perfuramento</v>
      </c>
      <c r="F416" s="77" t="str">
        <f t="shared" ref="F416:G416" si="832">F414</f>
        <v>P</v>
      </c>
      <c r="G416" s="78" t="str">
        <f t="shared" si="832"/>
        <v>1D6</v>
      </c>
      <c r="H416" s="79">
        <v>4</v>
      </c>
      <c r="I416" s="77" t="str">
        <f t="shared" ref="I416:J416" si="833">I414</f>
        <v>4|8|12</v>
      </c>
      <c r="J416" s="77">
        <f t="shared" si="833"/>
        <v>7</v>
      </c>
      <c r="K416" s="79">
        <v>2</v>
      </c>
      <c r="L416" s="81">
        <f>L415+1</f>
        <v>7</v>
      </c>
      <c r="M416" s="92">
        <f>(M415/50)*55</f>
        <v>2.6400000000000006</v>
      </c>
      <c r="N416" s="81" t="s">
        <v>29</v>
      </c>
      <c r="O416" s="81" t="s">
        <v>32</v>
      </c>
      <c r="P416" s="82">
        <v>80</v>
      </c>
      <c r="Q416" s="83"/>
    </row>
    <row r="417" spans="1:17" ht="16.5" thickTop="1" thickBot="1" x14ac:dyDescent="0.3">
      <c r="A417" s="87">
        <v>398</v>
      </c>
      <c r="B417" s="96"/>
      <c r="C417" s="48" t="str">
        <f t="shared" ref="C417" si="834">C414</f>
        <v>Lança Leve / Espeto</v>
      </c>
      <c r="D417" s="88" t="s">
        <v>91</v>
      </c>
      <c r="E417" s="64" t="str">
        <f t="shared" ref="E417" si="835">E414</f>
        <v>Perfuramento</v>
      </c>
      <c r="F417" s="64" t="str">
        <f t="shared" ref="F417:G417" si="836">F414</f>
        <v>P</v>
      </c>
      <c r="G417" s="69" t="str">
        <f t="shared" si="836"/>
        <v>1D6</v>
      </c>
      <c r="H417" s="72">
        <v>5</v>
      </c>
      <c r="I417" s="64" t="str">
        <f t="shared" ref="I417:J417" si="837">I414</f>
        <v>4|8|12</v>
      </c>
      <c r="J417" s="64">
        <f t="shared" si="837"/>
        <v>7</v>
      </c>
      <c r="K417" s="72">
        <v>5</v>
      </c>
      <c r="L417" s="49">
        <f>L416*10</f>
        <v>70</v>
      </c>
      <c r="M417" s="91">
        <f>(M401/4)*3</f>
        <v>1.5</v>
      </c>
      <c r="N417" s="49" t="s">
        <v>29</v>
      </c>
      <c r="O417" s="49" t="s">
        <v>35</v>
      </c>
      <c r="P417" s="69">
        <v>99</v>
      </c>
      <c r="Q417" s="61"/>
    </row>
    <row r="418" spans="1:17" ht="15.75" thickBot="1" x14ac:dyDescent="0.3">
      <c r="A418" s="84">
        <v>399</v>
      </c>
      <c r="B418" s="96"/>
      <c r="C418" s="76" t="str">
        <f t="shared" ref="C418" si="838">C414</f>
        <v>Lança Leve / Espeto</v>
      </c>
      <c r="D418" s="89" t="s">
        <v>92</v>
      </c>
      <c r="E418" s="77" t="str">
        <f t="shared" ref="E418" si="839">E414</f>
        <v>Perfuramento</v>
      </c>
      <c r="F418" s="77" t="str">
        <f t="shared" ref="F418:G418" si="840">F414</f>
        <v>P</v>
      </c>
      <c r="G418" s="78" t="str">
        <f t="shared" si="840"/>
        <v>1D6</v>
      </c>
      <c r="H418" s="79">
        <v>6</v>
      </c>
      <c r="I418" s="77" t="str">
        <f t="shared" ref="I418:J418" si="841">I414</f>
        <v>4|8|12</v>
      </c>
      <c r="J418" s="77">
        <f t="shared" si="841"/>
        <v>7</v>
      </c>
      <c r="K418" s="79">
        <v>6</v>
      </c>
      <c r="L418" s="81">
        <f>L417*2</f>
        <v>140</v>
      </c>
      <c r="M418" s="92">
        <f>(M417/40)*45</f>
        <v>1.6875</v>
      </c>
      <c r="N418" s="81" t="s">
        <v>30</v>
      </c>
      <c r="O418" s="81" t="s">
        <v>35</v>
      </c>
      <c r="P418" s="78">
        <v>99</v>
      </c>
      <c r="Q418" s="83"/>
    </row>
    <row r="419" spans="1:17" ht="16.5" thickTop="1" thickBot="1" x14ac:dyDescent="0.3">
      <c r="A419" s="97" t="s">
        <v>60</v>
      </c>
      <c r="B419" s="98"/>
      <c r="C419" s="99" t="s">
        <v>13</v>
      </c>
      <c r="D419" s="100"/>
      <c r="E419" s="74" t="s">
        <v>106</v>
      </c>
      <c r="F419" s="62" t="s">
        <v>14</v>
      </c>
      <c r="G419" s="101" t="s">
        <v>15</v>
      </c>
      <c r="H419" s="100"/>
      <c r="I419" s="65" t="s">
        <v>16</v>
      </c>
      <c r="J419" s="101" t="s">
        <v>17</v>
      </c>
      <c r="K419" s="100"/>
      <c r="L419" s="62" t="s">
        <v>18</v>
      </c>
      <c r="M419" s="62" t="s">
        <v>19</v>
      </c>
      <c r="N419" s="62" t="s">
        <v>21</v>
      </c>
      <c r="O419" s="62" t="s">
        <v>20</v>
      </c>
      <c r="P419" s="71" t="s">
        <v>61</v>
      </c>
      <c r="Q419" s="63" t="s">
        <v>22</v>
      </c>
    </row>
    <row r="420" spans="1:17" ht="16.5" thickTop="1" thickBot="1" x14ac:dyDescent="0.3">
      <c r="A420" s="84">
        <v>400</v>
      </c>
      <c r="B420" s="95" t="s">
        <v>112</v>
      </c>
      <c r="C420" s="76" t="s">
        <v>112</v>
      </c>
      <c r="D420" s="89" t="s">
        <v>72</v>
      </c>
      <c r="E420" s="89" t="s">
        <v>109</v>
      </c>
      <c r="F420" s="77" t="s">
        <v>59</v>
      </c>
      <c r="G420" s="78" t="s">
        <v>48</v>
      </c>
      <c r="H420" s="79">
        <v>-3</v>
      </c>
      <c r="I420" s="85" t="s">
        <v>49</v>
      </c>
      <c r="J420" s="78">
        <v>1</v>
      </c>
      <c r="K420" s="79">
        <v>-3</v>
      </c>
      <c r="L420" s="81">
        <f>L423-3</f>
        <v>2</v>
      </c>
      <c r="M420" s="92">
        <f>M421</f>
        <v>2.25</v>
      </c>
      <c r="N420" s="81" t="s">
        <v>4</v>
      </c>
      <c r="O420" s="81" t="s">
        <v>31</v>
      </c>
      <c r="P420" s="82">
        <v>10</v>
      </c>
      <c r="Q420" s="83"/>
    </row>
    <row r="421" spans="1:17" ht="16.5" thickTop="1" thickBot="1" x14ac:dyDescent="0.3">
      <c r="A421" s="87">
        <v>401</v>
      </c>
      <c r="B421" s="96"/>
      <c r="C421" s="48" t="str">
        <f>C420</f>
        <v>Lança Pesada</v>
      </c>
      <c r="D421" s="88" t="s">
        <v>73</v>
      </c>
      <c r="E421" s="64" t="str">
        <f>E420</f>
        <v>Perfuramento</v>
      </c>
      <c r="F421" s="64" t="str">
        <f>F420</f>
        <v>G</v>
      </c>
      <c r="G421" s="69" t="str">
        <f>G420</f>
        <v>1D10</v>
      </c>
      <c r="H421" s="72">
        <v>-2</v>
      </c>
      <c r="I421" s="64" t="str">
        <f>I420</f>
        <v>3|6|9</v>
      </c>
      <c r="J421" s="64">
        <f>J420</f>
        <v>1</v>
      </c>
      <c r="K421" s="72">
        <v>-2</v>
      </c>
      <c r="L421" s="49">
        <f>L423- 2</f>
        <v>3</v>
      </c>
      <c r="M421" s="91">
        <f>(M422/100)*75</f>
        <v>2.25</v>
      </c>
      <c r="N421" s="49" t="s">
        <v>23</v>
      </c>
      <c r="O421" s="49" t="s">
        <v>31</v>
      </c>
      <c r="P421" s="70">
        <v>20</v>
      </c>
      <c r="Q421" s="61"/>
    </row>
    <row r="422" spans="1:17" ht="15.75" thickBot="1" x14ac:dyDescent="0.3">
      <c r="A422" s="84">
        <v>402</v>
      </c>
      <c r="B422" s="96"/>
      <c r="C422" s="76" t="str">
        <f>C420</f>
        <v>Lança Pesada</v>
      </c>
      <c r="D422" s="89" t="s">
        <v>74</v>
      </c>
      <c r="E422" s="77" t="str">
        <f>E420</f>
        <v>Perfuramento</v>
      </c>
      <c r="F422" s="77" t="str">
        <f>F420</f>
        <v>G</v>
      </c>
      <c r="G422" s="78" t="str">
        <f>G420</f>
        <v>1D10</v>
      </c>
      <c r="H422" s="79">
        <v>-2</v>
      </c>
      <c r="I422" s="77" t="str">
        <f>I420</f>
        <v>3|6|9</v>
      </c>
      <c r="J422" s="77">
        <f>J420</f>
        <v>1</v>
      </c>
      <c r="K422" s="79">
        <v>-1</v>
      </c>
      <c r="L422" s="81">
        <f>L423- 1</f>
        <v>4</v>
      </c>
      <c r="M422" s="92">
        <f>(M423/100)*75</f>
        <v>3</v>
      </c>
      <c r="N422" s="81" t="s">
        <v>24</v>
      </c>
      <c r="O422" s="81" t="s">
        <v>31</v>
      </c>
      <c r="P422" s="82">
        <v>30</v>
      </c>
      <c r="Q422" s="83"/>
    </row>
    <row r="423" spans="1:17" ht="16.5" thickTop="1" thickBot="1" x14ac:dyDescent="0.3">
      <c r="A423" s="87">
        <v>403</v>
      </c>
      <c r="B423" s="96"/>
      <c r="C423" s="48" t="str">
        <f>C420</f>
        <v>Lança Pesada</v>
      </c>
      <c r="D423" s="88" t="s">
        <v>75</v>
      </c>
      <c r="E423" s="64" t="str">
        <f>E420</f>
        <v>Perfuramento</v>
      </c>
      <c r="F423" s="64" t="str">
        <f>F420</f>
        <v>G</v>
      </c>
      <c r="G423" s="69" t="str">
        <f>G420</f>
        <v>1D10</v>
      </c>
      <c r="H423" s="72">
        <v>0</v>
      </c>
      <c r="I423" s="64" t="str">
        <f>I420</f>
        <v>3|6|9</v>
      </c>
      <c r="J423" s="64">
        <f>J420</f>
        <v>1</v>
      </c>
      <c r="K423" s="72">
        <v>0</v>
      </c>
      <c r="L423" s="49">
        <v>5</v>
      </c>
      <c r="M423" s="91">
        <v>4</v>
      </c>
      <c r="N423" s="49" t="s">
        <v>25</v>
      </c>
      <c r="O423" s="49" t="s">
        <v>31</v>
      </c>
      <c r="P423" s="70">
        <v>40</v>
      </c>
      <c r="Q423" s="61"/>
    </row>
    <row r="424" spans="1:17" ht="15.75" thickBot="1" x14ac:dyDescent="0.3">
      <c r="A424" s="84">
        <v>404</v>
      </c>
      <c r="B424" s="96"/>
      <c r="C424" s="76" t="str">
        <f>C420</f>
        <v>Lança Pesada</v>
      </c>
      <c r="D424" s="89" t="s">
        <v>76</v>
      </c>
      <c r="E424" s="77" t="str">
        <f>E420</f>
        <v>Perfuramento</v>
      </c>
      <c r="F424" s="77" t="str">
        <f>F420</f>
        <v>G</v>
      </c>
      <c r="G424" s="78" t="str">
        <f>G420</f>
        <v>1D10</v>
      </c>
      <c r="H424" s="79">
        <v>-3</v>
      </c>
      <c r="I424" s="77" t="str">
        <f>I420</f>
        <v>3|6|9</v>
      </c>
      <c r="J424" s="77">
        <f>J420</f>
        <v>1</v>
      </c>
      <c r="K424" s="79">
        <v>-2</v>
      </c>
      <c r="L424" s="81">
        <f>L420+ 1</f>
        <v>3</v>
      </c>
      <c r="M424" s="92">
        <f>(M420/5)*4</f>
        <v>1.8</v>
      </c>
      <c r="N424" s="81" t="s">
        <v>4</v>
      </c>
      <c r="O424" s="81" t="s">
        <v>40</v>
      </c>
      <c r="P424" s="82">
        <v>20</v>
      </c>
      <c r="Q424" s="83"/>
    </row>
    <row r="425" spans="1:17" ht="16.5" thickTop="1" thickBot="1" x14ac:dyDescent="0.3">
      <c r="A425" s="87">
        <v>405</v>
      </c>
      <c r="B425" s="96"/>
      <c r="C425" s="48" t="str">
        <f t="shared" ref="C425" si="842">C424</f>
        <v>Lança Pesada</v>
      </c>
      <c r="D425" s="88" t="s">
        <v>77</v>
      </c>
      <c r="E425" s="64" t="str">
        <f t="shared" ref="E425" si="843">E424</f>
        <v>Perfuramento</v>
      </c>
      <c r="F425" s="64" t="str">
        <f t="shared" ref="F425" si="844">F424</f>
        <v>G</v>
      </c>
      <c r="G425" s="69" t="str">
        <f t="shared" ref="G425" si="845">G424</f>
        <v>1D10</v>
      </c>
      <c r="H425" s="72">
        <v>-3</v>
      </c>
      <c r="I425" s="64" t="str">
        <f t="shared" ref="I425" si="846">I424</f>
        <v>3|6|9</v>
      </c>
      <c r="J425" s="64">
        <f t="shared" ref="J425" si="847">J424</f>
        <v>1</v>
      </c>
      <c r="K425" s="72">
        <v>-1</v>
      </c>
      <c r="L425" s="49">
        <f>L421+1</f>
        <v>4</v>
      </c>
      <c r="M425" s="91">
        <f>(M421/5)*4</f>
        <v>1.8</v>
      </c>
      <c r="N425" s="49" t="s">
        <v>23</v>
      </c>
      <c r="O425" s="49" t="s">
        <v>40</v>
      </c>
      <c r="P425" s="70">
        <v>30</v>
      </c>
      <c r="Q425" s="61"/>
    </row>
    <row r="426" spans="1:17" ht="15.75" thickBot="1" x14ac:dyDescent="0.3">
      <c r="A426" s="84">
        <v>406</v>
      </c>
      <c r="B426" s="96"/>
      <c r="C426" s="76" t="str">
        <f t="shared" ref="C426" si="848">C424</f>
        <v>Lança Pesada</v>
      </c>
      <c r="D426" s="89" t="s">
        <v>78</v>
      </c>
      <c r="E426" s="77" t="str">
        <f t="shared" ref="E426" si="849">E424</f>
        <v>Perfuramento</v>
      </c>
      <c r="F426" s="77" t="str">
        <f t="shared" ref="F426:G426" si="850">F424</f>
        <v>G</v>
      </c>
      <c r="G426" s="78" t="str">
        <f t="shared" si="850"/>
        <v>1D10</v>
      </c>
      <c r="H426" s="79">
        <v>-3</v>
      </c>
      <c r="I426" s="77" t="str">
        <f t="shared" ref="I426:J426" si="851">I424</f>
        <v>3|6|9</v>
      </c>
      <c r="J426" s="77">
        <f t="shared" si="851"/>
        <v>1</v>
      </c>
      <c r="K426" s="79">
        <v>0</v>
      </c>
      <c r="L426" s="81">
        <f>L422+1</f>
        <v>5</v>
      </c>
      <c r="M426" s="92">
        <f t="shared" ref="M426:M427" si="852">(M422/5)*4</f>
        <v>2.4</v>
      </c>
      <c r="N426" s="81" t="s">
        <v>24</v>
      </c>
      <c r="O426" s="81" t="s">
        <v>40</v>
      </c>
      <c r="P426" s="82">
        <v>40</v>
      </c>
      <c r="Q426" s="83"/>
    </row>
    <row r="427" spans="1:17" ht="16.5" thickTop="1" thickBot="1" x14ac:dyDescent="0.3">
      <c r="A427" s="87">
        <v>407</v>
      </c>
      <c r="B427" s="96"/>
      <c r="C427" s="48" t="str">
        <f t="shared" ref="C427" si="853">C424</f>
        <v>Lança Pesada</v>
      </c>
      <c r="D427" s="88" t="s">
        <v>79</v>
      </c>
      <c r="E427" s="64" t="str">
        <f t="shared" ref="E427" si="854">E424</f>
        <v>Perfuramento</v>
      </c>
      <c r="F427" s="64" t="str">
        <f t="shared" ref="F427:G427" si="855">F424</f>
        <v>G</v>
      </c>
      <c r="G427" s="69" t="str">
        <f t="shared" si="855"/>
        <v>1D10</v>
      </c>
      <c r="H427" s="72">
        <v>-2</v>
      </c>
      <c r="I427" s="64" t="str">
        <f t="shared" ref="I427:J427" si="856">I424</f>
        <v>3|6|9</v>
      </c>
      <c r="J427" s="64">
        <f t="shared" si="856"/>
        <v>1</v>
      </c>
      <c r="K427" s="72">
        <v>1</v>
      </c>
      <c r="L427" s="49">
        <f>L423+1</f>
        <v>6</v>
      </c>
      <c r="M427" s="91">
        <f t="shared" si="852"/>
        <v>3.2</v>
      </c>
      <c r="N427" s="49" t="s">
        <v>25</v>
      </c>
      <c r="O427" s="49" t="s">
        <v>40</v>
      </c>
      <c r="P427" s="70">
        <v>50</v>
      </c>
      <c r="Q427" s="61"/>
    </row>
    <row r="428" spans="1:17" ht="15.75" thickBot="1" x14ac:dyDescent="0.3">
      <c r="A428" s="84">
        <v>408</v>
      </c>
      <c r="B428" s="96"/>
      <c r="C428" s="76" t="str">
        <f t="shared" ref="C428" si="857">C424</f>
        <v>Lança Pesada</v>
      </c>
      <c r="D428" s="89" t="s">
        <v>80</v>
      </c>
      <c r="E428" s="77" t="str">
        <f t="shared" ref="E428" si="858">E424</f>
        <v>Perfuramento</v>
      </c>
      <c r="F428" s="77" t="str">
        <f t="shared" ref="F428:G428" si="859">F424</f>
        <v>G</v>
      </c>
      <c r="G428" s="78" t="str">
        <f t="shared" si="859"/>
        <v>1D10</v>
      </c>
      <c r="H428" s="79">
        <v>1</v>
      </c>
      <c r="I428" s="77" t="str">
        <f t="shared" ref="I428:J428" si="860">I424</f>
        <v>3|6|9</v>
      </c>
      <c r="J428" s="77">
        <f t="shared" si="860"/>
        <v>1</v>
      </c>
      <c r="K428" s="79">
        <v>3</v>
      </c>
      <c r="L428" s="81">
        <f>L427+1</f>
        <v>7</v>
      </c>
      <c r="M428" s="92">
        <f>(M427/5)*4</f>
        <v>2.56</v>
      </c>
      <c r="N428" s="81" t="s">
        <v>28</v>
      </c>
      <c r="O428" s="81" t="s">
        <v>40</v>
      </c>
      <c r="P428" s="82">
        <v>70</v>
      </c>
      <c r="Q428" s="83"/>
    </row>
    <row r="429" spans="1:17" ht="16.5" thickTop="1" thickBot="1" x14ac:dyDescent="0.3">
      <c r="A429" s="87">
        <v>409</v>
      </c>
      <c r="B429" s="96"/>
      <c r="C429" s="48" t="str">
        <f t="shared" ref="C429" si="861">C428</f>
        <v>Lança Pesada</v>
      </c>
      <c r="D429" s="88" t="s">
        <v>81</v>
      </c>
      <c r="E429" s="64" t="str">
        <f t="shared" ref="E429" si="862">E428</f>
        <v>Perfuramento</v>
      </c>
      <c r="F429" s="64" t="str">
        <f t="shared" ref="F429" si="863">F428</f>
        <v>G</v>
      </c>
      <c r="G429" s="69" t="str">
        <f t="shared" ref="G429" si="864">G428</f>
        <v>1D10</v>
      </c>
      <c r="H429" s="72">
        <v>-3</v>
      </c>
      <c r="I429" s="64" t="str">
        <f t="shared" ref="I429" si="865">I428</f>
        <v>3|6|9</v>
      </c>
      <c r="J429" s="64">
        <f t="shared" ref="J429" si="866">J428</f>
        <v>1</v>
      </c>
      <c r="K429" s="72">
        <v>-1</v>
      </c>
      <c r="L429" s="49">
        <f>L424</f>
        <v>3</v>
      </c>
      <c r="M429" s="91">
        <f>(M420/4)*3</f>
        <v>1.6875</v>
      </c>
      <c r="N429" s="49" t="s">
        <v>4</v>
      </c>
      <c r="O429" s="49" t="s">
        <v>41</v>
      </c>
      <c r="P429" s="70">
        <v>20</v>
      </c>
      <c r="Q429" s="61"/>
    </row>
    <row r="430" spans="1:17" ht="15.75" thickBot="1" x14ac:dyDescent="0.3">
      <c r="A430" s="84">
        <v>410</v>
      </c>
      <c r="B430" s="96"/>
      <c r="C430" s="76" t="str">
        <f t="shared" ref="C430" si="867">C428</f>
        <v>Lança Pesada</v>
      </c>
      <c r="D430" s="89" t="s">
        <v>82</v>
      </c>
      <c r="E430" s="77" t="str">
        <f t="shared" ref="E430" si="868">E428</f>
        <v>Perfuramento</v>
      </c>
      <c r="F430" s="77" t="str">
        <f t="shared" ref="F430:G430" si="869">F428</f>
        <v>G</v>
      </c>
      <c r="G430" s="78" t="str">
        <f t="shared" si="869"/>
        <v>1D10</v>
      </c>
      <c r="H430" s="79">
        <v>-3</v>
      </c>
      <c r="I430" s="77" t="str">
        <f t="shared" ref="I430:J430" si="870">I428</f>
        <v>3|6|9</v>
      </c>
      <c r="J430" s="77">
        <f t="shared" si="870"/>
        <v>1</v>
      </c>
      <c r="K430" s="79">
        <v>0</v>
      </c>
      <c r="L430" s="81">
        <f>L425</f>
        <v>4</v>
      </c>
      <c r="M430" s="92">
        <f>(M421/4)*3</f>
        <v>1.6875</v>
      </c>
      <c r="N430" s="81" t="s">
        <v>23</v>
      </c>
      <c r="O430" s="81" t="s">
        <v>41</v>
      </c>
      <c r="P430" s="82">
        <v>30</v>
      </c>
      <c r="Q430" s="83"/>
    </row>
    <row r="431" spans="1:17" ht="16.5" thickTop="1" thickBot="1" x14ac:dyDescent="0.3">
      <c r="A431" s="87">
        <v>411</v>
      </c>
      <c r="B431" s="96"/>
      <c r="C431" s="48" t="str">
        <f t="shared" ref="C431" si="871">C428</f>
        <v>Lança Pesada</v>
      </c>
      <c r="D431" s="88" t="s">
        <v>83</v>
      </c>
      <c r="E431" s="64" t="str">
        <f t="shared" ref="E431" si="872">E428</f>
        <v>Perfuramento</v>
      </c>
      <c r="F431" s="64" t="str">
        <f t="shared" ref="F431:G431" si="873">F428</f>
        <v>G</v>
      </c>
      <c r="G431" s="69" t="str">
        <f t="shared" si="873"/>
        <v>1D10</v>
      </c>
      <c r="H431" s="72">
        <v>-3</v>
      </c>
      <c r="I431" s="64" t="str">
        <f t="shared" ref="I431:J431" si="874">I428</f>
        <v>3|6|9</v>
      </c>
      <c r="J431" s="64">
        <f t="shared" si="874"/>
        <v>1</v>
      </c>
      <c r="K431" s="72">
        <v>1</v>
      </c>
      <c r="L431" s="49">
        <f>L426</f>
        <v>5</v>
      </c>
      <c r="M431" s="91">
        <f t="shared" ref="M431:M432" si="875">(M422/4)*3</f>
        <v>2.25</v>
      </c>
      <c r="N431" s="49" t="s">
        <v>24</v>
      </c>
      <c r="O431" s="49" t="s">
        <v>41</v>
      </c>
      <c r="P431" s="70">
        <v>40</v>
      </c>
      <c r="Q431" s="61"/>
    </row>
    <row r="432" spans="1:17" ht="15.75" thickBot="1" x14ac:dyDescent="0.3">
      <c r="A432" s="84">
        <v>412</v>
      </c>
      <c r="B432" s="96"/>
      <c r="C432" s="76" t="str">
        <f t="shared" ref="C432" si="876">C428</f>
        <v>Lança Pesada</v>
      </c>
      <c r="D432" s="89" t="s">
        <v>84</v>
      </c>
      <c r="E432" s="77" t="str">
        <f t="shared" ref="E432" si="877">E428</f>
        <v>Perfuramento</v>
      </c>
      <c r="F432" s="77" t="str">
        <f t="shared" ref="F432:G432" si="878">F428</f>
        <v>G</v>
      </c>
      <c r="G432" s="78" t="str">
        <f t="shared" si="878"/>
        <v>1D10</v>
      </c>
      <c r="H432" s="79">
        <v>-3</v>
      </c>
      <c r="I432" s="77" t="str">
        <f t="shared" ref="I432:J432" si="879">I428</f>
        <v>3|6|9</v>
      </c>
      <c r="J432" s="77">
        <f t="shared" si="879"/>
        <v>1</v>
      </c>
      <c r="K432" s="79">
        <v>2</v>
      </c>
      <c r="L432" s="81">
        <f>L427</f>
        <v>6</v>
      </c>
      <c r="M432" s="92">
        <f t="shared" si="875"/>
        <v>3</v>
      </c>
      <c r="N432" s="81" t="s">
        <v>25</v>
      </c>
      <c r="O432" s="81" t="s">
        <v>41</v>
      </c>
      <c r="P432" s="82">
        <v>50</v>
      </c>
      <c r="Q432" s="83"/>
    </row>
    <row r="433" spans="1:17" ht="16.5" thickTop="1" thickBot="1" x14ac:dyDescent="0.3">
      <c r="A433" s="87">
        <v>413</v>
      </c>
      <c r="B433" s="96"/>
      <c r="C433" s="48" t="str">
        <f t="shared" ref="C433" si="880">C432</f>
        <v>Lança Pesada</v>
      </c>
      <c r="D433" s="88" t="s">
        <v>85</v>
      </c>
      <c r="E433" s="64" t="str">
        <f t="shared" ref="E433" si="881">E432</f>
        <v>Perfuramento</v>
      </c>
      <c r="F433" s="64" t="str">
        <f t="shared" ref="F433" si="882">F432</f>
        <v>G</v>
      </c>
      <c r="G433" s="69" t="str">
        <f t="shared" ref="G433" si="883">G432</f>
        <v>1D10</v>
      </c>
      <c r="H433" s="72">
        <v>0</v>
      </c>
      <c r="I433" s="64" t="str">
        <f t="shared" ref="I433" si="884">I432</f>
        <v>3|6|9</v>
      </c>
      <c r="J433" s="64">
        <f t="shared" ref="J433" si="885">J432</f>
        <v>1</v>
      </c>
      <c r="K433" s="72">
        <v>4</v>
      </c>
      <c r="L433" s="49">
        <f>L428</f>
        <v>7</v>
      </c>
      <c r="M433" s="91">
        <f>(M432/4)*3</f>
        <v>2.25</v>
      </c>
      <c r="N433" s="49" t="s">
        <v>28</v>
      </c>
      <c r="O433" s="49" t="s">
        <v>41</v>
      </c>
      <c r="P433" s="70">
        <v>70</v>
      </c>
      <c r="Q433" s="61"/>
    </row>
    <row r="434" spans="1:17" ht="15.75" thickBot="1" x14ac:dyDescent="0.3">
      <c r="A434" s="84">
        <v>414</v>
      </c>
      <c r="B434" s="96"/>
      <c r="C434" s="76" t="str">
        <f t="shared" ref="C434" si="886">C432</f>
        <v>Lança Pesada</v>
      </c>
      <c r="D434" s="89" t="s">
        <v>86</v>
      </c>
      <c r="E434" s="77" t="str">
        <f t="shared" ref="E434" si="887">E432</f>
        <v>Perfuramento</v>
      </c>
      <c r="F434" s="77" t="str">
        <f t="shared" ref="F434:G434" si="888">F432</f>
        <v>G</v>
      </c>
      <c r="G434" s="78" t="str">
        <f t="shared" si="888"/>
        <v>1D10</v>
      </c>
      <c r="H434" s="79">
        <v>-2</v>
      </c>
      <c r="I434" s="77" t="str">
        <f t="shared" ref="I434:J434" si="889">I432</f>
        <v>3|6|9</v>
      </c>
      <c r="J434" s="77">
        <f t="shared" si="889"/>
        <v>1</v>
      </c>
      <c r="K434" s="79">
        <v>-3</v>
      </c>
      <c r="L434" s="81">
        <f>L421+1</f>
        <v>4</v>
      </c>
      <c r="M434" s="92">
        <f>(M421/5)*6</f>
        <v>2.7</v>
      </c>
      <c r="N434" s="81" t="s">
        <v>23</v>
      </c>
      <c r="O434" s="81" t="s">
        <v>32</v>
      </c>
      <c r="P434" s="82">
        <v>30</v>
      </c>
      <c r="Q434" s="83"/>
    </row>
    <row r="435" spans="1:17" ht="16.5" thickTop="1" thickBot="1" x14ac:dyDescent="0.3">
      <c r="A435" s="87">
        <v>415</v>
      </c>
      <c r="B435" s="96"/>
      <c r="C435" s="48" t="str">
        <f t="shared" ref="C435" si="890">C432</f>
        <v>Lança Pesada</v>
      </c>
      <c r="D435" s="88" t="s">
        <v>87</v>
      </c>
      <c r="E435" s="64" t="str">
        <f t="shared" ref="E435" si="891">E432</f>
        <v>Perfuramento</v>
      </c>
      <c r="F435" s="64" t="str">
        <f t="shared" ref="F435:G435" si="892">F432</f>
        <v>G</v>
      </c>
      <c r="G435" s="69" t="str">
        <f t="shared" si="892"/>
        <v>1D10</v>
      </c>
      <c r="H435" s="72">
        <v>0</v>
      </c>
      <c r="I435" s="64" t="str">
        <f t="shared" ref="I435:J435" si="893">I432</f>
        <v>3|6|9</v>
      </c>
      <c r="J435" s="64">
        <f t="shared" si="893"/>
        <v>1</v>
      </c>
      <c r="K435" s="72">
        <v>-2</v>
      </c>
      <c r="L435" s="49">
        <f>L422+1</f>
        <v>5</v>
      </c>
      <c r="M435" s="91">
        <f>(M422/5)*6</f>
        <v>3.5999999999999996</v>
      </c>
      <c r="N435" s="49" t="s">
        <v>24</v>
      </c>
      <c r="O435" s="49" t="s">
        <v>32</v>
      </c>
      <c r="P435" s="70">
        <v>40</v>
      </c>
      <c r="Q435" s="61"/>
    </row>
    <row r="436" spans="1:17" ht="15.75" thickBot="1" x14ac:dyDescent="0.3">
      <c r="A436" s="84">
        <v>416</v>
      </c>
      <c r="B436" s="96"/>
      <c r="C436" s="76" t="str">
        <f t="shared" ref="C436" si="894">C432</f>
        <v>Lança Pesada</v>
      </c>
      <c r="D436" s="89" t="s">
        <v>88</v>
      </c>
      <c r="E436" s="77" t="str">
        <f t="shared" ref="E436" si="895">E432</f>
        <v>Perfuramento</v>
      </c>
      <c r="F436" s="77" t="str">
        <f t="shared" ref="F436:G436" si="896">F432</f>
        <v>G</v>
      </c>
      <c r="G436" s="78" t="str">
        <f t="shared" si="896"/>
        <v>1D10</v>
      </c>
      <c r="H436" s="79">
        <v>1</v>
      </c>
      <c r="I436" s="77" t="str">
        <f t="shared" ref="I436:J436" si="897">I432</f>
        <v>3|6|9</v>
      </c>
      <c r="J436" s="77">
        <f t="shared" si="897"/>
        <v>1</v>
      </c>
      <c r="K436" s="79">
        <v>-1</v>
      </c>
      <c r="L436" s="81">
        <f>L423+1</f>
        <v>6</v>
      </c>
      <c r="M436" s="92">
        <f>(M423/5)*6</f>
        <v>4.8000000000000007</v>
      </c>
      <c r="N436" s="81" t="s">
        <v>25</v>
      </c>
      <c r="O436" s="81" t="s">
        <v>32</v>
      </c>
      <c r="P436" s="82">
        <v>50</v>
      </c>
      <c r="Q436" s="83"/>
    </row>
    <row r="437" spans="1:17" ht="16.5" thickTop="1" thickBot="1" x14ac:dyDescent="0.3">
      <c r="A437" s="87">
        <v>417</v>
      </c>
      <c r="B437" s="96"/>
      <c r="C437" s="48" t="str">
        <f t="shared" ref="C437" si="898">C436</f>
        <v>Lança Pesada</v>
      </c>
      <c r="D437" s="88" t="s">
        <v>89</v>
      </c>
      <c r="E437" s="64" t="str">
        <f t="shared" ref="E437" si="899">E436</f>
        <v>Perfuramento</v>
      </c>
      <c r="F437" s="64" t="str">
        <f t="shared" ref="F437" si="900">F436</f>
        <v>G</v>
      </c>
      <c r="G437" s="69" t="str">
        <f t="shared" ref="G437" si="901">G436</f>
        <v>1D10</v>
      </c>
      <c r="H437" s="72">
        <v>2</v>
      </c>
      <c r="I437" s="64" t="str">
        <f t="shared" ref="I437" si="902">I436</f>
        <v>3|6|9</v>
      </c>
      <c r="J437" s="64">
        <f t="shared" ref="J437" si="903">J436</f>
        <v>1</v>
      </c>
      <c r="K437" s="72">
        <v>0</v>
      </c>
      <c r="L437" s="49">
        <f>L436+1</f>
        <v>7</v>
      </c>
      <c r="M437" s="91">
        <f>M436</f>
        <v>4.8000000000000007</v>
      </c>
      <c r="N437" s="49" t="s">
        <v>3</v>
      </c>
      <c r="O437" s="49" t="s">
        <v>32</v>
      </c>
      <c r="P437" s="70">
        <v>60</v>
      </c>
      <c r="Q437" s="61"/>
    </row>
    <row r="438" spans="1:17" ht="15.75" thickBot="1" x14ac:dyDescent="0.3">
      <c r="A438" s="84">
        <v>418</v>
      </c>
      <c r="B438" s="96"/>
      <c r="C438" s="76" t="str">
        <f t="shared" ref="C438" si="904">C436</f>
        <v>Lança Pesada</v>
      </c>
      <c r="D438" s="89" t="s">
        <v>90</v>
      </c>
      <c r="E438" s="77" t="str">
        <f t="shared" ref="E438" si="905">E436</f>
        <v>Perfuramento</v>
      </c>
      <c r="F438" s="77" t="str">
        <f t="shared" ref="F438:G438" si="906">F436</f>
        <v>G</v>
      </c>
      <c r="G438" s="78" t="str">
        <f t="shared" si="906"/>
        <v>1D10</v>
      </c>
      <c r="H438" s="79">
        <v>4</v>
      </c>
      <c r="I438" s="77" t="str">
        <f t="shared" ref="I438:J438" si="907">I436</f>
        <v>3|6|9</v>
      </c>
      <c r="J438" s="77">
        <f t="shared" si="907"/>
        <v>1</v>
      </c>
      <c r="K438" s="79">
        <v>2</v>
      </c>
      <c r="L438" s="81">
        <f>L437+1</f>
        <v>8</v>
      </c>
      <c r="M438" s="92">
        <f>(M437/50)*55</f>
        <v>5.2800000000000011</v>
      </c>
      <c r="N438" s="81" t="s">
        <v>29</v>
      </c>
      <c r="O438" s="81" t="s">
        <v>32</v>
      </c>
      <c r="P438" s="82">
        <v>80</v>
      </c>
      <c r="Q438" s="83"/>
    </row>
    <row r="439" spans="1:17" ht="16.5" thickTop="1" thickBot="1" x14ac:dyDescent="0.3">
      <c r="A439" s="87">
        <v>419</v>
      </c>
      <c r="B439" s="96"/>
      <c r="C439" s="48" t="str">
        <f t="shared" ref="C439" si="908">C436</f>
        <v>Lança Pesada</v>
      </c>
      <c r="D439" s="88" t="s">
        <v>91</v>
      </c>
      <c r="E439" s="64" t="str">
        <f t="shared" ref="E439" si="909">E436</f>
        <v>Perfuramento</v>
      </c>
      <c r="F439" s="64" t="str">
        <f t="shared" ref="F439:G439" si="910">F436</f>
        <v>G</v>
      </c>
      <c r="G439" s="69" t="str">
        <f t="shared" si="910"/>
        <v>1D10</v>
      </c>
      <c r="H439" s="72">
        <v>5</v>
      </c>
      <c r="I439" s="64" t="str">
        <f t="shared" ref="I439:J439" si="911">I436</f>
        <v>3|6|9</v>
      </c>
      <c r="J439" s="64">
        <f t="shared" si="911"/>
        <v>1</v>
      </c>
      <c r="K439" s="72">
        <v>5</v>
      </c>
      <c r="L439" s="49">
        <f>L438*10</f>
        <v>80</v>
      </c>
      <c r="M439" s="91">
        <f>(M423/4)*3</f>
        <v>3</v>
      </c>
      <c r="N439" s="49" t="s">
        <v>29</v>
      </c>
      <c r="O439" s="49" t="s">
        <v>35</v>
      </c>
      <c r="P439" s="69">
        <v>99</v>
      </c>
      <c r="Q439" s="61"/>
    </row>
    <row r="440" spans="1:17" ht="15.75" thickBot="1" x14ac:dyDescent="0.3">
      <c r="A440" s="84">
        <v>420</v>
      </c>
      <c r="B440" s="96"/>
      <c r="C440" s="76" t="str">
        <f t="shared" ref="C440" si="912">C436</f>
        <v>Lança Pesada</v>
      </c>
      <c r="D440" s="89" t="s">
        <v>92</v>
      </c>
      <c r="E440" s="77" t="str">
        <f t="shared" ref="E440" si="913">E436</f>
        <v>Perfuramento</v>
      </c>
      <c r="F440" s="77" t="str">
        <f t="shared" ref="F440:G440" si="914">F436</f>
        <v>G</v>
      </c>
      <c r="G440" s="78" t="str">
        <f t="shared" si="914"/>
        <v>1D10</v>
      </c>
      <c r="H440" s="79">
        <v>6</v>
      </c>
      <c r="I440" s="77" t="str">
        <f t="shared" ref="I440:J440" si="915">I436</f>
        <v>3|6|9</v>
      </c>
      <c r="J440" s="77">
        <f t="shared" si="915"/>
        <v>1</v>
      </c>
      <c r="K440" s="79">
        <v>6</v>
      </c>
      <c r="L440" s="81">
        <f>L439*2</f>
        <v>160</v>
      </c>
      <c r="M440" s="92">
        <f>(M439/40)*45</f>
        <v>3.375</v>
      </c>
      <c r="N440" s="81" t="s">
        <v>30</v>
      </c>
      <c r="O440" s="81" t="s">
        <v>35</v>
      </c>
      <c r="P440" s="78">
        <v>99</v>
      </c>
      <c r="Q440" s="83"/>
    </row>
    <row r="441" spans="1:17" ht="16.5" thickTop="1" thickBot="1" x14ac:dyDescent="0.3">
      <c r="A441" s="97" t="s">
        <v>60</v>
      </c>
      <c r="B441" s="98"/>
      <c r="C441" s="99" t="s">
        <v>13</v>
      </c>
      <c r="D441" s="100"/>
      <c r="E441" s="74" t="s">
        <v>106</v>
      </c>
      <c r="F441" s="62" t="s">
        <v>14</v>
      </c>
      <c r="G441" s="101" t="s">
        <v>15</v>
      </c>
      <c r="H441" s="100"/>
      <c r="I441" s="65" t="s">
        <v>16</v>
      </c>
      <c r="J441" s="101" t="s">
        <v>17</v>
      </c>
      <c r="K441" s="100"/>
      <c r="L441" s="62" t="s">
        <v>18</v>
      </c>
      <c r="M441" s="62" t="s">
        <v>19</v>
      </c>
      <c r="N441" s="62" t="s">
        <v>21</v>
      </c>
      <c r="O441" s="62" t="s">
        <v>20</v>
      </c>
      <c r="P441" s="73" t="s">
        <v>61</v>
      </c>
      <c r="Q441" s="63" t="s">
        <v>22</v>
      </c>
    </row>
    <row r="442" spans="1:17" ht="16.5" thickTop="1" thickBot="1" x14ac:dyDescent="0.3">
      <c r="A442" s="84">
        <v>421</v>
      </c>
      <c r="B442" s="95" t="s">
        <v>113</v>
      </c>
      <c r="C442" s="76" t="s">
        <v>113</v>
      </c>
      <c r="D442" s="89" t="s">
        <v>72</v>
      </c>
      <c r="E442" s="89" t="s">
        <v>108</v>
      </c>
      <c r="F442" s="77" t="s">
        <v>59</v>
      </c>
      <c r="G442" s="78" t="s">
        <v>48</v>
      </c>
      <c r="H442" s="79">
        <v>-3</v>
      </c>
      <c r="I442" s="85" t="s">
        <v>42</v>
      </c>
      <c r="J442" s="78">
        <v>1</v>
      </c>
      <c r="K442" s="79">
        <v>-3</v>
      </c>
      <c r="L442" s="81">
        <f>L445-3</f>
        <v>12</v>
      </c>
      <c r="M442" s="92">
        <f>M443</f>
        <v>5.625</v>
      </c>
      <c r="N442" s="81" t="s">
        <v>4</v>
      </c>
      <c r="O442" s="81" t="s">
        <v>31</v>
      </c>
      <c r="P442" s="82">
        <v>10</v>
      </c>
      <c r="Q442" s="83"/>
    </row>
    <row r="443" spans="1:17" ht="16.5" thickTop="1" thickBot="1" x14ac:dyDescent="0.3">
      <c r="A443" s="87">
        <v>421</v>
      </c>
      <c r="B443" s="96"/>
      <c r="C443" s="48" t="str">
        <f>C442</f>
        <v>Martelo de Guerra</v>
      </c>
      <c r="D443" s="88" t="s">
        <v>73</v>
      </c>
      <c r="E443" s="64" t="str">
        <f>E442</f>
        <v>Esmagamento</v>
      </c>
      <c r="F443" s="64" t="str">
        <f>F442</f>
        <v>G</v>
      </c>
      <c r="G443" s="69" t="str">
        <f>G442</f>
        <v>1D10</v>
      </c>
      <c r="H443" s="72">
        <v>-2</v>
      </c>
      <c r="I443" s="64" t="str">
        <f>I442</f>
        <v>XX</v>
      </c>
      <c r="J443" s="64">
        <f>J442</f>
        <v>1</v>
      </c>
      <c r="K443" s="72">
        <v>-2</v>
      </c>
      <c r="L443" s="49">
        <f>L445- 2</f>
        <v>13</v>
      </c>
      <c r="M443" s="91">
        <f>(M444/100)*75</f>
        <v>5.625</v>
      </c>
      <c r="N443" s="49" t="s">
        <v>23</v>
      </c>
      <c r="O443" s="49" t="s">
        <v>31</v>
      </c>
      <c r="P443" s="70">
        <v>20</v>
      </c>
      <c r="Q443" s="61"/>
    </row>
    <row r="444" spans="1:17" ht="15.75" thickBot="1" x14ac:dyDescent="0.3">
      <c r="A444" s="84">
        <v>381</v>
      </c>
      <c r="B444" s="96"/>
      <c r="C444" s="76" t="str">
        <f>C442</f>
        <v>Martelo de Guerra</v>
      </c>
      <c r="D444" s="89" t="s">
        <v>74</v>
      </c>
      <c r="E444" s="77" t="str">
        <f>E442</f>
        <v>Esmagamento</v>
      </c>
      <c r="F444" s="77" t="str">
        <f>F442</f>
        <v>G</v>
      </c>
      <c r="G444" s="78" t="str">
        <f>G442</f>
        <v>1D10</v>
      </c>
      <c r="H444" s="79">
        <v>-2</v>
      </c>
      <c r="I444" s="77" t="str">
        <f>I442</f>
        <v>XX</v>
      </c>
      <c r="J444" s="77">
        <f>J442</f>
        <v>1</v>
      </c>
      <c r="K444" s="79">
        <v>-1</v>
      </c>
      <c r="L444" s="81">
        <f>L445- 1</f>
        <v>14</v>
      </c>
      <c r="M444" s="92">
        <f>(M445/100)*75</f>
        <v>7.5</v>
      </c>
      <c r="N444" s="81" t="s">
        <v>24</v>
      </c>
      <c r="O444" s="81" t="s">
        <v>31</v>
      </c>
      <c r="P444" s="82">
        <v>30</v>
      </c>
      <c r="Q444" s="83"/>
    </row>
    <row r="445" spans="1:17" ht="16.5" thickTop="1" thickBot="1" x14ac:dyDescent="0.3">
      <c r="A445" s="87">
        <v>382</v>
      </c>
      <c r="B445" s="96"/>
      <c r="C445" s="48" t="str">
        <f>C442</f>
        <v>Martelo de Guerra</v>
      </c>
      <c r="D445" s="88" t="s">
        <v>75</v>
      </c>
      <c r="E445" s="64" t="str">
        <f>E442</f>
        <v>Esmagamento</v>
      </c>
      <c r="F445" s="64" t="str">
        <f>F442</f>
        <v>G</v>
      </c>
      <c r="G445" s="69" t="str">
        <f>G442</f>
        <v>1D10</v>
      </c>
      <c r="H445" s="72">
        <v>0</v>
      </c>
      <c r="I445" s="64" t="str">
        <f>I442</f>
        <v>XX</v>
      </c>
      <c r="J445" s="64">
        <f>J442</f>
        <v>1</v>
      </c>
      <c r="K445" s="72">
        <v>0</v>
      </c>
      <c r="L445" s="49">
        <v>15</v>
      </c>
      <c r="M445" s="91">
        <v>10</v>
      </c>
      <c r="N445" s="49" t="s">
        <v>25</v>
      </c>
      <c r="O445" s="49" t="s">
        <v>31</v>
      </c>
      <c r="P445" s="70">
        <v>40</v>
      </c>
      <c r="Q445" s="61"/>
    </row>
    <row r="446" spans="1:17" ht="15.75" thickBot="1" x14ac:dyDescent="0.3">
      <c r="A446" s="84">
        <v>383</v>
      </c>
      <c r="B446" s="96"/>
      <c r="C446" s="76" t="str">
        <f>C442</f>
        <v>Martelo de Guerra</v>
      </c>
      <c r="D446" s="89" t="s">
        <v>76</v>
      </c>
      <c r="E446" s="77" t="str">
        <f>E442</f>
        <v>Esmagamento</v>
      </c>
      <c r="F446" s="77" t="str">
        <f>F442</f>
        <v>G</v>
      </c>
      <c r="G446" s="78" t="str">
        <f>G442</f>
        <v>1D10</v>
      </c>
      <c r="H446" s="79">
        <v>-3</v>
      </c>
      <c r="I446" s="77" t="str">
        <f>I442</f>
        <v>XX</v>
      </c>
      <c r="J446" s="77">
        <f>J442</f>
        <v>1</v>
      </c>
      <c r="K446" s="79">
        <v>-2</v>
      </c>
      <c r="L446" s="81">
        <f>L442+ 1</f>
        <v>13</v>
      </c>
      <c r="M446" s="92">
        <f>(M442/5)*4</f>
        <v>4.5</v>
      </c>
      <c r="N446" s="81" t="s">
        <v>4</v>
      </c>
      <c r="O446" s="81" t="s">
        <v>40</v>
      </c>
      <c r="P446" s="82">
        <v>20</v>
      </c>
      <c r="Q446" s="83"/>
    </row>
    <row r="447" spans="1:17" ht="16.5" thickTop="1" thickBot="1" x14ac:dyDescent="0.3">
      <c r="A447" s="87">
        <v>384</v>
      </c>
      <c r="B447" s="96"/>
      <c r="C447" s="48" t="str">
        <f t="shared" ref="C447" si="916">C446</f>
        <v>Martelo de Guerra</v>
      </c>
      <c r="D447" s="88" t="s">
        <v>77</v>
      </c>
      <c r="E447" s="64" t="str">
        <f t="shared" ref="E447:G447" si="917">E446</f>
        <v>Esmagamento</v>
      </c>
      <c r="F447" s="64" t="str">
        <f t="shared" si="917"/>
        <v>G</v>
      </c>
      <c r="G447" s="69" t="str">
        <f t="shared" si="917"/>
        <v>1D10</v>
      </c>
      <c r="H447" s="72">
        <v>-3</v>
      </c>
      <c r="I447" s="64" t="str">
        <f t="shared" ref="I447:J447" si="918">I446</f>
        <v>XX</v>
      </c>
      <c r="J447" s="64">
        <f t="shared" si="918"/>
        <v>1</v>
      </c>
      <c r="K447" s="72">
        <v>-1</v>
      </c>
      <c r="L447" s="49">
        <f>L443+1</f>
        <v>14</v>
      </c>
      <c r="M447" s="91">
        <f>(M443/5)*4</f>
        <v>4.5</v>
      </c>
      <c r="N447" s="49" t="s">
        <v>23</v>
      </c>
      <c r="O447" s="49" t="s">
        <v>40</v>
      </c>
      <c r="P447" s="70">
        <v>30</v>
      </c>
      <c r="Q447" s="61"/>
    </row>
    <row r="448" spans="1:17" ht="15.75" thickBot="1" x14ac:dyDescent="0.3">
      <c r="A448" s="84">
        <v>385</v>
      </c>
      <c r="B448" s="96"/>
      <c r="C448" s="76" t="str">
        <f t="shared" ref="C448" si="919">C446</f>
        <v>Martelo de Guerra</v>
      </c>
      <c r="D448" s="89" t="s">
        <v>78</v>
      </c>
      <c r="E448" s="77" t="str">
        <f t="shared" ref="E448:G448" si="920">E446</f>
        <v>Esmagamento</v>
      </c>
      <c r="F448" s="77" t="str">
        <f t="shared" si="920"/>
        <v>G</v>
      </c>
      <c r="G448" s="78" t="str">
        <f t="shared" si="920"/>
        <v>1D10</v>
      </c>
      <c r="H448" s="79">
        <v>-3</v>
      </c>
      <c r="I448" s="77" t="str">
        <f t="shared" ref="I448:J448" si="921">I446</f>
        <v>XX</v>
      </c>
      <c r="J448" s="77">
        <f t="shared" si="921"/>
        <v>1</v>
      </c>
      <c r="K448" s="79">
        <v>0</v>
      </c>
      <c r="L448" s="81">
        <f>L444+1</f>
        <v>15</v>
      </c>
      <c r="M448" s="92">
        <f>(M444/5)*4</f>
        <v>6</v>
      </c>
      <c r="N448" s="81" t="s">
        <v>24</v>
      </c>
      <c r="O448" s="81" t="s">
        <v>40</v>
      </c>
      <c r="P448" s="82">
        <v>40</v>
      </c>
      <c r="Q448" s="83"/>
    </row>
    <row r="449" spans="1:17" ht="16.5" thickTop="1" thickBot="1" x14ac:dyDescent="0.3">
      <c r="A449" s="87">
        <v>386</v>
      </c>
      <c r="B449" s="96"/>
      <c r="C449" s="48" t="str">
        <f t="shared" ref="C449" si="922">C446</f>
        <v>Martelo de Guerra</v>
      </c>
      <c r="D449" s="88" t="s">
        <v>79</v>
      </c>
      <c r="E449" s="64" t="str">
        <f t="shared" ref="E449:G449" si="923">E446</f>
        <v>Esmagamento</v>
      </c>
      <c r="F449" s="64" t="str">
        <f t="shared" si="923"/>
        <v>G</v>
      </c>
      <c r="G449" s="69" t="str">
        <f t="shared" si="923"/>
        <v>1D10</v>
      </c>
      <c r="H449" s="72">
        <v>-2</v>
      </c>
      <c r="I449" s="64" t="str">
        <f t="shared" ref="I449:J449" si="924">I446</f>
        <v>XX</v>
      </c>
      <c r="J449" s="64">
        <f t="shared" si="924"/>
        <v>1</v>
      </c>
      <c r="K449" s="72">
        <v>1</v>
      </c>
      <c r="L449" s="49">
        <f>L445+1</f>
        <v>16</v>
      </c>
      <c r="M449" s="91">
        <f t="shared" ref="M449" si="925">(M445/5)*4</f>
        <v>8</v>
      </c>
      <c r="N449" s="49" t="s">
        <v>25</v>
      </c>
      <c r="O449" s="49" t="s">
        <v>40</v>
      </c>
      <c r="P449" s="70">
        <v>50</v>
      </c>
      <c r="Q449" s="61"/>
    </row>
    <row r="450" spans="1:17" ht="15.75" thickBot="1" x14ac:dyDescent="0.3">
      <c r="A450" s="84">
        <v>387</v>
      </c>
      <c r="B450" s="96"/>
      <c r="C450" s="76" t="str">
        <f t="shared" ref="C450" si="926">C446</f>
        <v>Martelo de Guerra</v>
      </c>
      <c r="D450" s="89" t="s">
        <v>80</v>
      </c>
      <c r="E450" s="77" t="str">
        <f t="shared" ref="E450:G450" si="927">E446</f>
        <v>Esmagamento</v>
      </c>
      <c r="F450" s="77" t="str">
        <f t="shared" si="927"/>
        <v>G</v>
      </c>
      <c r="G450" s="78" t="str">
        <f t="shared" si="927"/>
        <v>1D10</v>
      </c>
      <c r="H450" s="79">
        <v>1</v>
      </c>
      <c r="I450" s="77" t="str">
        <f t="shared" ref="I450:J450" si="928">I446</f>
        <v>XX</v>
      </c>
      <c r="J450" s="77">
        <f t="shared" si="928"/>
        <v>1</v>
      </c>
      <c r="K450" s="79">
        <v>3</v>
      </c>
      <c r="L450" s="81">
        <f>L449+1</f>
        <v>17</v>
      </c>
      <c r="M450" s="92">
        <f>(M449/5)*4</f>
        <v>6.4</v>
      </c>
      <c r="N450" s="81" t="s">
        <v>28</v>
      </c>
      <c r="O450" s="81" t="s">
        <v>40</v>
      </c>
      <c r="P450" s="82">
        <v>70</v>
      </c>
      <c r="Q450" s="83"/>
    </row>
    <row r="451" spans="1:17" ht="16.5" thickTop="1" thickBot="1" x14ac:dyDescent="0.3">
      <c r="A451" s="87">
        <v>388</v>
      </c>
      <c r="B451" s="96"/>
      <c r="C451" s="48" t="str">
        <f t="shared" ref="C451" si="929">C450</f>
        <v>Martelo de Guerra</v>
      </c>
      <c r="D451" s="88" t="s">
        <v>81</v>
      </c>
      <c r="E451" s="64" t="str">
        <f t="shared" ref="E451:G451" si="930">E450</f>
        <v>Esmagamento</v>
      </c>
      <c r="F451" s="64" t="str">
        <f t="shared" si="930"/>
        <v>G</v>
      </c>
      <c r="G451" s="69" t="str">
        <f t="shared" si="930"/>
        <v>1D10</v>
      </c>
      <c r="H451" s="72">
        <v>-3</v>
      </c>
      <c r="I451" s="64" t="str">
        <f t="shared" ref="I451:J451" si="931">I450</f>
        <v>XX</v>
      </c>
      <c r="J451" s="64">
        <f t="shared" si="931"/>
        <v>1</v>
      </c>
      <c r="K451" s="72">
        <v>-1</v>
      </c>
      <c r="L451" s="49">
        <f>L446</f>
        <v>13</v>
      </c>
      <c r="M451" s="91">
        <f>(M442/4)*3</f>
        <v>4.21875</v>
      </c>
      <c r="N451" s="49" t="s">
        <v>4</v>
      </c>
      <c r="O451" s="49" t="s">
        <v>41</v>
      </c>
      <c r="P451" s="70">
        <v>20</v>
      </c>
      <c r="Q451" s="61"/>
    </row>
    <row r="452" spans="1:17" ht="15.75" thickBot="1" x14ac:dyDescent="0.3">
      <c r="A452" s="84">
        <v>389</v>
      </c>
      <c r="B452" s="96"/>
      <c r="C452" s="76" t="str">
        <f t="shared" ref="C452" si="932">C450</f>
        <v>Martelo de Guerra</v>
      </c>
      <c r="D452" s="89" t="s">
        <v>82</v>
      </c>
      <c r="E452" s="77" t="str">
        <f t="shared" ref="E452:G452" si="933">E450</f>
        <v>Esmagamento</v>
      </c>
      <c r="F452" s="77" t="str">
        <f t="shared" si="933"/>
        <v>G</v>
      </c>
      <c r="G452" s="78" t="str">
        <f t="shared" si="933"/>
        <v>1D10</v>
      </c>
      <c r="H452" s="79">
        <v>-3</v>
      </c>
      <c r="I452" s="77" t="str">
        <f t="shared" ref="I452:J452" si="934">I450</f>
        <v>XX</v>
      </c>
      <c r="J452" s="77">
        <f t="shared" si="934"/>
        <v>1</v>
      </c>
      <c r="K452" s="79">
        <v>0</v>
      </c>
      <c r="L452" s="81">
        <f>L447</f>
        <v>14</v>
      </c>
      <c r="M452" s="92">
        <f>(M443/4)*3</f>
        <v>4.21875</v>
      </c>
      <c r="N452" s="81" t="s">
        <v>23</v>
      </c>
      <c r="O452" s="81" t="s">
        <v>41</v>
      </c>
      <c r="P452" s="82">
        <v>30</v>
      </c>
      <c r="Q452" s="83"/>
    </row>
    <row r="453" spans="1:17" ht="16.5" thickTop="1" thickBot="1" x14ac:dyDescent="0.3">
      <c r="A453" s="87">
        <v>390</v>
      </c>
      <c r="B453" s="96"/>
      <c r="C453" s="48" t="str">
        <f t="shared" ref="C453" si="935">C450</f>
        <v>Martelo de Guerra</v>
      </c>
      <c r="D453" s="88" t="s">
        <v>83</v>
      </c>
      <c r="E453" s="64" t="str">
        <f t="shared" ref="E453:G453" si="936">E450</f>
        <v>Esmagamento</v>
      </c>
      <c r="F453" s="64" t="str">
        <f t="shared" si="936"/>
        <v>G</v>
      </c>
      <c r="G453" s="69" t="str">
        <f t="shared" si="936"/>
        <v>1D10</v>
      </c>
      <c r="H453" s="72">
        <v>-3</v>
      </c>
      <c r="I453" s="64" t="str">
        <f t="shared" ref="I453:J453" si="937">I450</f>
        <v>XX</v>
      </c>
      <c r="J453" s="64">
        <f t="shared" si="937"/>
        <v>1</v>
      </c>
      <c r="K453" s="72">
        <v>1</v>
      </c>
      <c r="L453" s="49">
        <f>L448</f>
        <v>15</v>
      </c>
      <c r="M453" s="91">
        <f t="shared" ref="M453:M454" si="938">(M444/4)*3</f>
        <v>5.625</v>
      </c>
      <c r="N453" s="49" t="s">
        <v>24</v>
      </c>
      <c r="O453" s="49" t="s">
        <v>41</v>
      </c>
      <c r="P453" s="70">
        <v>40</v>
      </c>
      <c r="Q453" s="61"/>
    </row>
    <row r="454" spans="1:17" ht="15.75" thickBot="1" x14ac:dyDescent="0.3">
      <c r="A454" s="84">
        <v>391</v>
      </c>
      <c r="B454" s="96"/>
      <c r="C454" s="76" t="str">
        <f t="shared" ref="C454" si="939">C450</f>
        <v>Martelo de Guerra</v>
      </c>
      <c r="D454" s="89" t="s">
        <v>84</v>
      </c>
      <c r="E454" s="77" t="str">
        <f t="shared" ref="E454:G454" si="940">E450</f>
        <v>Esmagamento</v>
      </c>
      <c r="F454" s="77" t="str">
        <f t="shared" si="940"/>
        <v>G</v>
      </c>
      <c r="G454" s="78" t="str">
        <f t="shared" si="940"/>
        <v>1D10</v>
      </c>
      <c r="H454" s="79">
        <v>-3</v>
      </c>
      <c r="I454" s="77" t="str">
        <f t="shared" ref="I454:J454" si="941">I450</f>
        <v>XX</v>
      </c>
      <c r="J454" s="77">
        <f t="shared" si="941"/>
        <v>1</v>
      </c>
      <c r="K454" s="79">
        <v>2</v>
      </c>
      <c r="L454" s="81">
        <f>L449</f>
        <v>16</v>
      </c>
      <c r="M454" s="92">
        <f t="shared" si="938"/>
        <v>7.5</v>
      </c>
      <c r="N454" s="81" t="s">
        <v>25</v>
      </c>
      <c r="O454" s="81" t="s">
        <v>41</v>
      </c>
      <c r="P454" s="82">
        <v>50</v>
      </c>
      <c r="Q454" s="83"/>
    </row>
    <row r="455" spans="1:17" ht="16.5" thickTop="1" thickBot="1" x14ac:dyDescent="0.3">
      <c r="A455" s="87">
        <v>392</v>
      </c>
      <c r="B455" s="96"/>
      <c r="C455" s="48" t="str">
        <f t="shared" ref="C455" si="942">C454</f>
        <v>Martelo de Guerra</v>
      </c>
      <c r="D455" s="88" t="s">
        <v>85</v>
      </c>
      <c r="E455" s="64" t="str">
        <f t="shared" ref="E455:G455" si="943">E454</f>
        <v>Esmagamento</v>
      </c>
      <c r="F455" s="64" t="str">
        <f t="shared" si="943"/>
        <v>G</v>
      </c>
      <c r="G455" s="69" t="str">
        <f t="shared" si="943"/>
        <v>1D10</v>
      </c>
      <c r="H455" s="72">
        <v>0</v>
      </c>
      <c r="I455" s="64" t="str">
        <f t="shared" ref="I455:J455" si="944">I454</f>
        <v>XX</v>
      </c>
      <c r="J455" s="64">
        <f t="shared" si="944"/>
        <v>1</v>
      </c>
      <c r="K455" s="72">
        <v>4</v>
      </c>
      <c r="L455" s="49">
        <f>L450</f>
        <v>17</v>
      </c>
      <c r="M455" s="91">
        <f>(M454/4)*3</f>
        <v>5.625</v>
      </c>
      <c r="N455" s="49" t="s">
        <v>28</v>
      </c>
      <c r="O455" s="49" t="s">
        <v>41</v>
      </c>
      <c r="P455" s="70">
        <v>70</v>
      </c>
      <c r="Q455" s="61"/>
    </row>
    <row r="456" spans="1:17" ht="15.75" thickBot="1" x14ac:dyDescent="0.3">
      <c r="A456" s="84">
        <v>393</v>
      </c>
      <c r="B456" s="96"/>
      <c r="C456" s="76" t="str">
        <f t="shared" ref="C456" si="945">C454</f>
        <v>Martelo de Guerra</v>
      </c>
      <c r="D456" s="89" t="s">
        <v>86</v>
      </c>
      <c r="E456" s="77" t="str">
        <f t="shared" ref="E456:G456" si="946">E454</f>
        <v>Esmagamento</v>
      </c>
      <c r="F456" s="77" t="str">
        <f t="shared" si="946"/>
        <v>G</v>
      </c>
      <c r="G456" s="78" t="str">
        <f t="shared" si="946"/>
        <v>1D10</v>
      </c>
      <c r="H456" s="79">
        <v>-2</v>
      </c>
      <c r="I456" s="77" t="str">
        <f t="shared" ref="I456:J456" si="947">I454</f>
        <v>XX</v>
      </c>
      <c r="J456" s="77">
        <f t="shared" si="947"/>
        <v>1</v>
      </c>
      <c r="K456" s="79">
        <v>-3</v>
      </c>
      <c r="L456" s="81">
        <f>L443+1</f>
        <v>14</v>
      </c>
      <c r="M456" s="92">
        <f>(M443/5)*6</f>
        <v>6.75</v>
      </c>
      <c r="N456" s="81" t="s">
        <v>23</v>
      </c>
      <c r="O456" s="81" t="s">
        <v>32</v>
      </c>
      <c r="P456" s="82">
        <v>30</v>
      </c>
      <c r="Q456" s="83"/>
    </row>
    <row r="457" spans="1:17" ht="16.5" thickTop="1" thickBot="1" x14ac:dyDescent="0.3">
      <c r="A457" s="87">
        <v>394</v>
      </c>
      <c r="B457" s="96"/>
      <c r="C457" s="48" t="str">
        <f t="shared" ref="C457" si="948">C454</f>
        <v>Martelo de Guerra</v>
      </c>
      <c r="D457" s="88" t="s">
        <v>87</v>
      </c>
      <c r="E457" s="64" t="str">
        <f t="shared" ref="E457:G457" si="949">E454</f>
        <v>Esmagamento</v>
      </c>
      <c r="F457" s="64" t="str">
        <f t="shared" si="949"/>
        <v>G</v>
      </c>
      <c r="G457" s="69" t="str">
        <f t="shared" si="949"/>
        <v>1D10</v>
      </c>
      <c r="H457" s="72">
        <v>0</v>
      </c>
      <c r="I457" s="64" t="str">
        <f t="shared" ref="I457:J457" si="950">I454</f>
        <v>XX</v>
      </c>
      <c r="J457" s="64">
        <f t="shared" si="950"/>
        <v>1</v>
      </c>
      <c r="K457" s="72">
        <v>-2</v>
      </c>
      <c r="L457" s="49">
        <f>L444+1</f>
        <v>15</v>
      </c>
      <c r="M457" s="91">
        <f>(M444/5)*6</f>
        <v>9</v>
      </c>
      <c r="N457" s="49" t="s">
        <v>24</v>
      </c>
      <c r="O457" s="49" t="s">
        <v>32</v>
      </c>
      <c r="P457" s="70">
        <v>40</v>
      </c>
      <c r="Q457" s="61"/>
    </row>
    <row r="458" spans="1:17" ht="15.75" thickBot="1" x14ac:dyDescent="0.3">
      <c r="A458" s="84">
        <v>395</v>
      </c>
      <c r="B458" s="96"/>
      <c r="C458" s="76" t="str">
        <f t="shared" ref="C458" si="951">C454</f>
        <v>Martelo de Guerra</v>
      </c>
      <c r="D458" s="89" t="s">
        <v>88</v>
      </c>
      <c r="E458" s="77" t="str">
        <f t="shared" ref="E458:G458" si="952">E454</f>
        <v>Esmagamento</v>
      </c>
      <c r="F458" s="77" t="str">
        <f t="shared" si="952"/>
        <v>G</v>
      </c>
      <c r="G458" s="78" t="str">
        <f t="shared" si="952"/>
        <v>1D10</v>
      </c>
      <c r="H458" s="79">
        <v>1</v>
      </c>
      <c r="I458" s="77" t="str">
        <f t="shared" ref="I458:J458" si="953">I454</f>
        <v>XX</v>
      </c>
      <c r="J458" s="77">
        <f t="shared" si="953"/>
        <v>1</v>
      </c>
      <c r="K458" s="79">
        <v>-1</v>
      </c>
      <c r="L458" s="81">
        <f>L445+1</f>
        <v>16</v>
      </c>
      <c r="M458" s="92">
        <f>(M445/5)*6</f>
        <v>12</v>
      </c>
      <c r="N458" s="81" t="s">
        <v>25</v>
      </c>
      <c r="O458" s="81" t="s">
        <v>32</v>
      </c>
      <c r="P458" s="82">
        <v>50</v>
      </c>
      <c r="Q458" s="83"/>
    </row>
    <row r="459" spans="1:17" ht="16.5" thickTop="1" thickBot="1" x14ac:dyDescent="0.3">
      <c r="A459" s="87">
        <v>396</v>
      </c>
      <c r="B459" s="96"/>
      <c r="C459" s="48" t="str">
        <f t="shared" ref="C459" si="954">C458</f>
        <v>Martelo de Guerra</v>
      </c>
      <c r="D459" s="88" t="s">
        <v>89</v>
      </c>
      <c r="E459" s="64" t="str">
        <f t="shared" ref="E459:G459" si="955">E458</f>
        <v>Esmagamento</v>
      </c>
      <c r="F459" s="64" t="str">
        <f t="shared" si="955"/>
        <v>G</v>
      </c>
      <c r="G459" s="69" t="str">
        <f t="shared" si="955"/>
        <v>1D10</v>
      </c>
      <c r="H459" s="72">
        <v>2</v>
      </c>
      <c r="I459" s="64" t="str">
        <f t="shared" ref="I459:J459" si="956">I458</f>
        <v>XX</v>
      </c>
      <c r="J459" s="64">
        <f t="shared" si="956"/>
        <v>1</v>
      </c>
      <c r="K459" s="72">
        <v>0</v>
      </c>
      <c r="L459" s="49">
        <f>L458+1</f>
        <v>17</v>
      </c>
      <c r="M459" s="91">
        <f>M458</f>
        <v>12</v>
      </c>
      <c r="N459" s="49" t="s">
        <v>3</v>
      </c>
      <c r="O459" s="49" t="s">
        <v>32</v>
      </c>
      <c r="P459" s="70">
        <v>60</v>
      </c>
      <c r="Q459" s="61"/>
    </row>
    <row r="460" spans="1:17" ht="15.75" thickBot="1" x14ac:dyDescent="0.3">
      <c r="A460" s="84">
        <v>397</v>
      </c>
      <c r="B460" s="96"/>
      <c r="C460" s="76" t="str">
        <f t="shared" ref="C460" si="957">C458</f>
        <v>Martelo de Guerra</v>
      </c>
      <c r="D460" s="89" t="s">
        <v>90</v>
      </c>
      <c r="E460" s="77" t="str">
        <f t="shared" ref="E460:G460" si="958">E458</f>
        <v>Esmagamento</v>
      </c>
      <c r="F460" s="77" t="str">
        <f t="shared" si="958"/>
        <v>G</v>
      </c>
      <c r="G460" s="78" t="str">
        <f t="shared" si="958"/>
        <v>1D10</v>
      </c>
      <c r="H460" s="79">
        <v>4</v>
      </c>
      <c r="I460" s="77" t="str">
        <f t="shared" ref="I460:J460" si="959">I458</f>
        <v>XX</v>
      </c>
      <c r="J460" s="77">
        <f t="shared" si="959"/>
        <v>1</v>
      </c>
      <c r="K460" s="79">
        <v>2</v>
      </c>
      <c r="L460" s="81">
        <f>L459+1</f>
        <v>18</v>
      </c>
      <c r="M460" s="92">
        <f>(M459/50)*55</f>
        <v>13.2</v>
      </c>
      <c r="N460" s="81" t="s">
        <v>29</v>
      </c>
      <c r="O460" s="81" t="s">
        <v>32</v>
      </c>
      <c r="P460" s="82">
        <v>80</v>
      </c>
      <c r="Q460" s="83"/>
    </row>
    <row r="461" spans="1:17" ht="16.5" thickTop="1" thickBot="1" x14ac:dyDescent="0.3">
      <c r="A461" s="87">
        <v>398</v>
      </c>
      <c r="B461" s="96"/>
      <c r="C461" s="48" t="str">
        <f t="shared" ref="C461" si="960">C458</f>
        <v>Martelo de Guerra</v>
      </c>
      <c r="D461" s="88" t="s">
        <v>91</v>
      </c>
      <c r="E461" s="64" t="str">
        <f t="shared" ref="E461:G461" si="961">E458</f>
        <v>Esmagamento</v>
      </c>
      <c r="F461" s="64" t="str">
        <f t="shared" si="961"/>
        <v>G</v>
      </c>
      <c r="G461" s="69" t="str">
        <f t="shared" si="961"/>
        <v>1D10</v>
      </c>
      <c r="H461" s="72">
        <v>5</v>
      </c>
      <c r="I461" s="64" t="str">
        <f t="shared" ref="I461:J461" si="962">I458</f>
        <v>XX</v>
      </c>
      <c r="J461" s="64">
        <f t="shared" si="962"/>
        <v>1</v>
      </c>
      <c r="K461" s="72">
        <v>5</v>
      </c>
      <c r="L461" s="49">
        <f>L460*10</f>
        <v>180</v>
      </c>
      <c r="M461" s="91">
        <f>(M445/4)*3</f>
        <v>7.5</v>
      </c>
      <c r="N461" s="49" t="s">
        <v>29</v>
      </c>
      <c r="O461" s="49" t="s">
        <v>35</v>
      </c>
      <c r="P461" s="69">
        <v>99</v>
      </c>
      <c r="Q461" s="61"/>
    </row>
    <row r="462" spans="1:17" ht="15.75" thickBot="1" x14ac:dyDescent="0.3">
      <c r="A462" s="84">
        <v>399</v>
      </c>
      <c r="B462" s="96"/>
      <c r="C462" s="76" t="str">
        <f t="shared" ref="C462" si="963">C458</f>
        <v>Martelo de Guerra</v>
      </c>
      <c r="D462" s="89" t="s">
        <v>92</v>
      </c>
      <c r="E462" s="77" t="str">
        <f t="shared" ref="E462:G462" si="964">E458</f>
        <v>Esmagamento</v>
      </c>
      <c r="F462" s="77" t="str">
        <f t="shared" si="964"/>
        <v>G</v>
      </c>
      <c r="G462" s="78" t="str">
        <f t="shared" si="964"/>
        <v>1D10</v>
      </c>
      <c r="H462" s="79">
        <v>6</v>
      </c>
      <c r="I462" s="77" t="str">
        <f t="shared" ref="I462:J462" si="965">I458</f>
        <v>XX</v>
      </c>
      <c r="J462" s="77">
        <f t="shared" si="965"/>
        <v>1</v>
      </c>
      <c r="K462" s="79">
        <v>6</v>
      </c>
      <c r="L462" s="81">
        <f>L461*2</f>
        <v>360</v>
      </c>
      <c r="M462" s="92">
        <f>(M461/40)*45</f>
        <v>8.4375</v>
      </c>
      <c r="N462" s="81" t="s">
        <v>30</v>
      </c>
      <c r="O462" s="81" t="s">
        <v>35</v>
      </c>
      <c r="P462" s="78">
        <v>99</v>
      </c>
      <c r="Q462" s="83"/>
    </row>
    <row r="463" spans="1:17" ht="16.5" thickTop="1" thickBot="1" x14ac:dyDescent="0.3">
      <c r="A463" s="97" t="s">
        <v>60</v>
      </c>
      <c r="B463" s="98"/>
      <c r="C463" s="99" t="s">
        <v>13</v>
      </c>
      <c r="D463" s="100"/>
      <c r="E463" s="74" t="s">
        <v>106</v>
      </c>
      <c r="F463" s="62" t="s">
        <v>14</v>
      </c>
      <c r="G463" s="101" t="s">
        <v>15</v>
      </c>
      <c r="H463" s="100"/>
      <c r="I463" s="65" t="s">
        <v>16</v>
      </c>
      <c r="J463" s="101" t="s">
        <v>17</v>
      </c>
      <c r="K463" s="100"/>
      <c r="L463" s="62" t="s">
        <v>18</v>
      </c>
      <c r="M463" s="62" t="s">
        <v>19</v>
      </c>
      <c r="N463" s="62" t="s">
        <v>21</v>
      </c>
      <c r="O463" s="62" t="s">
        <v>20</v>
      </c>
      <c r="P463" s="71" t="s">
        <v>61</v>
      </c>
      <c r="Q463" s="63" t="s">
        <v>22</v>
      </c>
    </row>
    <row r="464" spans="1:17" ht="16.5" thickTop="1" thickBot="1" x14ac:dyDescent="0.3">
      <c r="A464" s="84">
        <v>400</v>
      </c>
      <c r="B464" s="95" t="s">
        <v>133</v>
      </c>
      <c r="C464" s="76" t="s">
        <v>133</v>
      </c>
      <c r="D464" s="89" t="s">
        <v>72</v>
      </c>
      <c r="E464" s="89" t="s">
        <v>107</v>
      </c>
      <c r="F464" s="77" t="s">
        <v>59</v>
      </c>
      <c r="G464" s="78" t="s">
        <v>48</v>
      </c>
      <c r="H464" s="79">
        <v>-2</v>
      </c>
      <c r="I464" s="85" t="s">
        <v>42</v>
      </c>
      <c r="J464" s="78">
        <v>2</v>
      </c>
      <c r="K464" s="79">
        <v>-3</v>
      </c>
      <c r="L464" s="81">
        <f>L467-3</f>
        <v>15</v>
      </c>
      <c r="M464" s="92">
        <f>M465</f>
        <v>4.5</v>
      </c>
      <c r="N464" s="81" t="s">
        <v>4</v>
      </c>
      <c r="O464" s="81" t="s">
        <v>31</v>
      </c>
      <c r="P464" s="82">
        <v>10</v>
      </c>
      <c r="Q464" s="83"/>
    </row>
    <row r="465" spans="1:17" ht="16.5" thickTop="1" thickBot="1" x14ac:dyDescent="0.3">
      <c r="A465" s="87">
        <v>401</v>
      </c>
      <c r="B465" s="96"/>
      <c r="C465" s="48" t="str">
        <f>C464</f>
        <v>Claymore</v>
      </c>
      <c r="D465" s="88" t="s">
        <v>73</v>
      </c>
      <c r="E465" s="64" t="str">
        <f>E464</f>
        <v>Corte</v>
      </c>
      <c r="F465" s="64" t="str">
        <f>F464</f>
        <v>G</v>
      </c>
      <c r="G465" s="69" t="str">
        <f>G464</f>
        <v>1D10</v>
      </c>
      <c r="H465" s="72">
        <v>-1</v>
      </c>
      <c r="I465" s="64" t="str">
        <f>I464</f>
        <v>XX</v>
      </c>
      <c r="J465" s="64">
        <f>J464</f>
        <v>2</v>
      </c>
      <c r="K465" s="72">
        <v>-2</v>
      </c>
      <c r="L465" s="49">
        <f>L467- 2</f>
        <v>16</v>
      </c>
      <c r="M465" s="91">
        <f>(M466/100)*75</f>
        <v>4.5</v>
      </c>
      <c r="N465" s="49" t="s">
        <v>23</v>
      </c>
      <c r="O465" s="49" t="s">
        <v>31</v>
      </c>
      <c r="P465" s="70">
        <v>20</v>
      </c>
      <c r="Q465" s="61"/>
    </row>
    <row r="466" spans="1:17" ht="15.75" thickBot="1" x14ac:dyDescent="0.3">
      <c r="A466" s="84">
        <v>402</v>
      </c>
      <c r="B466" s="96"/>
      <c r="C466" s="76" t="str">
        <f>C464</f>
        <v>Claymore</v>
      </c>
      <c r="D466" s="89" t="s">
        <v>74</v>
      </c>
      <c r="E466" s="77" t="str">
        <f>E464</f>
        <v>Corte</v>
      </c>
      <c r="F466" s="77" t="str">
        <f>F464</f>
        <v>G</v>
      </c>
      <c r="G466" s="78" t="str">
        <f>G464</f>
        <v>1D10</v>
      </c>
      <c r="H466" s="79">
        <v>-1</v>
      </c>
      <c r="I466" s="77" t="str">
        <f>I464</f>
        <v>XX</v>
      </c>
      <c r="J466" s="77">
        <f>J464</f>
        <v>2</v>
      </c>
      <c r="K466" s="79">
        <v>-1</v>
      </c>
      <c r="L466" s="81">
        <f>L467- 1</f>
        <v>17</v>
      </c>
      <c r="M466" s="92">
        <f>(M467/100)*75</f>
        <v>6</v>
      </c>
      <c r="N466" s="81" t="s">
        <v>24</v>
      </c>
      <c r="O466" s="81" t="s">
        <v>31</v>
      </c>
      <c r="P466" s="82">
        <v>30</v>
      </c>
      <c r="Q466" s="83"/>
    </row>
    <row r="467" spans="1:17" ht="16.5" thickTop="1" thickBot="1" x14ac:dyDescent="0.3">
      <c r="A467" s="87">
        <v>403</v>
      </c>
      <c r="B467" s="96"/>
      <c r="C467" s="48" t="str">
        <f>C464</f>
        <v>Claymore</v>
      </c>
      <c r="D467" s="88" t="s">
        <v>75</v>
      </c>
      <c r="E467" s="64" t="str">
        <f>E464</f>
        <v>Corte</v>
      </c>
      <c r="F467" s="64" t="str">
        <f>F464</f>
        <v>G</v>
      </c>
      <c r="G467" s="69" t="str">
        <f>G464</f>
        <v>1D10</v>
      </c>
      <c r="H467" s="72">
        <v>1</v>
      </c>
      <c r="I467" s="64" t="str">
        <f>I464</f>
        <v>XX</v>
      </c>
      <c r="J467" s="64">
        <f>J464</f>
        <v>2</v>
      </c>
      <c r="K467" s="72">
        <v>0</v>
      </c>
      <c r="L467" s="49">
        <v>18</v>
      </c>
      <c r="M467" s="91">
        <v>8</v>
      </c>
      <c r="N467" s="49" t="s">
        <v>25</v>
      </c>
      <c r="O467" s="49" t="s">
        <v>31</v>
      </c>
      <c r="P467" s="70">
        <v>40</v>
      </c>
      <c r="Q467" s="61"/>
    </row>
    <row r="468" spans="1:17" ht="15.75" thickBot="1" x14ac:dyDescent="0.3">
      <c r="A468" s="84">
        <v>404</v>
      </c>
      <c r="B468" s="96"/>
      <c r="C468" s="76" t="str">
        <f>C464</f>
        <v>Claymore</v>
      </c>
      <c r="D468" s="89" t="s">
        <v>76</v>
      </c>
      <c r="E468" s="77" t="str">
        <f>E464</f>
        <v>Corte</v>
      </c>
      <c r="F468" s="77" t="str">
        <f>F464</f>
        <v>G</v>
      </c>
      <c r="G468" s="78" t="str">
        <f>G464</f>
        <v>1D10</v>
      </c>
      <c r="H468" s="79">
        <v>-2</v>
      </c>
      <c r="I468" s="77" t="str">
        <f>I464</f>
        <v>XX</v>
      </c>
      <c r="J468" s="77">
        <f>J464</f>
        <v>2</v>
      </c>
      <c r="K468" s="79">
        <v>-2</v>
      </c>
      <c r="L468" s="81">
        <f>L464+ 1</f>
        <v>16</v>
      </c>
      <c r="M468" s="92">
        <f>(M464/5)*4</f>
        <v>3.6</v>
      </c>
      <c r="N468" s="81" t="s">
        <v>4</v>
      </c>
      <c r="O468" s="81" t="s">
        <v>40</v>
      </c>
      <c r="P468" s="82">
        <v>20</v>
      </c>
      <c r="Q468" s="83"/>
    </row>
    <row r="469" spans="1:17" ht="16.5" thickTop="1" thickBot="1" x14ac:dyDescent="0.3">
      <c r="A469" s="87">
        <v>405</v>
      </c>
      <c r="B469" s="96"/>
      <c r="C469" s="48" t="str">
        <f t="shared" ref="C469" si="966">C468</f>
        <v>Claymore</v>
      </c>
      <c r="D469" s="88" t="s">
        <v>77</v>
      </c>
      <c r="E469" s="64" t="str">
        <f t="shared" ref="E469" si="967">E468</f>
        <v>Corte</v>
      </c>
      <c r="F469" s="64" t="str">
        <f t="shared" ref="F469" si="968">F468</f>
        <v>G</v>
      </c>
      <c r="G469" s="69" t="str">
        <f t="shared" ref="G469" si="969">G468</f>
        <v>1D10</v>
      </c>
      <c r="H469" s="72">
        <v>-2</v>
      </c>
      <c r="I469" s="64" t="str">
        <f t="shared" ref="I469" si="970">I468</f>
        <v>XX</v>
      </c>
      <c r="J469" s="64">
        <f t="shared" ref="J469" si="971">J468</f>
        <v>2</v>
      </c>
      <c r="K469" s="72">
        <v>-1</v>
      </c>
      <c r="L469" s="49">
        <f>L465+1</f>
        <v>17</v>
      </c>
      <c r="M469" s="91">
        <f>(M465/5)*4</f>
        <v>3.6</v>
      </c>
      <c r="N469" s="49" t="s">
        <v>23</v>
      </c>
      <c r="O469" s="49" t="s">
        <v>40</v>
      </c>
      <c r="P469" s="70">
        <v>30</v>
      </c>
      <c r="Q469" s="61"/>
    </row>
    <row r="470" spans="1:17" ht="15.75" thickBot="1" x14ac:dyDescent="0.3">
      <c r="A470" s="84">
        <v>406</v>
      </c>
      <c r="B470" s="96"/>
      <c r="C470" s="76" t="str">
        <f t="shared" ref="C470" si="972">C468</f>
        <v>Claymore</v>
      </c>
      <c r="D470" s="89" t="s">
        <v>78</v>
      </c>
      <c r="E470" s="77" t="str">
        <f t="shared" ref="E470" si="973">E468</f>
        <v>Corte</v>
      </c>
      <c r="F470" s="77" t="str">
        <f t="shared" ref="F470:G470" si="974">F468</f>
        <v>G</v>
      </c>
      <c r="G470" s="78" t="str">
        <f t="shared" si="974"/>
        <v>1D10</v>
      </c>
      <c r="H470" s="79">
        <v>-2</v>
      </c>
      <c r="I470" s="77" t="str">
        <f t="shared" ref="I470:J470" si="975">I468</f>
        <v>XX</v>
      </c>
      <c r="J470" s="77">
        <f t="shared" si="975"/>
        <v>2</v>
      </c>
      <c r="K470" s="79">
        <v>0</v>
      </c>
      <c r="L470" s="81">
        <f>L466+1</f>
        <v>18</v>
      </c>
      <c r="M470" s="92">
        <f t="shared" ref="M470:M471" si="976">(M466/5)*4</f>
        <v>4.8</v>
      </c>
      <c r="N470" s="81" t="s">
        <v>24</v>
      </c>
      <c r="O470" s="81" t="s">
        <v>40</v>
      </c>
      <c r="P470" s="82">
        <v>40</v>
      </c>
      <c r="Q470" s="83"/>
    </row>
    <row r="471" spans="1:17" ht="16.5" thickTop="1" thickBot="1" x14ac:dyDescent="0.3">
      <c r="A471" s="87">
        <v>407</v>
      </c>
      <c r="B471" s="96"/>
      <c r="C471" s="48" t="str">
        <f t="shared" ref="C471" si="977">C468</f>
        <v>Claymore</v>
      </c>
      <c r="D471" s="88" t="s">
        <v>79</v>
      </c>
      <c r="E471" s="64" t="str">
        <f t="shared" ref="E471" si="978">E468</f>
        <v>Corte</v>
      </c>
      <c r="F471" s="64" t="str">
        <f t="shared" ref="F471:G471" si="979">F468</f>
        <v>G</v>
      </c>
      <c r="G471" s="69" t="str">
        <f t="shared" si="979"/>
        <v>1D10</v>
      </c>
      <c r="H471" s="72">
        <v>-1</v>
      </c>
      <c r="I471" s="64" t="str">
        <f t="shared" ref="I471:J471" si="980">I468</f>
        <v>XX</v>
      </c>
      <c r="J471" s="64">
        <f t="shared" si="980"/>
        <v>2</v>
      </c>
      <c r="K471" s="72">
        <v>1</v>
      </c>
      <c r="L471" s="49">
        <f>L467+1</f>
        <v>19</v>
      </c>
      <c r="M471" s="91">
        <f t="shared" si="976"/>
        <v>6.4</v>
      </c>
      <c r="N471" s="49" t="s">
        <v>25</v>
      </c>
      <c r="O471" s="49" t="s">
        <v>40</v>
      </c>
      <c r="P471" s="70">
        <v>50</v>
      </c>
      <c r="Q471" s="61"/>
    </row>
    <row r="472" spans="1:17" ht="15.75" thickBot="1" x14ac:dyDescent="0.3">
      <c r="A472" s="84">
        <v>408</v>
      </c>
      <c r="B472" s="96"/>
      <c r="C472" s="76" t="str">
        <f t="shared" ref="C472" si="981">C468</f>
        <v>Claymore</v>
      </c>
      <c r="D472" s="89" t="s">
        <v>80</v>
      </c>
      <c r="E472" s="77" t="str">
        <f t="shared" ref="E472" si="982">E468</f>
        <v>Corte</v>
      </c>
      <c r="F472" s="77" t="str">
        <f t="shared" ref="F472:G472" si="983">F468</f>
        <v>G</v>
      </c>
      <c r="G472" s="78" t="str">
        <f t="shared" si="983"/>
        <v>1D10</v>
      </c>
      <c r="H472" s="79">
        <v>2</v>
      </c>
      <c r="I472" s="77" t="str">
        <f t="shared" ref="I472:J472" si="984">I468</f>
        <v>XX</v>
      </c>
      <c r="J472" s="77">
        <f t="shared" si="984"/>
        <v>2</v>
      </c>
      <c r="K472" s="79">
        <v>3</v>
      </c>
      <c r="L472" s="81">
        <f>L471+1</f>
        <v>20</v>
      </c>
      <c r="M472" s="92">
        <f>(M471/5)*4</f>
        <v>5.12</v>
      </c>
      <c r="N472" s="81" t="s">
        <v>28</v>
      </c>
      <c r="O472" s="81" t="s">
        <v>40</v>
      </c>
      <c r="P472" s="82">
        <v>70</v>
      </c>
      <c r="Q472" s="83"/>
    </row>
    <row r="473" spans="1:17" ht="16.5" thickTop="1" thickBot="1" x14ac:dyDescent="0.3">
      <c r="A473" s="87">
        <v>409</v>
      </c>
      <c r="B473" s="96"/>
      <c r="C473" s="48" t="str">
        <f t="shared" ref="C473" si="985">C472</f>
        <v>Claymore</v>
      </c>
      <c r="D473" s="88" t="s">
        <v>81</v>
      </c>
      <c r="E473" s="64" t="str">
        <f t="shared" ref="E473" si="986">E472</f>
        <v>Corte</v>
      </c>
      <c r="F473" s="64" t="str">
        <f t="shared" ref="F473" si="987">F472</f>
        <v>G</v>
      </c>
      <c r="G473" s="69" t="str">
        <f t="shared" ref="G473" si="988">G472</f>
        <v>1D10</v>
      </c>
      <c r="H473" s="72">
        <v>-2</v>
      </c>
      <c r="I473" s="64" t="str">
        <f t="shared" ref="I473" si="989">I472</f>
        <v>XX</v>
      </c>
      <c r="J473" s="64">
        <f t="shared" ref="J473" si="990">J472</f>
        <v>2</v>
      </c>
      <c r="K473" s="72">
        <v>-1</v>
      </c>
      <c r="L473" s="49">
        <f>L468</f>
        <v>16</v>
      </c>
      <c r="M473" s="91">
        <f>(M464/4)*3</f>
        <v>3.375</v>
      </c>
      <c r="N473" s="49" t="s">
        <v>4</v>
      </c>
      <c r="O473" s="49" t="s">
        <v>41</v>
      </c>
      <c r="P473" s="70">
        <v>20</v>
      </c>
      <c r="Q473" s="61"/>
    </row>
    <row r="474" spans="1:17" ht="15.75" thickBot="1" x14ac:dyDescent="0.3">
      <c r="A474" s="84">
        <v>410</v>
      </c>
      <c r="B474" s="96"/>
      <c r="C474" s="76" t="str">
        <f t="shared" ref="C474" si="991">C472</f>
        <v>Claymore</v>
      </c>
      <c r="D474" s="89" t="s">
        <v>82</v>
      </c>
      <c r="E474" s="77" t="str">
        <f t="shared" ref="E474" si="992">E472</f>
        <v>Corte</v>
      </c>
      <c r="F474" s="77" t="str">
        <f t="shared" ref="F474:G474" si="993">F472</f>
        <v>G</v>
      </c>
      <c r="G474" s="78" t="str">
        <f t="shared" si="993"/>
        <v>1D10</v>
      </c>
      <c r="H474" s="79">
        <v>-2</v>
      </c>
      <c r="I474" s="77" t="str">
        <f t="shared" ref="I474:J474" si="994">I472</f>
        <v>XX</v>
      </c>
      <c r="J474" s="77">
        <f t="shared" si="994"/>
        <v>2</v>
      </c>
      <c r="K474" s="79">
        <v>0</v>
      </c>
      <c r="L474" s="81">
        <f>L469</f>
        <v>17</v>
      </c>
      <c r="M474" s="92">
        <f>(M465/4)*3</f>
        <v>3.375</v>
      </c>
      <c r="N474" s="81" t="s">
        <v>23</v>
      </c>
      <c r="O474" s="81" t="s">
        <v>41</v>
      </c>
      <c r="P474" s="82">
        <v>30</v>
      </c>
      <c r="Q474" s="83"/>
    </row>
    <row r="475" spans="1:17" ht="16.5" thickTop="1" thickBot="1" x14ac:dyDescent="0.3">
      <c r="A475" s="87">
        <v>411</v>
      </c>
      <c r="B475" s="96"/>
      <c r="C475" s="48" t="str">
        <f t="shared" ref="C475" si="995">C472</f>
        <v>Claymore</v>
      </c>
      <c r="D475" s="88" t="s">
        <v>83</v>
      </c>
      <c r="E475" s="64" t="str">
        <f t="shared" ref="E475" si="996">E472</f>
        <v>Corte</v>
      </c>
      <c r="F475" s="64" t="str">
        <f t="shared" ref="F475:G475" si="997">F472</f>
        <v>G</v>
      </c>
      <c r="G475" s="69" t="str">
        <f t="shared" si="997"/>
        <v>1D10</v>
      </c>
      <c r="H475" s="72">
        <v>-2</v>
      </c>
      <c r="I475" s="64" t="str">
        <f t="shared" ref="I475:J475" si="998">I472</f>
        <v>XX</v>
      </c>
      <c r="J475" s="64">
        <f t="shared" si="998"/>
        <v>2</v>
      </c>
      <c r="K475" s="72">
        <v>1</v>
      </c>
      <c r="L475" s="49">
        <f>L470</f>
        <v>18</v>
      </c>
      <c r="M475" s="91">
        <f t="shared" ref="M475:M476" si="999">(M466/4)*3</f>
        <v>4.5</v>
      </c>
      <c r="N475" s="49" t="s">
        <v>24</v>
      </c>
      <c r="O475" s="49" t="s">
        <v>41</v>
      </c>
      <c r="P475" s="70">
        <v>40</v>
      </c>
      <c r="Q475" s="61"/>
    </row>
    <row r="476" spans="1:17" ht="15.75" thickBot="1" x14ac:dyDescent="0.3">
      <c r="A476" s="84">
        <v>412</v>
      </c>
      <c r="B476" s="96"/>
      <c r="C476" s="76" t="str">
        <f t="shared" ref="C476" si="1000">C472</f>
        <v>Claymore</v>
      </c>
      <c r="D476" s="89" t="s">
        <v>84</v>
      </c>
      <c r="E476" s="77" t="str">
        <f t="shared" ref="E476" si="1001">E472</f>
        <v>Corte</v>
      </c>
      <c r="F476" s="77" t="str">
        <f t="shared" ref="F476:G476" si="1002">F472</f>
        <v>G</v>
      </c>
      <c r="G476" s="78" t="str">
        <f t="shared" si="1002"/>
        <v>1D10</v>
      </c>
      <c r="H476" s="79">
        <v>-2</v>
      </c>
      <c r="I476" s="77" t="str">
        <f t="shared" ref="I476:J476" si="1003">I472</f>
        <v>XX</v>
      </c>
      <c r="J476" s="77">
        <f t="shared" si="1003"/>
        <v>2</v>
      </c>
      <c r="K476" s="79">
        <v>2</v>
      </c>
      <c r="L476" s="81">
        <f>L471</f>
        <v>19</v>
      </c>
      <c r="M476" s="92">
        <f t="shared" si="999"/>
        <v>6</v>
      </c>
      <c r="N476" s="81" t="s">
        <v>25</v>
      </c>
      <c r="O476" s="81" t="s">
        <v>41</v>
      </c>
      <c r="P476" s="82">
        <v>50</v>
      </c>
      <c r="Q476" s="83"/>
    </row>
    <row r="477" spans="1:17" ht="16.5" thickTop="1" thickBot="1" x14ac:dyDescent="0.3">
      <c r="A477" s="87">
        <v>413</v>
      </c>
      <c r="B477" s="96"/>
      <c r="C477" s="48" t="str">
        <f t="shared" ref="C477" si="1004">C476</f>
        <v>Claymore</v>
      </c>
      <c r="D477" s="88" t="s">
        <v>85</v>
      </c>
      <c r="E477" s="64" t="str">
        <f t="shared" ref="E477" si="1005">E476</f>
        <v>Corte</v>
      </c>
      <c r="F477" s="64" t="str">
        <f t="shared" ref="F477" si="1006">F476</f>
        <v>G</v>
      </c>
      <c r="G477" s="69" t="str">
        <f t="shared" ref="G477" si="1007">G476</f>
        <v>1D10</v>
      </c>
      <c r="H477" s="72">
        <v>1</v>
      </c>
      <c r="I477" s="64" t="str">
        <f t="shared" ref="I477" si="1008">I476</f>
        <v>XX</v>
      </c>
      <c r="J477" s="64">
        <f t="shared" ref="J477" si="1009">J476</f>
        <v>2</v>
      </c>
      <c r="K477" s="72">
        <v>4</v>
      </c>
      <c r="L477" s="49">
        <f>L472</f>
        <v>20</v>
      </c>
      <c r="M477" s="91">
        <f>(M476/4)*3</f>
        <v>4.5</v>
      </c>
      <c r="N477" s="49" t="s">
        <v>28</v>
      </c>
      <c r="O477" s="49" t="s">
        <v>41</v>
      </c>
      <c r="P477" s="70">
        <v>70</v>
      </c>
      <c r="Q477" s="61"/>
    </row>
    <row r="478" spans="1:17" ht="15.75" thickBot="1" x14ac:dyDescent="0.3">
      <c r="A478" s="84">
        <v>414</v>
      </c>
      <c r="B478" s="96"/>
      <c r="C478" s="76" t="str">
        <f t="shared" ref="C478" si="1010">C476</f>
        <v>Claymore</v>
      </c>
      <c r="D478" s="89" t="s">
        <v>86</v>
      </c>
      <c r="E478" s="77" t="str">
        <f t="shared" ref="E478" si="1011">E476</f>
        <v>Corte</v>
      </c>
      <c r="F478" s="77" t="str">
        <f t="shared" ref="F478:G478" si="1012">F476</f>
        <v>G</v>
      </c>
      <c r="G478" s="78" t="str">
        <f t="shared" si="1012"/>
        <v>1D10</v>
      </c>
      <c r="H478" s="79">
        <v>-1</v>
      </c>
      <c r="I478" s="77" t="str">
        <f t="shared" ref="I478:J478" si="1013">I476</f>
        <v>XX</v>
      </c>
      <c r="J478" s="77">
        <f t="shared" si="1013"/>
        <v>2</v>
      </c>
      <c r="K478" s="79">
        <v>-3</v>
      </c>
      <c r="L478" s="81">
        <f>L465+1</f>
        <v>17</v>
      </c>
      <c r="M478" s="92">
        <f>(M465/5)*6</f>
        <v>5.4</v>
      </c>
      <c r="N478" s="81" t="s">
        <v>23</v>
      </c>
      <c r="O478" s="81" t="s">
        <v>32</v>
      </c>
      <c r="P478" s="82">
        <v>30</v>
      </c>
      <c r="Q478" s="83"/>
    </row>
    <row r="479" spans="1:17" ht="16.5" thickTop="1" thickBot="1" x14ac:dyDescent="0.3">
      <c r="A479" s="87">
        <v>415</v>
      </c>
      <c r="B479" s="96"/>
      <c r="C479" s="48" t="str">
        <f t="shared" ref="C479" si="1014">C476</f>
        <v>Claymore</v>
      </c>
      <c r="D479" s="88" t="s">
        <v>87</v>
      </c>
      <c r="E479" s="64" t="str">
        <f t="shared" ref="E479" si="1015">E476</f>
        <v>Corte</v>
      </c>
      <c r="F479" s="64" t="str">
        <f t="shared" ref="F479:G479" si="1016">F476</f>
        <v>G</v>
      </c>
      <c r="G479" s="69" t="str">
        <f t="shared" si="1016"/>
        <v>1D10</v>
      </c>
      <c r="H479" s="72">
        <v>1</v>
      </c>
      <c r="I479" s="64" t="str">
        <f t="shared" ref="I479:J479" si="1017">I476</f>
        <v>XX</v>
      </c>
      <c r="J479" s="64">
        <f t="shared" si="1017"/>
        <v>2</v>
      </c>
      <c r="K479" s="72">
        <v>-2</v>
      </c>
      <c r="L479" s="49">
        <f>L466+1</f>
        <v>18</v>
      </c>
      <c r="M479" s="91">
        <f>(M466/5)*6</f>
        <v>7.1999999999999993</v>
      </c>
      <c r="N479" s="49" t="s">
        <v>24</v>
      </c>
      <c r="O479" s="49" t="s">
        <v>32</v>
      </c>
      <c r="P479" s="70">
        <v>40</v>
      </c>
      <c r="Q479" s="61"/>
    </row>
    <row r="480" spans="1:17" ht="15.75" thickBot="1" x14ac:dyDescent="0.3">
      <c r="A480" s="84">
        <v>416</v>
      </c>
      <c r="B480" s="96"/>
      <c r="C480" s="76" t="str">
        <f t="shared" ref="C480" si="1018">C476</f>
        <v>Claymore</v>
      </c>
      <c r="D480" s="89" t="s">
        <v>88</v>
      </c>
      <c r="E480" s="77" t="str">
        <f t="shared" ref="E480" si="1019">E476</f>
        <v>Corte</v>
      </c>
      <c r="F480" s="77" t="str">
        <f t="shared" ref="F480:G480" si="1020">F476</f>
        <v>G</v>
      </c>
      <c r="G480" s="78" t="str">
        <f t="shared" si="1020"/>
        <v>1D10</v>
      </c>
      <c r="H480" s="79">
        <v>2</v>
      </c>
      <c r="I480" s="77" t="str">
        <f t="shared" ref="I480:J480" si="1021">I476</f>
        <v>XX</v>
      </c>
      <c r="J480" s="77">
        <f t="shared" si="1021"/>
        <v>2</v>
      </c>
      <c r="K480" s="79">
        <v>-1</v>
      </c>
      <c r="L480" s="81">
        <f>L467+1</f>
        <v>19</v>
      </c>
      <c r="M480" s="92">
        <f>(M467/5)*6</f>
        <v>9.6000000000000014</v>
      </c>
      <c r="N480" s="81" t="s">
        <v>25</v>
      </c>
      <c r="O480" s="81" t="s">
        <v>32</v>
      </c>
      <c r="P480" s="82">
        <v>50</v>
      </c>
      <c r="Q480" s="83"/>
    </row>
    <row r="481" spans="1:17" ht="16.5" thickTop="1" thickBot="1" x14ac:dyDescent="0.3">
      <c r="A481" s="87">
        <v>417</v>
      </c>
      <c r="B481" s="96"/>
      <c r="C481" s="48" t="str">
        <f t="shared" ref="C481" si="1022">C480</f>
        <v>Claymore</v>
      </c>
      <c r="D481" s="88" t="s">
        <v>89</v>
      </c>
      <c r="E481" s="64" t="str">
        <f t="shared" ref="E481" si="1023">E480</f>
        <v>Corte</v>
      </c>
      <c r="F481" s="64" t="str">
        <f t="shared" ref="F481" si="1024">F480</f>
        <v>G</v>
      </c>
      <c r="G481" s="69" t="str">
        <f t="shared" ref="G481" si="1025">G480</f>
        <v>1D10</v>
      </c>
      <c r="H481" s="72">
        <v>3</v>
      </c>
      <c r="I481" s="64" t="str">
        <f t="shared" ref="I481" si="1026">I480</f>
        <v>XX</v>
      </c>
      <c r="J481" s="64">
        <f t="shared" ref="J481" si="1027">J480</f>
        <v>2</v>
      </c>
      <c r="K481" s="72">
        <v>0</v>
      </c>
      <c r="L481" s="49">
        <f>L480+1</f>
        <v>20</v>
      </c>
      <c r="M481" s="91">
        <f>M480</f>
        <v>9.6000000000000014</v>
      </c>
      <c r="N481" s="49" t="s">
        <v>3</v>
      </c>
      <c r="O481" s="49" t="s">
        <v>32</v>
      </c>
      <c r="P481" s="70">
        <v>60</v>
      </c>
      <c r="Q481" s="61"/>
    </row>
    <row r="482" spans="1:17" ht="15.75" thickBot="1" x14ac:dyDescent="0.3">
      <c r="A482" s="84">
        <v>418</v>
      </c>
      <c r="B482" s="96"/>
      <c r="C482" s="76" t="str">
        <f t="shared" ref="C482" si="1028">C480</f>
        <v>Claymore</v>
      </c>
      <c r="D482" s="89" t="s">
        <v>90</v>
      </c>
      <c r="E482" s="77" t="str">
        <f t="shared" ref="E482" si="1029">E480</f>
        <v>Corte</v>
      </c>
      <c r="F482" s="77" t="str">
        <f t="shared" ref="F482:G482" si="1030">F480</f>
        <v>G</v>
      </c>
      <c r="G482" s="78" t="str">
        <f t="shared" si="1030"/>
        <v>1D10</v>
      </c>
      <c r="H482" s="79">
        <v>5</v>
      </c>
      <c r="I482" s="77" t="str">
        <f t="shared" ref="I482:J482" si="1031">I480</f>
        <v>XX</v>
      </c>
      <c r="J482" s="77">
        <f t="shared" si="1031"/>
        <v>2</v>
      </c>
      <c r="K482" s="79">
        <v>2</v>
      </c>
      <c r="L482" s="81">
        <f>L481+1</f>
        <v>21</v>
      </c>
      <c r="M482" s="92">
        <f>(M481/50)*55</f>
        <v>10.560000000000002</v>
      </c>
      <c r="N482" s="81" t="s">
        <v>29</v>
      </c>
      <c r="O482" s="81" t="s">
        <v>32</v>
      </c>
      <c r="P482" s="82">
        <v>80</v>
      </c>
      <c r="Q482" s="83"/>
    </row>
    <row r="483" spans="1:17" ht="16.5" thickTop="1" thickBot="1" x14ac:dyDescent="0.3">
      <c r="A483" s="87">
        <v>419</v>
      </c>
      <c r="B483" s="96"/>
      <c r="C483" s="48" t="str">
        <f t="shared" ref="C483" si="1032">C480</f>
        <v>Claymore</v>
      </c>
      <c r="D483" s="88" t="s">
        <v>91</v>
      </c>
      <c r="E483" s="64" t="str">
        <f t="shared" ref="E483" si="1033">E480</f>
        <v>Corte</v>
      </c>
      <c r="F483" s="64" t="str">
        <f t="shared" ref="F483:G483" si="1034">F480</f>
        <v>G</v>
      </c>
      <c r="G483" s="69" t="str">
        <f t="shared" si="1034"/>
        <v>1D10</v>
      </c>
      <c r="H483" s="72">
        <v>6</v>
      </c>
      <c r="I483" s="64" t="str">
        <f t="shared" ref="I483:J483" si="1035">I480</f>
        <v>XX</v>
      </c>
      <c r="J483" s="64">
        <f t="shared" si="1035"/>
        <v>2</v>
      </c>
      <c r="K483" s="72">
        <v>5</v>
      </c>
      <c r="L483" s="49">
        <f>L482*10</f>
        <v>210</v>
      </c>
      <c r="M483" s="91">
        <f>(M467/4)*3</f>
        <v>6</v>
      </c>
      <c r="N483" s="49" t="s">
        <v>29</v>
      </c>
      <c r="O483" s="49" t="s">
        <v>35</v>
      </c>
      <c r="P483" s="69">
        <v>99</v>
      </c>
      <c r="Q483" s="61"/>
    </row>
    <row r="484" spans="1:17" ht="15.75" thickBot="1" x14ac:dyDescent="0.3">
      <c r="A484" s="84">
        <v>420</v>
      </c>
      <c r="B484" s="96"/>
      <c r="C484" s="76" t="str">
        <f t="shared" ref="C484" si="1036">C480</f>
        <v>Claymore</v>
      </c>
      <c r="D484" s="89" t="s">
        <v>92</v>
      </c>
      <c r="E484" s="77" t="str">
        <f t="shared" ref="E484" si="1037">E480</f>
        <v>Corte</v>
      </c>
      <c r="F484" s="77" t="str">
        <f t="shared" ref="F484:G484" si="1038">F480</f>
        <v>G</v>
      </c>
      <c r="G484" s="78" t="str">
        <f t="shared" si="1038"/>
        <v>1D10</v>
      </c>
      <c r="H484" s="79">
        <v>7</v>
      </c>
      <c r="I484" s="77" t="str">
        <f t="shared" ref="I484:J484" si="1039">I480</f>
        <v>XX</v>
      </c>
      <c r="J484" s="77">
        <f t="shared" si="1039"/>
        <v>2</v>
      </c>
      <c r="K484" s="79">
        <v>6</v>
      </c>
      <c r="L484" s="81">
        <f>L483*2</f>
        <v>420</v>
      </c>
      <c r="M484" s="92">
        <f>(M483/40)*45</f>
        <v>6.75</v>
      </c>
      <c r="N484" s="81" t="s">
        <v>30</v>
      </c>
      <c r="O484" s="81" t="s">
        <v>35</v>
      </c>
      <c r="P484" s="78">
        <v>99</v>
      </c>
      <c r="Q484" s="83"/>
    </row>
    <row r="485" spans="1:17" ht="16.5" thickTop="1" thickBot="1" x14ac:dyDescent="0.3">
      <c r="A485" s="97" t="s">
        <v>60</v>
      </c>
      <c r="B485" s="98"/>
      <c r="C485" s="99" t="s">
        <v>13</v>
      </c>
      <c r="D485" s="100"/>
      <c r="E485" s="74" t="s">
        <v>106</v>
      </c>
      <c r="F485" s="62" t="s">
        <v>14</v>
      </c>
      <c r="G485" s="101" t="s">
        <v>15</v>
      </c>
      <c r="H485" s="100"/>
      <c r="I485" s="65" t="s">
        <v>16</v>
      </c>
      <c r="J485" s="101" t="s">
        <v>17</v>
      </c>
      <c r="K485" s="100"/>
      <c r="L485" s="62" t="s">
        <v>18</v>
      </c>
      <c r="M485" s="62" t="s">
        <v>19</v>
      </c>
      <c r="N485" s="62" t="s">
        <v>21</v>
      </c>
      <c r="O485" s="62" t="s">
        <v>20</v>
      </c>
      <c r="P485" s="71" t="s">
        <v>61</v>
      </c>
      <c r="Q485" s="63" t="s">
        <v>22</v>
      </c>
    </row>
    <row r="486" spans="1:17" ht="16.5" thickTop="1" thickBot="1" x14ac:dyDescent="0.3">
      <c r="A486" s="84">
        <f>A484+1</f>
        <v>421</v>
      </c>
      <c r="B486" s="95" t="s">
        <v>147</v>
      </c>
      <c r="C486" s="76" t="s">
        <v>146</v>
      </c>
      <c r="D486" s="89" t="s">
        <v>72</v>
      </c>
      <c r="E486" s="89" t="s">
        <v>148</v>
      </c>
      <c r="F486" s="77" t="s">
        <v>59</v>
      </c>
      <c r="G486" s="78" t="s">
        <v>48</v>
      </c>
      <c r="H486" s="79">
        <v>-3</v>
      </c>
      <c r="I486" s="85" t="s">
        <v>42</v>
      </c>
      <c r="J486" s="78">
        <v>2</v>
      </c>
      <c r="K486" s="79">
        <v>-3</v>
      </c>
      <c r="L486" s="81">
        <f>L489-3</f>
        <v>13</v>
      </c>
      <c r="M486" s="92">
        <f>M487</f>
        <v>4.5</v>
      </c>
      <c r="N486" s="81" t="s">
        <v>4</v>
      </c>
      <c r="O486" s="81" t="s">
        <v>31</v>
      </c>
      <c r="P486" s="82">
        <v>10</v>
      </c>
      <c r="Q486" s="83"/>
    </row>
    <row r="487" spans="1:17" ht="16.5" thickTop="1" thickBot="1" x14ac:dyDescent="0.3">
      <c r="A487" s="87">
        <f>A486+1</f>
        <v>422</v>
      </c>
      <c r="B487" s="96"/>
      <c r="C487" s="48" t="str">
        <f>C486</f>
        <v>Bec de Corbin</v>
      </c>
      <c r="D487" s="88" t="s">
        <v>73</v>
      </c>
      <c r="E487" s="64" t="str">
        <f>E486</f>
        <v>Perfuração / Esmagamento</v>
      </c>
      <c r="F487" s="64" t="str">
        <f>F486</f>
        <v>G</v>
      </c>
      <c r="G487" s="69" t="str">
        <f>G486</f>
        <v>1D10</v>
      </c>
      <c r="H487" s="72">
        <v>-2</v>
      </c>
      <c r="I487" s="64" t="str">
        <f>I486</f>
        <v>XX</v>
      </c>
      <c r="J487" s="64">
        <f>J486</f>
        <v>2</v>
      </c>
      <c r="K487" s="72">
        <v>-2</v>
      </c>
      <c r="L487" s="49">
        <f>L489- 2</f>
        <v>14</v>
      </c>
      <c r="M487" s="91">
        <f>(M488/100)*75</f>
        <v>4.5</v>
      </c>
      <c r="N487" s="49" t="s">
        <v>23</v>
      </c>
      <c r="O487" s="49" t="s">
        <v>31</v>
      </c>
      <c r="P487" s="70">
        <v>20</v>
      </c>
      <c r="Q487" s="61"/>
    </row>
    <row r="488" spans="1:17" ht="15.75" thickBot="1" x14ac:dyDescent="0.3">
      <c r="A488" s="84">
        <f>A487+1</f>
        <v>423</v>
      </c>
      <c r="B488" s="96"/>
      <c r="C488" s="76" t="str">
        <f>C486</f>
        <v>Bec de Corbin</v>
      </c>
      <c r="D488" s="89" t="s">
        <v>74</v>
      </c>
      <c r="E488" s="77" t="str">
        <f>E486</f>
        <v>Perfuração / Esmagamento</v>
      </c>
      <c r="F488" s="77" t="str">
        <f>F486</f>
        <v>G</v>
      </c>
      <c r="G488" s="78" t="str">
        <f>G486</f>
        <v>1D10</v>
      </c>
      <c r="H488" s="79">
        <v>-2</v>
      </c>
      <c r="I488" s="77" t="str">
        <f>I486</f>
        <v>XX</v>
      </c>
      <c r="J488" s="77">
        <f>J486</f>
        <v>2</v>
      </c>
      <c r="K488" s="79">
        <v>-1</v>
      </c>
      <c r="L488" s="81">
        <f>L489- 1</f>
        <v>15</v>
      </c>
      <c r="M488" s="92">
        <f>(M489/100)*75</f>
        <v>6</v>
      </c>
      <c r="N488" s="81" t="s">
        <v>24</v>
      </c>
      <c r="O488" s="81" t="s">
        <v>31</v>
      </c>
      <c r="P488" s="82">
        <v>30</v>
      </c>
      <c r="Q488" s="83"/>
    </row>
    <row r="489" spans="1:17" ht="16.5" thickTop="1" thickBot="1" x14ac:dyDescent="0.3">
      <c r="A489" s="87">
        <f>A488+1</f>
        <v>424</v>
      </c>
      <c r="B489" s="96"/>
      <c r="C489" s="48" t="str">
        <f>C486</f>
        <v>Bec de Corbin</v>
      </c>
      <c r="D489" s="88" t="s">
        <v>75</v>
      </c>
      <c r="E489" s="64" t="str">
        <f>E486</f>
        <v>Perfuração / Esmagamento</v>
      </c>
      <c r="F489" s="64" t="str">
        <f>F486</f>
        <v>G</v>
      </c>
      <c r="G489" s="69" t="str">
        <f>G486</f>
        <v>1D10</v>
      </c>
      <c r="H489" s="72">
        <v>0</v>
      </c>
      <c r="I489" s="64" t="str">
        <f>I486</f>
        <v>XX</v>
      </c>
      <c r="J489" s="64">
        <f>J486</f>
        <v>2</v>
      </c>
      <c r="K489" s="72">
        <v>0</v>
      </c>
      <c r="L489" s="49">
        <v>16</v>
      </c>
      <c r="M489" s="91">
        <v>8</v>
      </c>
      <c r="N489" s="49" t="s">
        <v>25</v>
      </c>
      <c r="O489" s="49" t="s">
        <v>31</v>
      </c>
      <c r="P489" s="70">
        <v>40</v>
      </c>
      <c r="Q489" s="61"/>
    </row>
    <row r="490" spans="1:17" ht="15.75" thickBot="1" x14ac:dyDescent="0.3">
      <c r="A490" s="84">
        <f>A489+1</f>
        <v>425</v>
      </c>
      <c r="B490" s="96"/>
      <c r="C490" s="76" t="str">
        <f>C486</f>
        <v>Bec de Corbin</v>
      </c>
      <c r="D490" s="89" t="s">
        <v>76</v>
      </c>
      <c r="E490" s="77" t="str">
        <f>E486</f>
        <v>Perfuração / Esmagamento</v>
      </c>
      <c r="F490" s="77" t="str">
        <f>F486</f>
        <v>G</v>
      </c>
      <c r="G490" s="78" t="str">
        <f>G486</f>
        <v>1D10</v>
      </c>
      <c r="H490" s="79">
        <v>-3</v>
      </c>
      <c r="I490" s="77" t="str">
        <f>I486</f>
        <v>XX</v>
      </c>
      <c r="J490" s="77">
        <f>J486</f>
        <v>2</v>
      </c>
      <c r="K490" s="79">
        <v>-2</v>
      </c>
      <c r="L490" s="81">
        <f>L486+ 1</f>
        <v>14</v>
      </c>
      <c r="M490" s="92">
        <f>(M486/5)*4</f>
        <v>3.6</v>
      </c>
      <c r="N490" s="81" t="s">
        <v>4</v>
      </c>
      <c r="O490" s="81" t="s">
        <v>40</v>
      </c>
      <c r="P490" s="82">
        <v>20</v>
      </c>
      <c r="Q490" s="83"/>
    </row>
    <row r="491" spans="1:17" ht="16.5" thickTop="1" thickBot="1" x14ac:dyDescent="0.3">
      <c r="A491" s="87">
        <f t="shared" ref="A491:A506" si="1040">A490+1</f>
        <v>426</v>
      </c>
      <c r="B491" s="96"/>
      <c r="C491" s="48" t="str">
        <f t="shared" ref="C491" si="1041">C490</f>
        <v>Bec de Corbin</v>
      </c>
      <c r="D491" s="88" t="s">
        <v>77</v>
      </c>
      <c r="E491" s="64" t="str">
        <f t="shared" ref="E491" si="1042">E490</f>
        <v>Perfuração / Esmagamento</v>
      </c>
      <c r="F491" s="64" t="str">
        <f t="shared" ref="F491" si="1043">F490</f>
        <v>G</v>
      </c>
      <c r="G491" s="69" t="str">
        <f t="shared" ref="G491" si="1044">G490</f>
        <v>1D10</v>
      </c>
      <c r="H491" s="72">
        <v>-3</v>
      </c>
      <c r="I491" s="64" t="str">
        <f t="shared" ref="I491" si="1045">I490</f>
        <v>XX</v>
      </c>
      <c r="J491" s="64">
        <f t="shared" ref="J491" si="1046">J490</f>
        <v>2</v>
      </c>
      <c r="K491" s="72">
        <v>-1</v>
      </c>
      <c r="L491" s="49">
        <f>L487+1</f>
        <v>15</v>
      </c>
      <c r="M491" s="91">
        <f>(M487/5)*4</f>
        <v>3.6</v>
      </c>
      <c r="N491" s="49" t="s">
        <v>23</v>
      </c>
      <c r="O491" s="49" t="s">
        <v>40</v>
      </c>
      <c r="P491" s="70">
        <v>30</v>
      </c>
      <c r="Q491" s="61"/>
    </row>
    <row r="492" spans="1:17" ht="15.75" thickBot="1" x14ac:dyDescent="0.3">
      <c r="A492" s="84">
        <f t="shared" si="1040"/>
        <v>427</v>
      </c>
      <c r="B492" s="96"/>
      <c r="C492" s="76" t="str">
        <f t="shared" ref="C492" si="1047">C490</f>
        <v>Bec de Corbin</v>
      </c>
      <c r="D492" s="89" t="s">
        <v>78</v>
      </c>
      <c r="E492" s="77" t="str">
        <f t="shared" ref="E492" si="1048">E490</f>
        <v>Perfuração / Esmagamento</v>
      </c>
      <c r="F492" s="77" t="str">
        <f t="shared" ref="F492:G492" si="1049">F490</f>
        <v>G</v>
      </c>
      <c r="G492" s="78" t="str">
        <f t="shared" si="1049"/>
        <v>1D10</v>
      </c>
      <c r="H492" s="79">
        <v>-3</v>
      </c>
      <c r="I492" s="77" t="str">
        <f t="shared" ref="I492:J492" si="1050">I490</f>
        <v>XX</v>
      </c>
      <c r="J492" s="77">
        <f t="shared" si="1050"/>
        <v>2</v>
      </c>
      <c r="K492" s="79">
        <v>0</v>
      </c>
      <c r="L492" s="81">
        <f>L488+1</f>
        <v>16</v>
      </c>
      <c r="M492" s="92">
        <f t="shared" ref="M492:M493" si="1051">(M488/5)*4</f>
        <v>4.8</v>
      </c>
      <c r="N492" s="81" t="s">
        <v>24</v>
      </c>
      <c r="O492" s="81" t="s">
        <v>40</v>
      </c>
      <c r="P492" s="82">
        <v>40</v>
      </c>
      <c r="Q492" s="83"/>
    </row>
    <row r="493" spans="1:17" ht="16.5" thickTop="1" thickBot="1" x14ac:dyDescent="0.3">
      <c r="A493" s="87">
        <f t="shared" si="1040"/>
        <v>428</v>
      </c>
      <c r="B493" s="96"/>
      <c r="C493" s="48" t="str">
        <f t="shared" ref="C493" si="1052">C490</f>
        <v>Bec de Corbin</v>
      </c>
      <c r="D493" s="88" t="s">
        <v>79</v>
      </c>
      <c r="E493" s="64" t="str">
        <f t="shared" ref="E493" si="1053">E490</f>
        <v>Perfuração / Esmagamento</v>
      </c>
      <c r="F493" s="64" t="str">
        <f t="shared" ref="F493:G493" si="1054">F490</f>
        <v>G</v>
      </c>
      <c r="G493" s="69" t="str">
        <f t="shared" si="1054"/>
        <v>1D10</v>
      </c>
      <c r="H493" s="72">
        <v>-2</v>
      </c>
      <c r="I493" s="64" t="str">
        <f t="shared" ref="I493:J493" si="1055">I490</f>
        <v>XX</v>
      </c>
      <c r="J493" s="64">
        <f t="shared" si="1055"/>
        <v>2</v>
      </c>
      <c r="K493" s="72">
        <v>1</v>
      </c>
      <c r="L493" s="49">
        <f>L489+1</f>
        <v>17</v>
      </c>
      <c r="M493" s="91">
        <f t="shared" si="1051"/>
        <v>6.4</v>
      </c>
      <c r="N493" s="49" t="s">
        <v>25</v>
      </c>
      <c r="O493" s="49" t="s">
        <v>40</v>
      </c>
      <c r="P493" s="70">
        <v>50</v>
      </c>
      <c r="Q493" s="61"/>
    </row>
    <row r="494" spans="1:17" ht="15.75" thickBot="1" x14ac:dyDescent="0.3">
      <c r="A494" s="84">
        <f t="shared" si="1040"/>
        <v>429</v>
      </c>
      <c r="B494" s="96"/>
      <c r="C494" s="76" t="str">
        <f t="shared" ref="C494" si="1056">C490</f>
        <v>Bec de Corbin</v>
      </c>
      <c r="D494" s="89" t="s">
        <v>80</v>
      </c>
      <c r="E494" s="77" t="str">
        <f t="shared" ref="E494" si="1057">E490</f>
        <v>Perfuração / Esmagamento</v>
      </c>
      <c r="F494" s="77" t="str">
        <f t="shared" ref="F494:G494" si="1058">F490</f>
        <v>G</v>
      </c>
      <c r="G494" s="78" t="str">
        <f t="shared" si="1058"/>
        <v>1D10</v>
      </c>
      <c r="H494" s="79">
        <v>1</v>
      </c>
      <c r="I494" s="77" t="str">
        <f t="shared" ref="I494:J494" si="1059">I490</f>
        <v>XX</v>
      </c>
      <c r="J494" s="77">
        <f t="shared" si="1059"/>
        <v>2</v>
      </c>
      <c r="K494" s="79">
        <v>3</v>
      </c>
      <c r="L494" s="81">
        <f>L493+1</f>
        <v>18</v>
      </c>
      <c r="M494" s="92">
        <f>(M493/5)*4</f>
        <v>5.12</v>
      </c>
      <c r="N494" s="81" t="s">
        <v>28</v>
      </c>
      <c r="O494" s="81" t="s">
        <v>40</v>
      </c>
      <c r="P494" s="82">
        <v>70</v>
      </c>
      <c r="Q494" s="83"/>
    </row>
    <row r="495" spans="1:17" ht="16.5" thickTop="1" thickBot="1" x14ac:dyDescent="0.3">
      <c r="A495" s="87">
        <f t="shared" si="1040"/>
        <v>430</v>
      </c>
      <c r="B495" s="96"/>
      <c r="C495" s="48" t="str">
        <f t="shared" ref="C495" si="1060">C494</f>
        <v>Bec de Corbin</v>
      </c>
      <c r="D495" s="88" t="s">
        <v>81</v>
      </c>
      <c r="E495" s="64" t="str">
        <f t="shared" ref="E495" si="1061">E494</f>
        <v>Perfuração / Esmagamento</v>
      </c>
      <c r="F495" s="64" t="str">
        <f t="shared" ref="F495" si="1062">F494</f>
        <v>G</v>
      </c>
      <c r="G495" s="69" t="str">
        <f t="shared" ref="G495" si="1063">G494</f>
        <v>1D10</v>
      </c>
      <c r="H495" s="72">
        <v>-3</v>
      </c>
      <c r="I495" s="64" t="str">
        <f t="shared" ref="I495" si="1064">I494</f>
        <v>XX</v>
      </c>
      <c r="J495" s="64">
        <f t="shared" ref="J495" si="1065">J494</f>
        <v>2</v>
      </c>
      <c r="K495" s="72">
        <v>-1</v>
      </c>
      <c r="L495" s="49">
        <f>L490</f>
        <v>14</v>
      </c>
      <c r="M495" s="91">
        <f>(M486/4)*3</f>
        <v>3.375</v>
      </c>
      <c r="N495" s="49" t="s">
        <v>4</v>
      </c>
      <c r="O495" s="49" t="s">
        <v>41</v>
      </c>
      <c r="P495" s="70">
        <v>20</v>
      </c>
      <c r="Q495" s="61"/>
    </row>
    <row r="496" spans="1:17" ht="15.75" thickBot="1" x14ac:dyDescent="0.3">
      <c r="A496" s="84">
        <f t="shared" si="1040"/>
        <v>431</v>
      </c>
      <c r="B496" s="96"/>
      <c r="C496" s="76" t="str">
        <f t="shared" ref="C496" si="1066">C494</f>
        <v>Bec de Corbin</v>
      </c>
      <c r="D496" s="89" t="s">
        <v>82</v>
      </c>
      <c r="E496" s="77" t="str">
        <f t="shared" ref="E496" si="1067">E494</f>
        <v>Perfuração / Esmagamento</v>
      </c>
      <c r="F496" s="77" t="str">
        <f t="shared" ref="F496:G496" si="1068">F494</f>
        <v>G</v>
      </c>
      <c r="G496" s="78" t="str">
        <f t="shared" si="1068"/>
        <v>1D10</v>
      </c>
      <c r="H496" s="79">
        <v>-3</v>
      </c>
      <c r="I496" s="77" t="str">
        <f t="shared" ref="I496:J496" si="1069">I494</f>
        <v>XX</v>
      </c>
      <c r="J496" s="77">
        <f t="shared" si="1069"/>
        <v>2</v>
      </c>
      <c r="K496" s="79">
        <v>0</v>
      </c>
      <c r="L496" s="81">
        <f>L491</f>
        <v>15</v>
      </c>
      <c r="M496" s="92">
        <f>(M487/4)*3</f>
        <v>3.375</v>
      </c>
      <c r="N496" s="81" t="s">
        <v>23</v>
      </c>
      <c r="O496" s="81" t="s">
        <v>41</v>
      </c>
      <c r="P496" s="82">
        <v>30</v>
      </c>
      <c r="Q496" s="83"/>
    </row>
    <row r="497" spans="1:17" ht="16.5" thickTop="1" thickBot="1" x14ac:dyDescent="0.3">
      <c r="A497" s="87">
        <f t="shared" si="1040"/>
        <v>432</v>
      </c>
      <c r="B497" s="96"/>
      <c r="C497" s="48" t="str">
        <f t="shared" ref="C497" si="1070">C494</f>
        <v>Bec de Corbin</v>
      </c>
      <c r="D497" s="88" t="s">
        <v>83</v>
      </c>
      <c r="E497" s="64" t="str">
        <f t="shared" ref="E497" si="1071">E494</f>
        <v>Perfuração / Esmagamento</v>
      </c>
      <c r="F497" s="64" t="str">
        <f t="shared" ref="F497:G497" si="1072">F494</f>
        <v>G</v>
      </c>
      <c r="G497" s="69" t="str">
        <f t="shared" si="1072"/>
        <v>1D10</v>
      </c>
      <c r="H497" s="72">
        <v>-3</v>
      </c>
      <c r="I497" s="64" t="str">
        <f t="shared" ref="I497:J497" si="1073">I494</f>
        <v>XX</v>
      </c>
      <c r="J497" s="64">
        <f t="shared" si="1073"/>
        <v>2</v>
      </c>
      <c r="K497" s="72">
        <v>1</v>
      </c>
      <c r="L497" s="49">
        <f>L492</f>
        <v>16</v>
      </c>
      <c r="M497" s="91">
        <f t="shared" ref="M497:M498" si="1074">(M488/4)*3</f>
        <v>4.5</v>
      </c>
      <c r="N497" s="49" t="s">
        <v>24</v>
      </c>
      <c r="O497" s="49" t="s">
        <v>41</v>
      </c>
      <c r="P497" s="70">
        <v>40</v>
      </c>
      <c r="Q497" s="61"/>
    </row>
    <row r="498" spans="1:17" ht="15.75" thickBot="1" x14ac:dyDescent="0.3">
      <c r="A498" s="84">
        <f t="shared" si="1040"/>
        <v>433</v>
      </c>
      <c r="B498" s="96"/>
      <c r="C498" s="76" t="str">
        <f t="shared" ref="C498" si="1075">C494</f>
        <v>Bec de Corbin</v>
      </c>
      <c r="D498" s="89" t="s">
        <v>84</v>
      </c>
      <c r="E498" s="77" t="str">
        <f t="shared" ref="E498" si="1076">E494</f>
        <v>Perfuração / Esmagamento</v>
      </c>
      <c r="F498" s="77" t="str">
        <f t="shared" ref="F498:G498" si="1077">F494</f>
        <v>G</v>
      </c>
      <c r="G498" s="78" t="str">
        <f t="shared" si="1077"/>
        <v>1D10</v>
      </c>
      <c r="H498" s="79">
        <v>-3</v>
      </c>
      <c r="I498" s="77" t="str">
        <f t="shared" ref="I498:J498" si="1078">I494</f>
        <v>XX</v>
      </c>
      <c r="J498" s="77">
        <f t="shared" si="1078"/>
        <v>2</v>
      </c>
      <c r="K498" s="79">
        <v>2</v>
      </c>
      <c r="L498" s="81">
        <f>L493</f>
        <v>17</v>
      </c>
      <c r="M498" s="92">
        <f t="shared" si="1074"/>
        <v>6</v>
      </c>
      <c r="N498" s="81" t="s">
        <v>25</v>
      </c>
      <c r="O498" s="81" t="s">
        <v>41</v>
      </c>
      <c r="P498" s="82">
        <v>50</v>
      </c>
      <c r="Q498" s="83"/>
    </row>
    <row r="499" spans="1:17" ht="16.5" thickTop="1" thickBot="1" x14ac:dyDescent="0.3">
      <c r="A499" s="87">
        <f t="shared" si="1040"/>
        <v>434</v>
      </c>
      <c r="B499" s="96"/>
      <c r="C499" s="48" t="str">
        <f t="shared" ref="C499" si="1079">C498</f>
        <v>Bec de Corbin</v>
      </c>
      <c r="D499" s="88" t="s">
        <v>85</v>
      </c>
      <c r="E499" s="64" t="str">
        <f t="shared" ref="E499" si="1080">E498</f>
        <v>Perfuração / Esmagamento</v>
      </c>
      <c r="F499" s="64" t="str">
        <f t="shared" ref="F499" si="1081">F498</f>
        <v>G</v>
      </c>
      <c r="G499" s="69" t="str">
        <f t="shared" ref="G499" si="1082">G498</f>
        <v>1D10</v>
      </c>
      <c r="H499" s="72">
        <v>0</v>
      </c>
      <c r="I499" s="64" t="str">
        <f t="shared" ref="I499" si="1083">I498</f>
        <v>XX</v>
      </c>
      <c r="J499" s="64">
        <f t="shared" ref="J499" si="1084">J498</f>
        <v>2</v>
      </c>
      <c r="K499" s="72">
        <v>4</v>
      </c>
      <c r="L499" s="49">
        <f>L494</f>
        <v>18</v>
      </c>
      <c r="M499" s="91">
        <f>(M498/4)*3</f>
        <v>4.5</v>
      </c>
      <c r="N499" s="49" t="s">
        <v>28</v>
      </c>
      <c r="O499" s="49" t="s">
        <v>41</v>
      </c>
      <c r="P499" s="70">
        <v>70</v>
      </c>
      <c r="Q499" s="61"/>
    </row>
    <row r="500" spans="1:17" ht="15.75" thickBot="1" x14ac:dyDescent="0.3">
      <c r="A500" s="84">
        <f t="shared" si="1040"/>
        <v>435</v>
      </c>
      <c r="B500" s="96"/>
      <c r="C500" s="76" t="str">
        <f t="shared" ref="C500" si="1085">C498</f>
        <v>Bec de Corbin</v>
      </c>
      <c r="D500" s="89" t="s">
        <v>86</v>
      </c>
      <c r="E500" s="77" t="str">
        <f t="shared" ref="E500" si="1086">E498</f>
        <v>Perfuração / Esmagamento</v>
      </c>
      <c r="F500" s="77" t="str">
        <f t="shared" ref="F500:G500" si="1087">F498</f>
        <v>G</v>
      </c>
      <c r="G500" s="78" t="str">
        <f t="shared" si="1087"/>
        <v>1D10</v>
      </c>
      <c r="H500" s="79">
        <v>-2</v>
      </c>
      <c r="I500" s="77" t="str">
        <f t="shared" ref="I500:J500" si="1088">I498</f>
        <v>XX</v>
      </c>
      <c r="J500" s="77">
        <f t="shared" si="1088"/>
        <v>2</v>
      </c>
      <c r="K500" s="79">
        <v>-3</v>
      </c>
      <c r="L500" s="81">
        <f>L487+1</f>
        <v>15</v>
      </c>
      <c r="M500" s="92">
        <f>(M487/5)*6</f>
        <v>5.4</v>
      </c>
      <c r="N500" s="81" t="s">
        <v>23</v>
      </c>
      <c r="O500" s="81" t="s">
        <v>32</v>
      </c>
      <c r="P500" s="82">
        <v>30</v>
      </c>
      <c r="Q500" s="83"/>
    </row>
    <row r="501" spans="1:17" ht="16.5" thickTop="1" thickBot="1" x14ac:dyDescent="0.3">
      <c r="A501" s="87">
        <f t="shared" si="1040"/>
        <v>436</v>
      </c>
      <c r="B501" s="96"/>
      <c r="C501" s="48" t="str">
        <f t="shared" ref="C501" si="1089">C498</f>
        <v>Bec de Corbin</v>
      </c>
      <c r="D501" s="88" t="s">
        <v>87</v>
      </c>
      <c r="E501" s="64" t="str">
        <f t="shared" ref="E501" si="1090">E498</f>
        <v>Perfuração / Esmagamento</v>
      </c>
      <c r="F501" s="64" t="str">
        <f t="shared" ref="F501:G501" si="1091">F498</f>
        <v>G</v>
      </c>
      <c r="G501" s="69" t="str">
        <f t="shared" si="1091"/>
        <v>1D10</v>
      </c>
      <c r="H501" s="72">
        <v>0</v>
      </c>
      <c r="I501" s="64" t="str">
        <f t="shared" ref="I501:J501" si="1092">I498</f>
        <v>XX</v>
      </c>
      <c r="J501" s="64">
        <f t="shared" si="1092"/>
        <v>2</v>
      </c>
      <c r="K501" s="72">
        <v>-2</v>
      </c>
      <c r="L501" s="49">
        <f>L488+1</f>
        <v>16</v>
      </c>
      <c r="M501" s="91">
        <f>(M488/5)*6</f>
        <v>7.1999999999999993</v>
      </c>
      <c r="N501" s="49" t="s">
        <v>24</v>
      </c>
      <c r="O501" s="49" t="s">
        <v>32</v>
      </c>
      <c r="P501" s="70">
        <v>40</v>
      </c>
      <c r="Q501" s="61"/>
    </row>
    <row r="502" spans="1:17" ht="15.75" thickBot="1" x14ac:dyDescent="0.3">
      <c r="A502" s="84">
        <f t="shared" si="1040"/>
        <v>437</v>
      </c>
      <c r="B502" s="96"/>
      <c r="C502" s="76" t="str">
        <f t="shared" ref="C502" si="1093">C498</f>
        <v>Bec de Corbin</v>
      </c>
      <c r="D502" s="89" t="s">
        <v>88</v>
      </c>
      <c r="E502" s="77" t="str">
        <f t="shared" ref="E502" si="1094">E498</f>
        <v>Perfuração / Esmagamento</v>
      </c>
      <c r="F502" s="77" t="str">
        <f t="shared" ref="F502:G502" si="1095">F498</f>
        <v>G</v>
      </c>
      <c r="G502" s="78" t="str">
        <f t="shared" si="1095"/>
        <v>1D10</v>
      </c>
      <c r="H502" s="79">
        <v>1</v>
      </c>
      <c r="I502" s="77" t="str">
        <f t="shared" ref="I502:J502" si="1096">I498</f>
        <v>XX</v>
      </c>
      <c r="J502" s="77">
        <f t="shared" si="1096"/>
        <v>2</v>
      </c>
      <c r="K502" s="79">
        <v>-1</v>
      </c>
      <c r="L502" s="81">
        <f>L489+1</f>
        <v>17</v>
      </c>
      <c r="M502" s="92">
        <f>(M489/5)*6</f>
        <v>9.6000000000000014</v>
      </c>
      <c r="N502" s="81" t="s">
        <v>25</v>
      </c>
      <c r="O502" s="81" t="s">
        <v>32</v>
      </c>
      <c r="P502" s="82">
        <v>50</v>
      </c>
      <c r="Q502" s="83"/>
    </row>
    <row r="503" spans="1:17" ht="16.5" thickTop="1" thickBot="1" x14ac:dyDescent="0.3">
      <c r="A503" s="87">
        <f t="shared" si="1040"/>
        <v>438</v>
      </c>
      <c r="B503" s="96"/>
      <c r="C503" s="48" t="str">
        <f t="shared" ref="C503" si="1097">C502</f>
        <v>Bec de Corbin</v>
      </c>
      <c r="D503" s="88" t="s">
        <v>89</v>
      </c>
      <c r="E503" s="64" t="str">
        <f t="shared" ref="E503" si="1098">E502</f>
        <v>Perfuração / Esmagamento</v>
      </c>
      <c r="F503" s="64" t="str">
        <f t="shared" ref="F503" si="1099">F502</f>
        <v>G</v>
      </c>
      <c r="G503" s="69" t="str">
        <f t="shared" ref="G503" si="1100">G502</f>
        <v>1D10</v>
      </c>
      <c r="H503" s="72">
        <v>2</v>
      </c>
      <c r="I503" s="64" t="str">
        <f t="shared" ref="I503" si="1101">I502</f>
        <v>XX</v>
      </c>
      <c r="J503" s="64">
        <f t="shared" ref="J503" si="1102">J502</f>
        <v>2</v>
      </c>
      <c r="K503" s="72">
        <v>0</v>
      </c>
      <c r="L503" s="49">
        <f>L502+1</f>
        <v>18</v>
      </c>
      <c r="M503" s="91">
        <f>M502</f>
        <v>9.6000000000000014</v>
      </c>
      <c r="N503" s="49" t="s">
        <v>3</v>
      </c>
      <c r="O503" s="49" t="s">
        <v>32</v>
      </c>
      <c r="P503" s="70">
        <v>60</v>
      </c>
      <c r="Q503" s="61"/>
    </row>
    <row r="504" spans="1:17" ht="15.75" thickBot="1" x14ac:dyDescent="0.3">
      <c r="A504" s="84">
        <f t="shared" si="1040"/>
        <v>439</v>
      </c>
      <c r="B504" s="96"/>
      <c r="C504" s="76" t="str">
        <f t="shared" ref="C504" si="1103">C502</f>
        <v>Bec de Corbin</v>
      </c>
      <c r="D504" s="89" t="s">
        <v>90</v>
      </c>
      <c r="E504" s="77" t="str">
        <f t="shared" ref="E504" si="1104">E502</f>
        <v>Perfuração / Esmagamento</v>
      </c>
      <c r="F504" s="77" t="str">
        <f t="shared" ref="F504:G504" si="1105">F502</f>
        <v>G</v>
      </c>
      <c r="G504" s="78" t="str">
        <f t="shared" si="1105"/>
        <v>1D10</v>
      </c>
      <c r="H504" s="79">
        <v>4</v>
      </c>
      <c r="I504" s="77" t="str">
        <f t="shared" ref="I504:J504" si="1106">I502</f>
        <v>XX</v>
      </c>
      <c r="J504" s="77">
        <f t="shared" si="1106"/>
        <v>2</v>
      </c>
      <c r="K504" s="79">
        <v>2</v>
      </c>
      <c r="L504" s="81">
        <f>L503+1</f>
        <v>19</v>
      </c>
      <c r="M504" s="92">
        <f>(M503/50)*55</f>
        <v>10.560000000000002</v>
      </c>
      <c r="N504" s="81" t="s">
        <v>29</v>
      </c>
      <c r="O504" s="81" t="s">
        <v>32</v>
      </c>
      <c r="P504" s="82">
        <v>80</v>
      </c>
      <c r="Q504" s="83"/>
    </row>
    <row r="505" spans="1:17" ht="16.5" thickTop="1" thickBot="1" x14ac:dyDescent="0.3">
      <c r="A505" s="87">
        <f t="shared" si="1040"/>
        <v>440</v>
      </c>
      <c r="B505" s="96"/>
      <c r="C505" s="48" t="str">
        <f t="shared" ref="C505" si="1107">C502</f>
        <v>Bec de Corbin</v>
      </c>
      <c r="D505" s="88" t="s">
        <v>91</v>
      </c>
      <c r="E505" s="64" t="str">
        <f t="shared" ref="E505" si="1108">E502</f>
        <v>Perfuração / Esmagamento</v>
      </c>
      <c r="F505" s="64" t="str">
        <f t="shared" ref="F505:G505" si="1109">F502</f>
        <v>G</v>
      </c>
      <c r="G505" s="69" t="str">
        <f t="shared" si="1109"/>
        <v>1D10</v>
      </c>
      <c r="H505" s="72">
        <v>5</v>
      </c>
      <c r="I505" s="64" t="str">
        <f t="shared" ref="I505:J505" si="1110">I502</f>
        <v>XX</v>
      </c>
      <c r="J505" s="64">
        <f t="shared" si="1110"/>
        <v>2</v>
      </c>
      <c r="K505" s="72">
        <v>5</v>
      </c>
      <c r="L505" s="49">
        <f>L504*10</f>
        <v>190</v>
      </c>
      <c r="M505" s="91">
        <f>(M489/4)*3</f>
        <v>6</v>
      </c>
      <c r="N505" s="49" t="s">
        <v>29</v>
      </c>
      <c r="O505" s="49" t="s">
        <v>35</v>
      </c>
      <c r="P505" s="69">
        <v>99</v>
      </c>
      <c r="Q505" s="61"/>
    </row>
    <row r="506" spans="1:17" ht="15.75" thickBot="1" x14ac:dyDescent="0.3">
      <c r="A506" s="84">
        <f t="shared" si="1040"/>
        <v>441</v>
      </c>
      <c r="B506" s="96"/>
      <c r="C506" s="76" t="str">
        <f t="shared" ref="C506" si="1111">C502</f>
        <v>Bec de Corbin</v>
      </c>
      <c r="D506" s="89" t="s">
        <v>92</v>
      </c>
      <c r="E506" s="77" t="str">
        <f t="shared" ref="E506" si="1112">E502</f>
        <v>Perfuração / Esmagamento</v>
      </c>
      <c r="F506" s="77" t="str">
        <f t="shared" ref="F506:G506" si="1113">F502</f>
        <v>G</v>
      </c>
      <c r="G506" s="78" t="str">
        <f t="shared" si="1113"/>
        <v>1D10</v>
      </c>
      <c r="H506" s="79">
        <v>6</v>
      </c>
      <c r="I506" s="77" t="str">
        <f t="shared" ref="I506:J506" si="1114">I502</f>
        <v>XX</v>
      </c>
      <c r="J506" s="77">
        <f t="shared" si="1114"/>
        <v>2</v>
      </c>
      <c r="K506" s="79">
        <v>6</v>
      </c>
      <c r="L506" s="81">
        <f>L505*2</f>
        <v>380</v>
      </c>
      <c r="M506" s="92">
        <f>(M505/40)*45</f>
        <v>6.75</v>
      </c>
      <c r="N506" s="81" t="s">
        <v>30</v>
      </c>
      <c r="O506" s="81" t="s">
        <v>35</v>
      </c>
      <c r="P506" s="78">
        <v>99</v>
      </c>
      <c r="Q506" s="83"/>
    </row>
    <row r="507" spans="1:17" ht="16.5" thickTop="1" thickBot="1" x14ac:dyDescent="0.3">
      <c r="A507" s="97" t="s">
        <v>60</v>
      </c>
      <c r="B507" s="98"/>
      <c r="C507" s="99" t="s">
        <v>13</v>
      </c>
      <c r="D507" s="100"/>
      <c r="E507" s="74" t="s">
        <v>106</v>
      </c>
      <c r="F507" s="62" t="s">
        <v>14</v>
      </c>
      <c r="G507" s="101" t="s">
        <v>15</v>
      </c>
      <c r="H507" s="100"/>
      <c r="I507" s="65" t="s">
        <v>16</v>
      </c>
      <c r="J507" s="101" t="s">
        <v>17</v>
      </c>
      <c r="K507" s="100"/>
      <c r="L507" s="62" t="s">
        <v>18</v>
      </c>
      <c r="M507" s="62" t="s">
        <v>19</v>
      </c>
      <c r="N507" s="62" t="s">
        <v>21</v>
      </c>
      <c r="O507" s="62" t="s">
        <v>20</v>
      </c>
      <c r="P507" s="71" t="s">
        <v>61</v>
      </c>
      <c r="Q507" s="63" t="s">
        <v>22</v>
      </c>
    </row>
    <row r="508" spans="1:17" ht="16.5" customHeight="1" thickTop="1" thickBot="1" x14ac:dyDescent="0.3">
      <c r="A508" s="84">
        <f>A506+1</f>
        <v>442</v>
      </c>
      <c r="B508" s="95" t="s">
        <v>155</v>
      </c>
      <c r="C508" s="76" t="s">
        <v>155</v>
      </c>
      <c r="D508" s="89" t="s">
        <v>72</v>
      </c>
      <c r="E508" s="89" t="s">
        <v>107</v>
      </c>
      <c r="F508" s="77" t="s">
        <v>59</v>
      </c>
      <c r="G508" s="78" t="s">
        <v>48</v>
      </c>
      <c r="H508" s="79">
        <v>-3</v>
      </c>
      <c r="I508" s="85">
        <v>3</v>
      </c>
      <c r="J508" s="78">
        <v>1</v>
      </c>
      <c r="K508" s="79">
        <v>-3</v>
      </c>
      <c r="L508" s="81">
        <f>L511-3</f>
        <v>12</v>
      </c>
      <c r="M508" s="92">
        <f>M509</f>
        <v>4.5</v>
      </c>
      <c r="N508" s="81" t="s">
        <v>4</v>
      </c>
      <c r="O508" s="81" t="s">
        <v>31</v>
      </c>
      <c r="P508" s="82">
        <v>10</v>
      </c>
      <c r="Q508" s="83"/>
    </row>
    <row r="509" spans="1:17" ht="16.5" thickTop="1" thickBot="1" x14ac:dyDescent="0.3">
      <c r="A509" s="87">
        <f>A508+1</f>
        <v>443</v>
      </c>
      <c r="B509" s="96"/>
      <c r="C509" s="48" t="str">
        <f>C508</f>
        <v>Bardiche</v>
      </c>
      <c r="D509" s="88" t="s">
        <v>73</v>
      </c>
      <c r="E509" s="64" t="str">
        <f>E508</f>
        <v>Corte</v>
      </c>
      <c r="F509" s="64" t="str">
        <f>F508</f>
        <v>G</v>
      </c>
      <c r="G509" s="69" t="str">
        <f>G508</f>
        <v>1D10</v>
      </c>
      <c r="H509" s="72">
        <v>-2</v>
      </c>
      <c r="I509" s="64">
        <f>I508</f>
        <v>3</v>
      </c>
      <c r="J509" s="64">
        <f>J508</f>
        <v>1</v>
      </c>
      <c r="K509" s="72">
        <v>-2</v>
      </c>
      <c r="L509" s="49">
        <f>L511- 2</f>
        <v>13</v>
      </c>
      <c r="M509" s="91">
        <f>(M510/100)*75</f>
        <v>4.5</v>
      </c>
      <c r="N509" s="49" t="s">
        <v>23</v>
      </c>
      <c r="O509" s="49" t="s">
        <v>31</v>
      </c>
      <c r="P509" s="70">
        <v>20</v>
      </c>
      <c r="Q509" s="61"/>
    </row>
    <row r="510" spans="1:17" ht="15.75" thickBot="1" x14ac:dyDescent="0.3">
      <c r="A510" s="84">
        <f>A509+1</f>
        <v>444</v>
      </c>
      <c r="B510" s="96"/>
      <c r="C510" s="76" t="str">
        <f>C508</f>
        <v>Bardiche</v>
      </c>
      <c r="D510" s="89" t="s">
        <v>74</v>
      </c>
      <c r="E510" s="77" t="str">
        <f>E508</f>
        <v>Corte</v>
      </c>
      <c r="F510" s="77" t="str">
        <f>F508</f>
        <v>G</v>
      </c>
      <c r="G510" s="78" t="str">
        <f>G508</f>
        <v>1D10</v>
      </c>
      <c r="H510" s="79">
        <v>-2</v>
      </c>
      <c r="I510" s="77">
        <f>I508</f>
        <v>3</v>
      </c>
      <c r="J510" s="77">
        <f>J508</f>
        <v>1</v>
      </c>
      <c r="K510" s="79">
        <v>-1</v>
      </c>
      <c r="L510" s="81">
        <f>L511- 1</f>
        <v>14</v>
      </c>
      <c r="M510" s="92">
        <f>(M511/100)*75</f>
        <v>6</v>
      </c>
      <c r="N510" s="81" t="s">
        <v>24</v>
      </c>
      <c r="O510" s="81" t="s">
        <v>31</v>
      </c>
      <c r="P510" s="82">
        <v>30</v>
      </c>
      <c r="Q510" s="83"/>
    </row>
    <row r="511" spans="1:17" ht="16.5" thickTop="1" thickBot="1" x14ac:dyDescent="0.3">
      <c r="A511" s="87">
        <f>A510+1</f>
        <v>445</v>
      </c>
      <c r="B511" s="96"/>
      <c r="C511" s="48" t="str">
        <f>C508</f>
        <v>Bardiche</v>
      </c>
      <c r="D511" s="88" t="s">
        <v>75</v>
      </c>
      <c r="E511" s="64" t="str">
        <f>E508</f>
        <v>Corte</v>
      </c>
      <c r="F511" s="64" t="str">
        <f>F508</f>
        <v>G</v>
      </c>
      <c r="G511" s="69" t="str">
        <f>G508</f>
        <v>1D10</v>
      </c>
      <c r="H511" s="72">
        <v>0</v>
      </c>
      <c r="I511" s="64">
        <f>I508</f>
        <v>3</v>
      </c>
      <c r="J511" s="64">
        <f>J508</f>
        <v>1</v>
      </c>
      <c r="K511" s="72">
        <v>0</v>
      </c>
      <c r="L511" s="49">
        <v>15</v>
      </c>
      <c r="M511" s="91">
        <v>8</v>
      </c>
      <c r="N511" s="49" t="s">
        <v>25</v>
      </c>
      <c r="O511" s="49" t="s">
        <v>31</v>
      </c>
      <c r="P511" s="70">
        <v>40</v>
      </c>
      <c r="Q511" s="61"/>
    </row>
    <row r="512" spans="1:17" ht="15.75" thickBot="1" x14ac:dyDescent="0.3">
      <c r="A512" s="84">
        <f>A511+1</f>
        <v>446</v>
      </c>
      <c r="B512" s="96"/>
      <c r="C512" s="76" t="str">
        <f>C508</f>
        <v>Bardiche</v>
      </c>
      <c r="D512" s="89" t="s">
        <v>76</v>
      </c>
      <c r="E512" s="77" t="str">
        <f>E508</f>
        <v>Corte</v>
      </c>
      <c r="F512" s="77" t="str">
        <f>F508</f>
        <v>G</v>
      </c>
      <c r="G512" s="78" t="str">
        <f>G508</f>
        <v>1D10</v>
      </c>
      <c r="H512" s="79">
        <v>-3</v>
      </c>
      <c r="I512" s="77">
        <f>I508</f>
        <v>3</v>
      </c>
      <c r="J512" s="77">
        <f>J508</f>
        <v>1</v>
      </c>
      <c r="K512" s="79">
        <v>-2</v>
      </c>
      <c r="L512" s="81">
        <f>L508+ 1</f>
        <v>13</v>
      </c>
      <c r="M512" s="92">
        <f>(M508/5)*4</f>
        <v>3.6</v>
      </c>
      <c r="N512" s="81" t="s">
        <v>4</v>
      </c>
      <c r="O512" s="81" t="s">
        <v>40</v>
      </c>
      <c r="P512" s="82">
        <v>20</v>
      </c>
      <c r="Q512" s="83"/>
    </row>
    <row r="513" spans="1:17" ht="16.5" thickTop="1" thickBot="1" x14ac:dyDescent="0.3">
      <c r="A513" s="87">
        <f t="shared" ref="A513:A528" si="1115">A512+1</f>
        <v>447</v>
      </c>
      <c r="B513" s="96"/>
      <c r="C513" s="48" t="str">
        <f t="shared" ref="C513" si="1116">C512</f>
        <v>Bardiche</v>
      </c>
      <c r="D513" s="88" t="s">
        <v>77</v>
      </c>
      <c r="E513" s="64" t="str">
        <f t="shared" ref="E513" si="1117">E512</f>
        <v>Corte</v>
      </c>
      <c r="F513" s="64" t="str">
        <f t="shared" ref="F513" si="1118">F512</f>
        <v>G</v>
      </c>
      <c r="G513" s="69" t="str">
        <f t="shared" ref="G513" si="1119">G512</f>
        <v>1D10</v>
      </c>
      <c r="H513" s="72">
        <v>-3</v>
      </c>
      <c r="I513" s="64">
        <f t="shared" ref="I513" si="1120">I512</f>
        <v>3</v>
      </c>
      <c r="J513" s="64">
        <f t="shared" ref="J513" si="1121">J512</f>
        <v>1</v>
      </c>
      <c r="K513" s="72">
        <v>-1</v>
      </c>
      <c r="L513" s="49">
        <f>L509+1</f>
        <v>14</v>
      </c>
      <c r="M513" s="91">
        <f>(M509/5)*4</f>
        <v>3.6</v>
      </c>
      <c r="N513" s="49" t="s">
        <v>23</v>
      </c>
      <c r="O513" s="49" t="s">
        <v>40</v>
      </c>
      <c r="P513" s="70">
        <v>30</v>
      </c>
      <c r="Q513" s="61"/>
    </row>
    <row r="514" spans="1:17" ht="15.75" thickBot="1" x14ac:dyDescent="0.3">
      <c r="A514" s="84">
        <f t="shared" si="1115"/>
        <v>448</v>
      </c>
      <c r="B514" s="96"/>
      <c r="C514" s="76" t="str">
        <f t="shared" ref="C514" si="1122">C512</f>
        <v>Bardiche</v>
      </c>
      <c r="D514" s="89" t="s">
        <v>78</v>
      </c>
      <c r="E514" s="77" t="str">
        <f t="shared" ref="E514" si="1123">E512</f>
        <v>Corte</v>
      </c>
      <c r="F514" s="77" t="str">
        <f t="shared" ref="F514:G514" si="1124">F512</f>
        <v>G</v>
      </c>
      <c r="G514" s="78" t="str">
        <f t="shared" si="1124"/>
        <v>1D10</v>
      </c>
      <c r="H514" s="79">
        <v>-3</v>
      </c>
      <c r="I514" s="77">
        <f t="shared" ref="I514:J514" si="1125">I512</f>
        <v>3</v>
      </c>
      <c r="J514" s="77">
        <f t="shared" si="1125"/>
        <v>1</v>
      </c>
      <c r="K514" s="79">
        <v>0</v>
      </c>
      <c r="L514" s="81">
        <f>L510+1</f>
        <v>15</v>
      </c>
      <c r="M514" s="92">
        <f t="shared" ref="M514:M515" si="1126">(M510/5)*4</f>
        <v>4.8</v>
      </c>
      <c r="N514" s="81" t="s">
        <v>24</v>
      </c>
      <c r="O514" s="81" t="s">
        <v>40</v>
      </c>
      <c r="P514" s="82">
        <v>40</v>
      </c>
      <c r="Q514" s="83"/>
    </row>
    <row r="515" spans="1:17" ht="16.5" thickTop="1" thickBot="1" x14ac:dyDescent="0.3">
      <c r="A515" s="87">
        <f t="shared" si="1115"/>
        <v>449</v>
      </c>
      <c r="B515" s="96"/>
      <c r="C515" s="48" t="str">
        <f t="shared" ref="C515" si="1127">C512</f>
        <v>Bardiche</v>
      </c>
      <c r="D515" s="88" t="s">
        <v>79</v>
      </c>
      <c r="E515" s="64" t="str">
        <f t="shared" ref="E515" si="1128">E512</f>
        <v>Corte</v>
      </c>
      <c r="F515" s="64" t="str">
        <f t="shared" ref="F515:G515" si="1129">F512</f>
        <v>G</v>
      </c>
      <c r="G515" s="69" t="str">
        <f t="shared" si="1129"/>
        <v>1D10</v>
      </c>
      <c r="H515" s="72">
        <v>-2</v>
      </c>
      <c r="I515" s="64">
        <f t="shared" ref="I515:J515" si="1130">I512</f>
        <v>3</v>
      </c>
      <c r="J515" s="64">
        <f t="shared" si="1130"/>
        <v>1</v>
      </c>
      <c r="K515" s="72">
        <v>1</v>
      </c>
      <c r="L515" s="49">
        <f>L511+1</f>
        <v>16</v>
      </c>
      <c r="M515" s="91">
        <f t="shared" si="1126"/>
        <v>6.4</v>
      </c>
      <c r="N515" s="49" t="s">
        <v>25</v>
      </c>
      <c r="O515" s="49" t="s">
        <v>40</v>
      </c>
      <c r="P515" s="70">
        <v>50</v>
      </c>
      <c r="Q515" s="61"/>
    </row>
    <row r="516" spans="1:17" ht="15.75" thickBot="1" x14ac:dyDescent="0.3">
      <c r="A516" s="84">
        <f t="shared" si="1115"/>
        <v>450</v>
      </c>
      <c r="B516" s="96"/>
      <c r="C516" s="76" t="str">
        <f t="shared" ref="C516" si="1131">C512</f>
        <v>Bardiche</v>
      </c>
      <c r="D516" s="89" t="s">
        <v>80</v>
      </c>
      <c r="E516" s="77" t="str">
        <f t="shared" ref="E516" si="1132">E512</f>
        <v>Corte</v>
      </c>
      <c r="F516" s="77" t="str">
        <f t="shared" ref="F516:G516" si="1133">F512</f>
        <v>G</v>
      </c>
      <c r="G516" s="78" t="str">
        <f t="shared" si="1133"/>
        <v>1D10</v>
      </c>
      <c r="H516" s="79">
        <v>1</v>
      </c>
      <c r="I516" s="77">
        <f t="shared" ref="I516:J516" si="1134">I512</f>
        <v>3</v>
      </c>
      <c r="J516" s="77">
        <f t="shared" si="1134"/>
        <v>1</v>
      </c>
      <c r="K516" s="79">
        <v>3</v>
      </c>
      <c r="L516" s="81">
        <f>L515+1</f>
        <v>17</v>
      </c>
      <c r="M516" s="92">
        <f>(M515/5)*4</f>
        <v>5.12</v>
      </c>
      <c r="N516" s="81" t="s">
        <v>28</v>
      </c>
      <c r="O516" s="81" t="s">
        <v>40</v>
      </c>
      <c r="P516" s="82">
        <v>70</v>
      </c>
      <c r="Q516" s="83"/>
    </row>
    <row r="517" spans="1:17" ht="16.5" thickTop="1" thickBot="1" x14ac:dyDescent="0.3">
      <c r="A517" s="87">
        <f t="shared" si="1115"/>
        <v>451</v>
      </c>
      <c r="B517" s="96"/>
      <c r="C517" s="48" t="str">
        <f t="shared" ref="C517" si="1135">C516</f>
        <v>Bardiche</v>
      </c>
      <c r="D517" s="88" t="s">
        <v>81</v>
      </c>
      <c r="E517" s="64" t="str">
        <f t="shared" ref="E517" si="1136">E516</f>
        <v>Corte</v>
      </c>
      <c r="F517" s="64" t="str">
        <f t="shared" ref="F517" si="1137">F516</f>
        <v>G</v>
      </c>
      <c r="G517" s="69" t="str">
        <f t="shared" ref="G517" si="1138">G516</f>
        <v>1D10</v>
      </c>
      <c r="H517" s="72">
        <v>-3</v>
      </c>
      <c r="I517" s="64">
        <f t="shared" ref="I517" si="1139">I516</f>
        <v>3</v>
      </c>
      <c r="J517" s="64">
        <f t="shared" ref="J517" si="1140">J516</f>
        <v>1</v>
      </c>
      <c r="K517" s="72">
        <v>-1</v>
      </c>
      <c r="L517" s="49">
        <f>L512</f>
        <v>13</v>
      </c>
      <c r="M517" s="91">
        <f>(M508/4)*3</f>
        <v>3.375</v>
      </c>
      <c r="N517" s="49" t="s">
        <v>4</v>
      </c>
      <c r="O517" s="49" t="s">
        <v>41</v>
      </c>
      <c r="P517" s="70">
        <v>20</v>
      </c>
      <c r="Q517" s="61"/>
    </row>
    <row r="518" spans="1:17" ht="15.75" thickBot="1" x14ac:dyDescent="0.3">
      <c r="A518" s="84">
        <f t="shared" si="1115"/>
        <v>452</v>
      </c>
      <c r="B518" s="96"/>
      <c r="C518" s="76" t="str">
        <f t="shared" ref="C518" si="1141">C516</f>
        <v>Bardiche</v>
      </c>
      <c r="D518" s="89" t="s">
        <v>82</v>
      </c>
      <c r="E518" s="77" t="str">
        <f t="shared" ref="E518" si="1142">E516</f>
        <v>Corte</v>
      </c>
      <c r="F518" s="77" t="str">
        <f t="shared" ref="F518:G518" si="1143">F516</f>
        <v>G</v>
      </c>
      <c r="G518" s="78" t="str">
        <f t="shared" si="1143"/>
        <v>1D10</v>
      </c>
      <c r="H518" s="79">
        <v>-3</v>
      </c>
      <c r="I518" s="77">
        <f t="shared" ref="I518:J518" si="1144">I516</f>
        <v>3</v>
      </c>
      <c r="J518" s="77">
        <f t="shared" si="1144"/>
        <v>1</v>
      </c>
      <c r="K518" s="79">
        <v>0</v>
      </c>
      <c r="L518" s="81">
        <f>L513</f>
        <v>14</v>
      </c>
      <c r="M518" s="92">
        <f>(M509/4)*3</f>
        <v>3.375</v>
      </c>
      <c r="N518" s="81" t="s">
        <v>23</v>
      </c>
      <c r="O518" s="81" t="s">
        <v>41</v>
      </c>
      <c r="P518" s="82">
        <v>30</v>
      </c>
      <c r="Q518" s="83"/>
    </row>
    <row r="519" spans="1:17" ht="16.5" thickTop="1" thickBot="1" x14ac:dyDescent="0.3">
      <c r="A519" s="87">
        <f t="shared" si="1115"/>
        <v>453</v>
      </c>
      <c r="B519" s="96"/>
      <c r="C519" s="48" t="str">
        <f t="shared" ref="C519" si="1145">C516</f>
        <v>Bardiche</v>
      </c>
      <c r="D519" s="88" t="s">
        <v>83</v>
      </c>
      <c r="E519" s="64" t="str">
        <f t="shared" ref="E519" si="1146">E516</f>
        <v>Corte</v>
      </c>
      <c r="F519" s="64" t="str">
        <f t="shared" ref="F519:G519" si="1147">F516</f>
        <v>G</v>
      </c>
      <c r="G519" s="69" t="str">
        <f t="shared" si="1147"/>
        <v>1D10</v>
      </c>
      <c r="H519" s="72">
        <v>-3</v>
      </c>
      <c r="I519" s="64">
        <f t="shared" ref="I519:J519" si="1148">I516</f>
        <v>3</v>
      </c>
      <c r="J519" s="64">
        <f t="shared" si="1148"/>
        <v>1</v>
      </c>
      <c r="K519" s="72">
        <v>1</v>
      </c>
      <c r="L519" s="49">
        <f>L514</f>
        <v>15</v>
      </c>
      <c r="M519" s="91">
        <f t="shared" ref="M519:M520" si="1149">(M510/4)*3</f>
        <v>4.5</v>
      </c>
      <c r="N519" s="49" t="s">
        <v>24</v>
      </c>
      <c r="O519" s="49" t="s">
        <v>41</v>
      </c>
      <c r="P519" s="70">
        <v>40</v>
      </c>
      <c r="Q519" s="61"/>
    </row>
    <row r="520" spans="1:17" ht="15.75" thickBot="1" x14ac:dyDescent="0.3">
      <c r="A520" s="84">
        <f t="shared" si="1115"/>
        <v>454</v>
      </c>
      <c r="B520" s="96"/>
      <c r="C520" s="76" t="str">
        <f t="shared" ref="C520" si="1150">C516</f>
        <v>Bardiche</v>
      </c>
      <c r="D520" s="89" t="s">
        <v>84</v>
      </c>
      <c r="E520" s="77" t="str">
        <f t="shared" ref="E520" si="1151">E516</f>
        <v>Corte</v>
      </c>
      <c r="F520" s="77" t="str">
        <f t="shared" ref="F520:G520" si="1152">F516</f>
        <v>G</v>
      </c>
      <c r="G520" s="78" t="str">
        <f t="shared" si="1152"/>
        <v>1D10</v>
      </c>
      <c r="H520" s="79">
        <v>-3</v>
      </c>
      <c r="I520" s="77">
        <f t="shared" ref="I520:J520" si="1153">I516</f>
        <v>3</v>
      </c>
      <c r="J520" s="77">
        <f t="shared" si="1153"/>
        <v>1</v>
      </c>
      <c r="K520" s="79">
        <v>2</v>
      </c>
      <c r="L520" s="81">
        <f>L515</f>
        <v>16</v>
      </c>
      <c r="M520" s="92">
        <f t="shared" si="1149"/>
        <v>6</v>
      </c>
      <c r="N520" s="81" t="s">
        <v>25</v>
      </c>
      <c r="O520" s="81" t="s">
        <v>41</v>
      </c>
      <c r="P520" s="82">
        <v>50</v>
      </c>
      <c r="Q520" s="83"/>
    </row>
    <row r="521" spans="1:17" ht="16.5" thickTop="1" thickBot="1" x14ac:dyDescent="0.3">
      <c r="A521" s="87">
        <f t="shared" si="1115"/>
        <v>455</v>
      </c>
      <c r="B521" s="96"/>
      <c r="C521" s="48" t="str">
        <f t="shared" ref="C521" si="1154">C520</f>
        <v>Bardiche</v>
      </c>
      <c r="D521" s="88" t="s">
        <v>85</v>
      </c>
      <c r="E521" s="64" t="str">
        <f t="shared" ref="E521" si="1155">E520</f>
        <v>Corte</v>
      </c>
      <c r="F521" s="64" t="str">
        <f t="shared" ref="F521" si="1156">F520</f>
        <v>G</v>
      </c>
      <c r="G521" s="69" t="str">
        <f t="shared" ref="G521" si="1157">G520</f>
        <v>1D10</v>
      </c>
      <c r="H521" s="72">
        <v>0</v>
      </c>
      <c r="I521" s="64">
        <f t="shared" ref="I521" si="1158">I520</f>
        <v>3</v>
      </c>
      <c r="J521" s="64">
        <f t="shared" ref="J521" si="1159">J520</f>
        <v>1</v>
      </c>
      <c r="K521" s="72">
        <v>4</v>
      </c>
      <c r="L521" s="49">
        <f>L516</f>
        <v>17</v>
      </c>
      <c r="M521" s="91">
        <f>(M520/4)*3</f>
        <v>4.5</v>
      </c>
      <c r="N521" s="49" t="s">
        <v>28</v>
      </c>
      <c r="O521" s="49" t="s">
        <v>41</v>
      </c>
      <c r="P521" s="70">
        <v>70</v>
      </c>
      <c r="Q521" s="61"/>
    </row>
    <row r="522" spans="1:17" ht="15.75" thickBot="1" x14ac:dyDescent="0.3">
      <c r="A522" s="84">
        <f t="shared" si="1115"/>
        <v>456</v>
      </c>
      <c r="B522" s="96"/>
      <c r="C522" s="76" t="str">
        <f t="shared" ref="C522" si="1160">C520</f>
        <v>Bardiche</v>
      </c>
      <c r="D522" s="89" t="s">
        <v>86</v>
      </c>
      <c r="E522" s="77" t="str">
        <f t="shared" ref="E522" si="1161">E520</f>
        <v>Corte</v>
      </c>
      <c r="F522" s="77" t="str">
        <f t="shared" ref="F522:G522" si="1162">F520</f>
        <v>G</v>
      </c>
      <c r="G522" s="78" t="str">
        <f t="shared" si="1162"/>
        <v>1D10</v>
      </c>
      <c r="H522" s="79">
        <v>-2</v>
      </c>
      <c r="I522" s="77">
        <f t="shared" ref="I522:J522" si="1163">I520</f>
        <v>3</v>
      </c>
      <c r="J522" s="77">
        <f t="shared" si="1163"/>
        <v>1</v>
      </c>
      <c r="K522" s="79">
        <v>-3</v>
      </c>
      <c r="L522" s="81">
        <f>L509+1</f>
        <v>14</v>
      </c>
      <c r="M522" s="92">
        <f>(M509/5)*6</f>
        <v>5.4</v>
      </c>
      <c r="N522" s="81" t="s">
        <v>23</v>
      </c>
      <c r="O522" s="81" t="s">
        <v>32</v>
      </c>
      <c r="P522" s="82">
        <v>30</v>
      </c>
      <c r="Q522" s="83"/>
    </row>
    <row r="523" spans="1:17" ht="16.5" thickTop="1" thickBot="1" x14ac:dyDescent="0.3">
      <c r="A523" s="87">
        <f t="shared" si="1115"/>
        <v>457</v>
      </c>
      <c r="B523" s="96"/>
      <c r="C523" s="48" t="str">
        <f t="shared" ref="C523" si="1164">C520</f>
        <v>Bardiche</v>
      </c>
      <c r="D523" s="88" t="s">
        <v>87</v>
      </c>
      <c r="E523" s="64" t="str">
        <f t="shared" ref="E523" si="1165">E520</f>
        <v>Corte</v>
      </c>
      <c r="F523" s="64" t="str">
        <f t="shared" ref="F523:G523" si="1166">F520</f>
        <v>G</v>
      </c>
      <c r="G523" s="69" t="str">
        <f t="shared" si="1166"/>
        <v>1D10</v>
      </c>
      <c r="H523" s="72">
        <v>0</v>
      </c>
      <c r="I523" s="64">
        <f t="shared" ref="I523:J523" si="1167">I520</f>
        <v>3</v>
      </c>
      <c r="J523" s="64">
        <f t="shared" si="1167"/>
        <v>1</v>
      </c>
      <c r="K523" s="72">
        <v>-2</v>
      </c>
      <c r="L523" s="49">
        <f>L510+1</f>
        <v>15</v>
      </c>
      <c r="M523" s="91">
        <f>(M510/5)*6</f>
        <v>7.1999999999999993</v>
      </c>
      <c r="N523" s="49" t="s">
        <v>24</v>
      </c>
      <c r="O523" s="49" t="s">
        <v>32</v>
      </c>
      <c r="P523" s="70">
        <v>40</v>
      </c>
      <c r="Q523" s="61"/>
    </row>
    <row r="524" spans="1:17" ht="15.75" thickBot="1" x14ac:dyDescent="0.3">
      <c r="A524" s="84">
        <f t="shared" si="1115"/>
        <v>458</v>
      </c>
      <c r="B524" s="96"/>
      <c r="C524" s="76" t="str">
        <f t="shared" ref="C524" si="1168">C520</f>
        <v>Bardiche</v>
      </c>
      <c r="D524" s="89" t="s">
        <v>88</v>
      </c>
      <c r="E524" s="77" t="str">
        <f t="shared" ref="E524" si="1169">E520</f>
        <v>Corte</v>
      </c>
      <c r="F524" s="77" t="str">
        <f t="shared" ref="F524:G524" si="1170">F520</f>
        <v>G</v>
      </c>
      <c r="G524" s="78" t="str">
        <f t="shared" si="1170"/>
        <v>1D10</v>
      </c>
      <c r="H524" s="79">
        <v>1</v>
      </c>
      <c r="I524" s="77">
        <f t="shared" ref="I524:J524" si="1171">I520</f>
        <v>3</v>
      </c>
      <c r="J524" s="77">
        <f t="shared" si="1171"/>
        <v>1</v>
      </c>
      <c r="K524" s="79">
        <v>-1</v>
      </c>
      <c r="L524" s="81">
        <f>L511+1</f>
        <v>16</v>
      </c>
      <c r="M524" s="92">
        <f>(M511/5)*6</f>
        <v>9.6000000000000014</v>
      </c>
      <c r="N524" s="81" t="s">
        <v>25</v>
      </c>
      <c r="O524" s="81" t="s">
        <v>32</v>
      </c>
      <c r="P524" s="82">
        <v>50</v>
      </c>
      <c r="Q524" s="83"/>
    </row>
    <row r="525" spans="1:17" ht="16.5" thickTop="1" thickBot="1" x14ac:dyDescent="0.3">
      <c r="A525" s="87">
        <f t="shared" si="1115"/>
        <v>459</v>
      </c>
      <c r="B525" s="96"/>
      <c r="C525" s="48" t="str">
        <f t="shared" ref="C525" si="1172">C524</f>
        <v>Bardiche</v>
      </c>
      <c r="D525" s="88" t="s">
        <v>89</v>
      </c>
      <c r="E525" s="64" t="str">
        <f t="shared" ref="E525" si="1173">E524</f>
        <v>Corte</v>
      </c>
      <c r="F525" s="64" t="str">
        <f t="shared" ref="F525" si="1174">F524</f>
        <v>G</v>
      </c>
      <c r="G525" s="69" t="str">
        <f t="shared" ref="G525" si="1175">G524</f>
        <v>1D10</v>
      </c>
      <c r="H525" s="72">
        <v>2</v>
      </c>
      <c r="I525" s="64">
        <f t="shared" ref="I525" si="1176">I524</f>
        <v>3</v>
      </c>
      <c r="J525" s="64">
        <f t="shared" ref="J525" si="1177">J524</f>
        <v>1</v>
      </c>
      <c r="K525" s="72">
        <v>0</v>
      </c>
      <c r="L525" s="49">
        <f>L524+1</f>
        <v>17</v>
      </c>
      <c r="M525" s="91">
        <f>M524</f>
        <v>9.6000000000000014</v>
      </c>
      <c r="N525" s="49" t="s">
        <v>3</v>
      </c>
      <c r="O525" s="49" t="s">
        <v>32</v>
      </c>
      <c r="P525" s="70">
        <v>60</v>
      </c>
      <c r="Q525" s="61"/>
    </row>
    <row r="526" spans="1:17" ht="15.75" thickBot="1" x14ac:dyDescent="0.3">
      <c r="A526" s="84">
        <f t="shared" si="1115"/>
        <v>460</v>
      </c>
      <c r="B526" s="96"/>
      <c r="C526" s="76" t="str">
        <f t="shared" ref="C526" si="1178">C524</f>
        <v>Bardiche</v>
      </c>
      <c r="D526" s="89" t="s">
        <v>90</v>
      </c>
      <c r="E526" s="77" t="str">
        <f t="shared" ref="E526" si="1179">E524</f>
        <v>Corte</v>
      </c>
      <c r="F526" s="77" t="str">
        <f t="shared" ref="F526:G526" si="1180">F524</f>
        <v>G</v>
      </c>
      <c r="G526" s="78" t="str">
        <f t="shared" si="1180"/>
        <v>1D10</v>
      </c>
      <c r="H526" s="79">
        <v>4</v>
      </c>
      <c r="I526" s="77">
        <f t="shared" ref="I526:J526" si="1181">I524</f>
        <v>3</v>
      </c>
      <c r="J526" s="77">
        <f t="shared" si="1181"/>
        <v>1</v>
      </c>
      <c r="K526" s="79">
        <v>2</v>
      </c>
      <c r="L526" s="81">
        <f>L525+1</f>
        <v>18</v>
      </c>
      <c r="M526" s="92">
        <f>(M525/50)*55</f>
        <v>10.560000000000002</v>
      </c>
      <c r="N526" s="81" t="s">
        <v>29</v>
      </c>
      <c r="O526" s="81" t="s">
        <v>32</v>
      </c>
      <c r="P526" s="82">
        <v>80</v>
      </c>
      <c r="Q526" s="83"/>
    </row>
    <row r="527" spans="1:17" ht="16.5" thickTop="1" thickBot="1" x14ac:dyDescent="0.3">
      <c r="A527" s="87">
        <f t="shared" si="1115"/>
        <v>461</v>
      </c>
      <c r="B527" s="96"/>
      <c r="C527" s="48" t="str">
        <f t="shared" ref="C527" si="1182">C524</f>
        <v>Bardiche</v>
      </c>
      <c r="D527" s="88" t="s">
        <v>91</v>
      </c>
      <c r="E527" s="64" t="str">
        <f t="shared" ref="E527" si="1183">E524</f>
        <v>Corte</v>
      </c>
      <c r="F527" s="64" t="str">
        <f t="shared" ref="F527:G527" si="1184">F524</f>
        <v>G</v>
      </c>
      <c r="G527" s="69" t="str">
        <f t="shared" si="1184"/>
        <v>1D10</v>
      </c>
      <c r="H527" s="72">
        <v>5</v>
      </c>
      <c r="I527" s="64">
        <f t="shared" ref="I527:J527" si="1185">I524</f>
        <v>3</v>
      </c>
      <c r="J527" s="64">
        <f t="shared" si="1185"/>
        <v>1</v>
      </c>
      <c r="K527" s="72">
        <v>5</v>
      </c>
      <c r="L527" s="49">
        <f>L526*10</f>
        <v>180</v>
      </c>
      <c r="M527" s="91">
        <f>(M511/4)*3</f>
        <v>6</v>
      </c>
      <c r="N527" s="49" t="s">
        <v>29</v>
      </c>
      <c r="O527" s="49" t="s">
        <v>35</v>
      </c>
      <c r="P527" s="69">
        <v>99</v>
      </c>
      <c r="Q527" s="61"/>
    </row>
    <row r="528" spans="1:17" ht="15.75" thickBot="1" x14ac:dyDescent="0.3">
      <c r="A528" s="84">
        <f t="shared" si="1115"/>
        <v>462</v>
      </c>
      <c r="B528" s="96"/>
      <c r="C528" s="76" t="str">
        <f t="shared" ref="C528" si="1186">C524</f>
        <v>Bardiche</v>
      </c>
      <c r="D528" s="89" t="s">
        <v>92</v>
      </c>
      <c r="E528" s="77" t="str">
        <f t="shared" ref="E528" si="1187">E524</f>
        <v>Corte</v>
      </c>
      <c r="F528" s="77" t="str">
        <f t="shared" ref="F528:G528" si="1188">F524</f>
        <v>G</v>
      </c>
      <c r="G528" s="78" t="str">
        <f t="shared" si="1188"/>
        <v>1D10</v>
      </c>
      <c r="H528" s="79">
        <v>6</v>
      </c>
      <c r="I528" s="77">
        <f t="shared" ref="I528:J528" si="1189">I524</f>
        <v>3</v>
      </c>
      <c r="J528" s="77">
        <f t="shared" si="1189"/>
        <v>1</v>
      </c>
      <c r="K528" s="79">
        <v>6</v>
      </c>
      <c r="L528" s="81">
        <f>L527*2</f>
        <v>360</v>
      </c>
      <c r="M528" s="92">
        <f>(M527/40)*45</f>
        <v>6.75</v>
      </c>
      <c r="N528" s="81" t="s">
        <v>30</v>
      </c>
      <c r="O528" s="81" t="s">
        <v>35</v>
      </c>
      <c r="P528" s="78">
        <v>99</v>
      </c>
      <c r="Q528" s="83"/>
    </row>
    <row r="529" spans="1:17" ht="16.5" thickTop="1" thickBot="1" x14ac:dyDescent="0.3">
      <c r="A529" s="97" t="s">
        <v>60</v>
      </c>
      <c r="B529" s="98"/>
      <c r="C529" s="99" t="s">
        <v>13</v>
      </c>
      <c r="D529" s="100"/>
      <c r="E529" s="74" t="s">
        <v>106</v>
      </c>
      <c r="F529" s="62" t="s">
        <v>14</v>
      </c>
      <c r="G529" s="101" t="s">
        <v>15</v>
      </c>
      <c r="H529" s="100"/>
      <c r="I529" s="65" t="s">
        <v>16</v>
      </c>
      <c r="J529" s="101" t="s">
        <v>17</v>
      </c>
      <c r="K529" s="100"/>
      <c r="L529" s="62" t="s">
        <v>18</v>
      </c>
      <c r="M529" s="62" t="s">
        <v>19</v>
      </c>
      <c r="N529" s="62" t="s">
        <v>21</v>
      </c>
      <c r="O529" s="62" t="s">
        <v>20</v>
      </c>
      <c r="P529" s="73" t="s">
        <v>61</v>
      </c>
      <c r="Q529" s="63" t="s">
        <v>22</v>
      </c>
    </row>
    <row r="530" spans="1:17" ht="16.5" thickTop="1" thickBot="1" x14ac:dyDescent="0.3">
      <c r="A530" s="84">
        <v>463</v>
      </c>
      <c r="B530" s="95" t="s">
        <v>129</v>
      </c>
      <c r="C530" s="76" t="s">
        <v>129</v>
      </c>
      <c r="D530" s="89" t="s">
        <v>72</v>
      </c>
      <c r="E530" s="89" t="s">
        <v>124</v>
      </c>
      <c r="F530" s="77" t="s">
        <v>59</v>
      </c>
      <c r="G530" s="78" t="s">
        <v>46</v>
      </c>
      <c r="H530" s="79">
        <v>-1</v>
      </c>
      <c r="I530" s="85">
        <v>7</v>
      </c>
      <c r="J530" s="78">
        <v>9</v>
      </c>
      <c r="K530" s="79">
        <v>-3</v>
      </c>
      <c r="L530" s="81">
        <f>L531-2</f>
        <v>3</v>
      </c>
      <c r="M530" s="92">
        <v>1</v>
      </c>
      <c r="N530" s="81" t="s">
        <v>120</v>
      </c>
      <c r="O530" s="81" t="s">
        <v>128</v>
      </c>
      <c r="P530" s="82">
        <v>10</v>
      </c>
      <c r="Q530" s="83" t="s">
        <v>132</v>
      </c>
    </row>
    <row r="531" spans="1:17" ht="16.5" thickTop="1" thickBot="1" x14ac:dyDescent="0.3">
      <c r="A531" s="87">
        <v>464</v>
      </c>
      <c r="B531" s="96"/>
      <c r="C531" s="48" t="str">
        <f>C530</f>
        <v>Chicote Liso</v>
      </c>
      <c r="D531" s="88" t="s">
        <v>73</v>
      </c>
      <c r="E531" s="64" t="str">
        <f>E530</f>
        <v>Outro</v>
      </c>
      <c r="F531" s="64" t="str">
        <f>F530</f>
        <v>G</v>
      </c>
      <c r="G531" s="69" t="str">
        <f>G530</f>
        <v>1D4</v>
      </c>
      <c r="H531" s="72">
        <v>0</v>
      </c>
      <c r="I531" s="64">
        <f>I530</f>
        <v>7</v>
      </c>
      <c r="J531" s="64">
        <f>J530</f>
        <v>9</v>
      </c>
      <c r="K531" s="72">
        <v>-2</v>
      </c>
      <c r="L531" s="49">
        <v>5</v>
      </c>
      <c r="M531" s="91">
        <f>(M530/100)*120</f>
        <v>1.2</v>
      </c>
      <c r="N531" s="49" t="s">
        <v>121</v>
      </c>
      <c r="O531" s="49" t="s">
        <v>128</v>
      </c>
      <c r="P531" s="70">
        <v>30</v>
      </c>
      <c r="Q531" s="61" t="s">
        <v>132</v>
      </c>
    </row>
    <row r="532" spans="1:17" ht="15.75" thickBot="1" x14ac:dyDescent="0.3">
      <c r="A532" s="84">
        <v>465</v>
      </c>
      <c r="B532" s="96"/>
      <c r="C532" s="76" t="str">
        <f>C530</f>
        <v>Chicote Liso</v>
      </c>
      <c r="D532" s="89" t="s">
        <v>74</v>
      </c>
      <c r="E532" s="77" t="str">
        <f>E530</f>
        <v>Outro</v>
      </c>
      <c r="F532" s="77" t="str">
        <f>F530</f>
        <v>G</v>
      </c>
      <c r="G532" s="78" t="str">
        <f>G530</f>
        <v>1D4</v>
      </c>
      <c r="H532" s="79">
        <v>1</v>
      </c>
      <c r="I532" s="77">
        <f>I530</f>
        <v>7</v>
      </c>
      <c r="J532" s="77">
        <f>J530</f>
        <v>9</v>
      </c>
      <c r="K532" s="79">
        <v>-1</v>
      </c>
      <c r="L532" s="81">
        <f>L531+1</f>
        <v>6</v>
      </c>
      <c r="M532" s="92">
        <f>(M530/100)*130</f>
        <v>1.3</v>
      </c>
      <c r="N532" s="81" t="s">
        <v>28</v>
      </c>
      <c r="O532" s="81" t="s">
        <v>128</v>
      </c>
      <c r="P532" s="82">
        <v>50</v>
      </c>
      <c r="Q532" s="83" t="s">
        <v>132</v>
      </c>
    </row>
    <row r="533" spans="1:17" ht="16.5" thickTop="1" thickBot="1" x14ac:dyDescent="0.3">
      <c r="A533" s="87">
        <v>466</v>
      </c>
      <c r="B533" s="96"/>
      <c r="C533" s="48" t="str">
        <f>C530</f>
        <v>Chicote Liso</v>
      </c>
      <c r="D533" s="88" t="s">
        <v>75</v>
      </c>
      <c r="E533" s="64" t="str">
        <f>E530</f>
        <v>Outro</v>
      </c>
      <c r="F533" s="64" t="str">
        <f>F530</f>
        <v>G</v>
      </c>
      <c r="G533" s="69" t="str">
        <f>G530</f>
        <v>1D4</v>
      </c>
      <c r="H533" s="72">
        <v>2</v>
      </c>
      <c r="I533" s="64">
        <f>I530</f>
        <v>7</v>
      </c>
      <c r="J533" s="64">
        <f>J530</f>
        <v>9</v>
      </c>
      <c r="K533" s="72">
        <v>0</v>
      </c>
      <c r="L533" s="49">
        <f>L532+3</f>
        <v>9</v>
      </c>
      <c r="M533" s="91">
        <f>(M530/100)*140</f>
        <v>1.4000000000000001</v>
      </c>
      <c r="N533" s="49" t="s">
        <v>122</v>
      </c>
      <c r="O533" s="49" t="s">
        <v>128</v>
      </c>
      <c r="P533" s="70">
        <v>70</v>
      </c>
      <c r="Q533" s="61" t="s">
        <v>132</v>
      </c>
    </row>
    <row r="534" spans="1:17" ht="15.75" thickBot="1" x14ac:dyDescent="0.3">
      <c r="A534" s="84">
        <v>467</v>
      </c>
      <c r="B534" s="96"/>
      <c r="C534" s="76" t="str">
        <f>C530</f>
        <v>Chicote Liso</v>
      </c>
      <c r="D534" s="89" t="s">
        <v>76</v>
      </c>
      <c r="E534" s="77" t="str">
        <f>E530</f>
        <v>Outro</v>
      </c>
      <c r="F534" s="77" t="str">
        <f>F530</f>
        <v>G</v>
      </c>
      <c r="G534" s="78" t="str">
        <f>G530</f>
        <v>1D4</v>
      </c>
      <c r="H534" s="79">
        <v>3</v>
      </c>
      <c r="I534" s="77">
        <f>I530</f>
        <v>7</v>
      </c>
      <c r="J534" s="77">
        <f>J530</f>
        <v>9</v>
      </c>
      <c r="K534" s="79">
        <v>1</v>
      </c>
      <c r="L534" s="81">
        <f>L533+3</f>
        <v>12</v>
      </c>
      <c r="M534" s="92">
        <f>(M530/100)*150</f>
        <v>1.5</v>
      </c>
      <c r="N534" s="81" t="s">
        <v>123</v>
      </c>
      <c r="O534" s="81" t="s">
        <v>128</v>
      </c>
      <c r="P534" s="82">
        <v>80</v>
      </c>
      <c r="Q534" s="83" t="s">
        <v>132</v>
      </c>
    </row>
    <row r="535" spans="1:17" ht="16.5" thickTop="1" thickBot="1" x14ac:dyDescent="0.3">
      <c r="A535" s="87">
        <v>468</v>
      </c>
      <c r="B535" s="96"/>
      <c r="C535" s="48" t="str">
        <f t="shared" ref="C535" si="1190">C534</f>
        <v>Chicote Liso</v>
      </c>
      <c r="D535" s="88" t="s">
        <v>77</v>
      </c>
      <c r="E535" s="64" t="str">
        <f t="shared" ref="E535:G535" si="1191">E534</f>
        <v>Outro</v>
      </c>
      <c r="F535" s="64" t="str">
        <f t="shared" si="1191"/>
        <v>G</v>
      </c>
      <c r="G535" s="69" t="str">
        <f t="shared" si="1191"/>
        <v>1D4</v>
      </c>
      <c r="H535" s="72">
        <v>-2</v>
      </c>
      <c r="I535" s="64">
        <f t="shared" ref="I535:J535" si="1192">I534</f>
        <v>7</v>
      </c>
      <c r="J535" s="64">
        <f t="shared" si="1192"/>
        <v>9</v>
      </c>
      <c r="K535" s="72">
        <v>-2</v>
      </c>
      <c r="L535" s="49">
        <f>L530-1</f>
        <v>2</v>
      </c>
      <c r="M535" s="91">
        <f>(M530/100)*90</f>
        <v>0.9</v>
      </c>
      <c r="N535" s="49" t="s">
        <v>125</v>
      </c>
      <c r="O535" s="49" t="s">
        <v>127</v>
      </c>
      <c r="P535" s="70">
        <v>20</v>
      </c>
      <c r="Q535" s="61" t="s">
        <v>132</v>
      </c>
    </row>
    <row r="536" spans="1:17" ht="15.75" thickBot="1" x14ac:dyDescent="0.3">
      <c r="A536" s="84">
        <v>469</v>
      </c>
      <c r="B536" s="96"/>
      <c r="C536" s="76" t="str">
        <f t="shared" ref="C536" si="1193">C534</f>
        <v>Chicote Liso</v>
      </c>
      <c r="D536" s="89" t="s">
        <v>78</v>
      </c>
      <c r="E536" s="77" t="str">
        <f t="shared" ref="E536:G536" si="1194">E534</f>
        <v>Outro</v>
      </c>
      <c r="F536" s="77" t="str">
        <f t="shared" si="1194"/>
        <v>G</v>
      </c>
      <c r="G536" s="78" t="str">
        <f t="shared" si="1194"/>
        <v>1D4</v>
      </c>
      <c r="H536" s="79">
        <v>-1</v>
      </c>
      <c r="I536" s="77">
        <f t="shared" ref="I536:J536" si="1195">I534</f>
        <v>7</v>
      </c>
      <c r="J536" s="77">
        <f t="shared" si="1195"/>
        <v>9</v>
      </c>
      <c r="K536" s="79">
        <v>-1</v>
      </c>
      <c r="L536" s="81">
        <f>L531-1</f>
        <v>4</v>
      </c>
      <c r="M536" s="92">
        <f>(M531/100)*90</f>
        <v>1.08</v>
      </c>
      <c r="N536" s="81" t="s">
        <v>121</v>
      </c>
      <c r="O536" s="81" t="s">
        <v>127</v>
      </c>
      <c r="P536" s="82">
        <v>40</v>
      </c>
      <c r="Q536" s="83" t="s">
        <v>132</v>
      </c>
    </row>
    <row r="537" spans="1:17" ht="16.5" thickTop="1" thickBot="1" x14ac:dyDescent="0.3">
      <c r="A537" s="87">
        <v>470</v>
      </c>
      <c r="B537" s="96"/>
      <c r="C537" s="48" t="str">
        <f t="shared" ref="C537" si="1196">C534</f>
        <v>Chicote Liso</v>
      </c>
      <c r="D537" s="88" t="s">
        <v>79</v>
      </c>
      <c r="E537" s="64" t="str">
        <f t="shared" ref="E537:G537" si="1197">E534</f>
        <v>Outro</v>
      </c>
      <c r="F537" s="64" t="str">
        <f t="shared" si="1197"/>
        <v>G</v>
      </c>
      <c r="G537" s="69" t="str">
        <f t="shared" si="1197"/>
        <v>1D4</v>
      </c>
      <c r="H537" s="72">
        <v>0</v>
      </c>
      <c r="I537" s="64">
        <f t="shared" ref="I537:J537" si="1198">I534</f>
        <v>7</v>
      </c>
      <c r="J537" s="64">
        <f t="shared" si="1198"/>
        <v>9</v>
      </c>
      <c r="K537" s="72">
        <v>0</v>
      </c>
      <c r="L537" s="49">
        <f>L532-1</f>
        <v>5</v>
      </c>
      <c r="M537" s="91">
        <f>(M532/100)*90</f>
        <v>1.1700000000000002</v>
      </c>
      <c r="N537" s="49" t="s">
        <v>28</v>
      </c>
      <c r="O537" s="49" t="s">
        <v>127</v>
      </c>
      <c r="P537" s="70">
        <v>60</v>
      </c>
      <c r="Q537" s="61" t="s">
        <v>132</v>
      </c>
    </row>
    <row r="538" spans="1:17" ht="15.75" thickBot="1" x14ac:dyDescent="0.3">
      <c r="A538" s="84">
        <v>471</v>
      </c>
      <c r="B538" s="96"/>
      <c r="C538" s="76" t="str">
        <f t="shared" ref="C538" si="1199">C534</f>
        <v>Chicote Liso</v>
      </c>
      <c r="D538" s="89" t="s">
        <v>80</v>
      </c>
      <c r="E538" s="77" t="str">
        <f t="shared" ref="E538:G538" si="1200">E534</f>
        <v>Outro</v>
      </c>
      <c r="F538" s="77" t="str">
        <f t="shared" si="1200"/>
        <v>G</v>
      </c>
      <c r="G538" s="78" t="str">
        <f t="shared" si="1200"/>
        <v>1D4</v>
      </c>
      <c r="H538" s="79">
        <v>1</v>
      </c>
      <c r="I538" s="77">
        <f t="shared" ref="I538:J538" si="1201">I534</f>
        <v>7</v>
      </c>
      <c r="J538" s="77">
        <f t="shared" si="1201"/>
        <v>9</v>
      </c>
      <c r="K538" s="79">
        <v>1</v>
      </c>
      <c r="L538" s="81">
        <f>L533-1</f>
        <v>8</v>
      </c>
      <c r="M538" s="92">
        <f t="shared" ref="M538:M539" si="1202">(M533/100)*90</f>
        <v>1.2600000000000002</v>
      </c>
      <c r="N538" s="81" t="s">
        <v>122</v>
      </c>
      <c r="O538" s="81" t="s">
        <v>127</v>
      </c>
      <c r="P538" s="82">
        <v>80</v>
      </c>
      <c r="Q538" s="83" t="s">
        <v>132</v>
      </c>
    </row>
    <row r="539" spans="1:17" ht="16.5" thickTop="1" thickBot="1" x14ac:dyDescent="0.3">
      <c r="A539" s="87">
        <v>472</v>
      </c>
      <c r="B539" s="96"/>
      <c r="C539" s="48" t="str">
        <f t="shared" ref="C539" si="1203">C538</f>
        <v>Chicote Liso</v>
      </c>
      <c r="D539" s="88" t="s">
        <v>81</v>
      </c>
      <c r="E539" s="64" t="str">
        <f t="shared" ref="E539:G539" si="1204">E538</f>
        <v>Outro</v>
      </c>
      <c r="F539" s="64" t="str">
        <f t="shared" si="1204"/>
        <v>G</v>
      </c>
      <c r="G539" s="69" t="str">
        <f t="shared" si="1204"/>
        <v>1D4</v>
      </c>
      <c r="H539" s="72">
        <v>2</v>
      </c>
      <c r="I539" s="64">
        <f t="shared" ref="I539:J539" si="1205">I538</f>
        <v>7</v>
      </c>
      <c r="J539" s="64">
        <f t="shared" si="1205"/>
        <v>9</v>
      </c>
      <c r="K539" s="72">
        <v>2</v>
      </c>
      <c r="L539" s="49">
        <f>L534-1</f>
        <v>11</v>
      </c>
      <c r="M539" s="91">
        <f t="shared" si="1202"/>
        <v>1.3499999999999999</v>
      </c>
      <c r="N539" s="49" t="s">
        <v>123</v>
      </c>
      <c r="O539" s="49" t="s">
        <v>127</v>
      </c>
      <c r="P539" s="70">
        <v>90</v>
      </c>
      <c r="Q539" s="61" t="s">
        <v>132</v>
      </c>
    </row>
    <row r="540" spans="1:17" ht="15.75" thickBot="1" x14ac:dyDescent="0.3">
      <c r="A540" s="84">
        <v>473</v>
      </c>
      <c r="B540" s="96"/>
      <c r="C540" s="76" t="str">
        <f t="shared" ref="C540" si="1206">C538</f>
        <v>Chicote Liso</v>
      </c>
      <c r="D540" s="89" t="s">
        <v>82</v>
      </c>
      <c r="E540" s="77" t="str">
        <f t="shared" ref="E540:G540" si="1207">E538</f>
        <v>Outro</v>
      </c>
      <c r="F540" s="77" t="str">
        <f t="shared" si="1207"/>
        <v>G</v>
      </c>
      <c r="G540" s="78" t="str">
        <f t="shared" si="1207"/>
        <v>1D4</v>
      </c>
      <c r="H540" s="79">
        <v>-3</v>
      </c>
      <c r="I540" s="77">
        <f t="shared" ref="I540:J540" si="1208">I538</f>
        <v>7</v>
      </c>
      <c r="J540" s="77">
        <f t="shared" si="1208"/>
        <v>9</v>
      </c>
      <c r="K540" s="79">
        <v>-1</v>
      </c>
      <c r="L540" s="81">
        <f>L530</f>
        <v>3</v>
      </c>
      <c r="M540" s="92">
        <f>(M530/100)*80</f>
        <v>0.8</v>
      </c>
      <c r="N540" s="81" t="s">
        <v>120</v>
      </c>
      <c r="O540" s="81" t="s">
        <v>126</v>
      </c>
      <c r="P540" s="82">
        <v>20</v>
      </c>
      <c r="Q540" s="83" t="s">
        <v>132</v>
      </c>
    </row>
    <row r="541" spans="1:17" ht="16.5" thickTop="1" thickBot="1" x14ac:dyDescent="0.3">
      <c r="A541" s="87">
        <v>474</v>
      </c>
      <c r="B541" s="96"/>
      <c r="C541" s="48" t="str">
        <f t="shared" ref="C541" si="1209">C538</f>
        <v>Chicote Liso</v>
      </c>
      <c r="D541" s="88" t="s">
        <v>83</v>
      </c>
      <c r="E541" s="64" t="str">
        <f t="shared" ref="E541:G541" si="1210">E538</f>
        <v>Outro</v>
      </c>
      <c r="F541" s="64" t="str">
        <f t="shared" si="1210"/>
        <v>G</v>
      </c>
      <c r="G541" s="69" t="str">
        <f t="shared" si="1210"/>
        <v>1D4</v>
      </c>
      <c r="H541" s="72">
        <v>-2</v>
      </c>
      <c r="I541" s="64">
        <f t="shared" ref="I541:J541" si="1211">I538</f>
        <v>7</v>
      </c>
      <c r="J541" s="64">
        <f t="shared" si="1211"/>
        <v>9</v>
      </c>
      <c r="K541" s="72">
        <v>0</v>
      </c>
      <c r="L541" s="49">
        <f>L531</f>
        <v>5</v>
      </c>
      <c r="M541" s="91">
        <f>(M531/100)*80</f>
        <v>0.96</v>
      </c>
      <c r="N541" s="49" t="s">
        <v>121</v>
      </c>
      <c r="O541" s="49" t="s">
        <v>126</v>
      </c>
      <c r="P541" s="70">
        <v>40</v>
      </c>
      <c r="Q541" s="61" t="s">
        <v>132</v>
      </c>
    </row>
    <row r="542" spans="1:17" ht="15.75" thickBot="1" x14ac:dyDescent="0.3">
      <c r="A542" s="84">
        <v>475</v>
      </c>
      <c r="B542" s="96"/>
      <c r="C542" s="76" t="str">
        <f t="shared" ref="C542" si="1212">C538</f>
        <v>Chicote Liso</v>
      </c>
      <c r="D542" s="89" t="s">
        <v>84</v>
      </c>
      <c r="E542" s="77" t="str">
        <f t="shared" ref="E542:G542" si="1213">E538</f>
        <v>Outro</v>
      </c>
      <c r="F542" s="77" t="str">
        <f t="shared" si="1213"/>
        <v>G</v>
      </c>
      <c r="G542" s="78" t="str">
        <f t="shared" si="1213"/>
        <v>1D4</v>
      </c>
      <c r="H542" s="79">
        <v>-1</v>
      </c>
      <c r="I542" s="77">
        <f t="shared" ref="I542:J542" si="1214">I538</f>
        <v>7</v>
      </c>
      <c r="J542" s="77">
        <f t="shared" si="1214"/>
        <v>9</v>
      </c>
      <c r="K542" s="79">
        <v>1</v>
      </c>
      <c r="L542" s="81">
        <f>L532</f>
        <v>6</v>
      </c>
      <c r="M542" s="92">
        <f t="shared" ref="M542:M543" si="1215">(M532/100)*80</f>
        <v>1.04</v>
      </c>
      <c r="N542" s="81" t="s">
        <v>28</v>
      </c>
      <c r="O542" s="81" t="s">
        <v>126</v>
      </c>
      <c r="P542" s="82">
        <v>60</v>
      </c>
      <c r="Q542" s="83" t="s">
        <v>132</v>
      </c>
    </row>
    <row r="543" spans="1:17" ht="16.5" thickTop="1" thickBot="1" x14ac:dyDescent="0.3">
      <c r="A543" s="87">
        <v>476</v>
      </c>
      <c r="B543" s="96"/>
      <c r="C543" s="48" t="str">
        <f t="shared" ref="C543" si="1216">C542</f>
        <v>Chicote Liso</v>
      </c>
      <c r="D543" s="88" t="s">
        <v>85</v>
      </c>
      <c r="E543" s="64" t="str">
        <f t="shared" ref="E543:G543" si="1217">E542</f>
        <v>Outro</v>
      </c>
      <c r="F543" s="64" t="str">
        <f t="shared" si="1217"/>
        <v>G</v>
      </c>
      <c r="G543" s="69" t="str">
        <f t="shared" si="1217"/>
        <v>1D4</v>
      </c>
      <c r="H543" s="72">
        <v>0</v>
      </c>
      <c r="I543" s="64">
        <f t="shared" ref="I543:J543" si="1218">I542</f>
        <v>7</v>
      </c>
      <c r="J543" s="64">
        <f t="shared" si="1218"/>
        <v>9</v>
      </c>
      <c r="K543" s="72">
        <v>2</v>
      </c>
      <c r="L543" s="49">
        <f>L533</f>
        <v>9</v>
      </c>
      <c r="M543" s="91">
        <f t="shared" si="1215"/>
        <v>1.1200000000000001</v>
      </c>
      <c r="N543" s="49" t="s">
        <v>122</v>
      </c>
      <c r="O543" s="49" t="s">
        <v>126</v>
      </c>
      <c r="P543" s="70">
        <v>80</v>
      </c>
      <c r="Q543" s="61" t="s">
        <v>132</v>
      </c>
    </row>
    <row r="544" spans="1:17" ht="15.75" thickBot="1" x14ac:dyDescent="0.3">
      <c r="A544" s="84">
        <v>477</v>
      </c>
      <c r="B544" s="102"/>
      <c r="C544" s="76" t="str">
        <f t="shared" ref="C544" si="1219">C542</f>
        <v>Chicote Liso</v>
      </c>
      <c r="D544" s="89" t="s">
        <v>86</v>
      </c>
      <c r="E544" s="77" t="str">
        <f t="shared" ref="E544:G544" si="1220">E542</f>
        <v>Outro</v>
      </c>
      <c r="F544" s="77" t="str">
        <f t="shared" si="1220"/>
        <v>G</v>
      </c>
      <c r="G544" s="78" t="str">
        <f t="shared" si="1220"/>
        <v>1D4</v>
      </c>
      <c r="H544" s="79">
        <v>1</v>
      </c>
      <c r="I544" s="77">
        <f t="shared" ref="I544:J544" si="1221">I542</f>
        <v>7</v>
      </c>
      <c r="J544" s="77">
        <f t="shared" si="1221"/>
        <v>9</v>
      </c>
      <c r="K544" s="79">
        <v>3</v>
      </c>
      <c r="L544" s="81">
        <f>L534</f>
        <v>12</v>
      </c>
      <c r="M544" s="92">
        <f>(M534/100)*80</f>
        <v>1.2</v>
      </c>
      <c r="N544" s="81" t="s">
        <v>123</v>
      </c>
      <c r="O544" s="81" t="s">
        <v>126</v>
      </c>
      <c r="P544" s="82">
        <v>90</v>
      </c>
      <c r="Q544" s="83" t="s">
        <v>132</v>
      </c>
    </row>
    <row r="545" spans="1:17" ht="16.5" thickTop="1" thickBot="1" x14ac:dyDescent="0.3">
      <c r="A545" s="97" t="s">
        <v>60</v>
      </c>
      <c r="B545" s="98"/>
      <c r="C545" s="99" t="s">
        <v>13</v>
      </c>
      <c r="D545" s="100"/>
      <c r="E545" s="74" t="s">
        <v>106</v>
      </c>
      <c r="F545" s="62" t="s">
        <v>14</v>
      </c>
      <c r="G545" s="101" t="s">
        <v>15</v>
      </c>
      <c r="H545" s="100"/>
      <c r="I545" s="65" t="s">
        <v>16</v>
      </c>
      <c r="J545" s="101" t="s">
        <v>17</v>
      </c>
      <c r="K545" s="100"/>
      <c r="L545" s="62" t="s">
        <v>18</v>
      </c>
      <c r="M545" s="62" t="s">
        <v>19</v>
      </c>
      <c r="N545" s="62" t="s">
        <v>21</v>
      </c>
      <c r="O545" s="62" t="s">
        <v>20</v>
      </c>
      <c r="P545" s="73" t="s">
        <v>61</v>
      </c>
      <c r="Q545" s="63" t="s">
        <v>22</v>
      </c>
    </row>
    <row r="546" spans="1:17" ht="16.5" thickTop="1" thickBot="1" x14ac:dyDescent="0.3">
      <c r="A546" s="84">
        <v>478</v>
      </c>
      <c r="B546" s="95" t="s">
        <v>130</v>
      </c>
      <c r="C546" s="76" t="s">
        <v>130</v>
      </c>
      <c r="D546" s="89" t="s">
        <v>72</v>
      </c>
      <c r="E546" s="89" t="s">
        <v>124</v>
      </c>
      <c r="F546" s="77" t="s">
        <v>59</v>
      </c>
      <c r="G546" s="78" t="s">
        <v>47</v>
      </c>
      <c r="H546" s="79">
        <v>-1</v>
      </c>
      <c r="I546" s="85">
        <v>8</v>
      </c>
      <c r="J546" s="78">
        <v>9</v>
      </c>
      <c r="K546" s="79">
        <v>-3</v>
      </c>
      <c r="L546" s="81">
        <f>L547-2</f>
        <v>8</v>
      </c>
      <c r="M546" s="92">
        <v>1.5</v>
      </c>
      <c r="N546" s="81" t="s">
        <v>120</v>
      </c>
      <c r="O546" s="81" t="s">
        <v>128</v>
      </c>
      <c r="P546" s="82">
        <v>10</v>
      </c>
      <c r="Q546" s="83" t="s">
        <v>132</v>
      </c>
    </row>
    <row r="547" spans="1:17" ht="16.5" thickTop="1" thickBot="1" x14ac:dyDescent="0.3">
      <c r="A547" s="87">
        <v>479</v>
      </c>
      <c r="B547" s="96"/>
      <c r="C547" s="48" t="str">
        <f>C546</f>
        <v>Chicote Trançado</v>
      </c>
      <c r="D547" s="88" t="s">
        <v>73</v>
      </c>
      <c r="E547" s="64" t="str">
        <f>E546</f>
        <v>Outro</v>
      </c>
      <c r="F547" s="64" t="str">
        <f>F546</f>
        <v>G</v>
      </c>
      <c r="G547" s="69" t="str">
        <f>G546</f>
        <v>1D6</v>
      </c>
      <c r="H547" s="72">
        <v>0</v>
      </c>
      <c r="I547" s="64">
        <f>I546</f>
        <v>8</v>
      </c>
      <c r="J547" s="64">
        <f>J546</f>
        <v>9</v>
      </c>
      <c r="K547" s="72">
        <v>-2</v>
      </c>
      <c r="L547" s="49">
        <v>10</v>
      </c>
      <c r="M547" s="91">
        <f>(M546/100)*120</f>
        <v>1.7999999999999998</v>
      </c>
      <c r="N547" s="49" t="s">
        <v>121</v>
      </c>
      <c r="O547" s="49" t="s">
        <v>128</v>
      </c>
      <c r="P547" s="70">
        <v>30</v>
      </c>
      <c r="Q547" s="61" t="s">
        <v>132</v>
      </c>
    </row>
    <row r="548" spans="1:17" ht="15.75" thickBot="1" x14ac:dyDescent="0.3">
      <c r="A548" s="84">
        <v>480</v>
      </c>
      <c r="B548" s="96"/>
      <c r="C548" s="76" t="str">
        <f>C546</f>
        <v>Chicote Trançado</v>
      </c>
      <c r="D548" s="89" t="s">
        <v>74</v>
      </c>
      <c r="E548" s="77" t="str">
        <f>E546</f>
        <v>Outro</v>
      </c>
      <c r="F548" s="77" t="str">
        <f>F546</f>
        <v>G</v>
      </c>
      <c r="G548" s="78" t="str">
        <f>G546</f>
        <v>1D6</v>
      </c>
      <c r="H548" s="79">
        <v>1</v>
      </c>
      <c r="I548" s="77">
        <f>I546</f>
        <v>8</v>
      </c>
      <c r="J548" s="77">
        <f>J546</f>
        <v>9</v>
      </c>
      <c r="K548" s="79">
        <v>-1</v>
      </c>
      <c r="L548" s="81">
        <f>L547+1</f>
        <v>11</v>
      </c>
      <c r="M548" s="92">
        <f>(M546/100)*130</f>
        <v>1.95</v>
      </c>
      <c r="N548" s="81" t="s">
        <v>28</v>
      </c>
      <c r="O548" s="81" t="s">
        <v>128</v>
      </c>
      <c r="P548" s="82">
        <v>50</v>
      </c>
      <c r="Q548" s="83" t="s">
        <v>132</v>
      </c>
    </row>
    <row r="549" spans="1:17" ht="16.5" thickTop="1" thickBot="1" x14ac:dyDescent="0.3">
      <c r="A549" s="87">
        <v>481</v>
      </c>
      <c r="B549" s="96"/>
      <c r="C549" s="48" t="str">
        <f>C546</f>
        <v>Chicote Trançado</v>
      </c>
      <c r="D549" s="88" t="s">
        <v>75</v>
      </c>
      <c r="E549" s="64" t="str">
        <f>E546</f>
        <v>Outro</v>
      </c>
      <c r="F549" s="64" t="str">
        <f>F546</f>
        <v>G</v>
      </c>
      <c r="G549" s="69" t="str">
        <f>G546</f>
        <v>1D6</v>
      </c>
      <c r="H549" s="72">
        <v>2</v>
      </c>
      <c r="I549" s="64">
        <f>I546</f>
        <v>8</v>
      </c>
      <c r="J549" s="64">
        <f>J546</f>
        <v>9</v>
      </c>
      <c r="K549" s="72">
        <v>0</v>
      </c>
      <c r="L549" s="49">
        <f>L548+3</f>
        <v>14</v>
      </c>
      <c r="M549" s="91">
        <f>(M546/100)*140</f>
        <v>2.1</v>
      </c>
      <c r="N549" s="49" t="s">
        <v>122</v>
      </c>
      <c r="O549" s="49" t="s">
        <v>128</v>
      </c>
      <c r="P549" s="70">
        <v>70</v>
      </c>
      <c r="Q549" s="61" t="s">
        <v>132</v>
      </c>
    </row>
    <row r="550" spans="1:17" ht="15.75" thickBot="1" x14ac:dyDescent="0.3">
      <c r="A550" s="84">
        <v>482</v>
      </c>
      <c r="B550" s="96"/>
      <c r="C550" s="76" t="str">
        <f>C546</f>
        <v>Chicote Trançado</v>
      </c>
      <c r="D550" s="89" t="s">
        <v>76</v>
      </c>
      <c r="E550" s="77" t="str">
        <f>E546</f>
        <v>Outro</v>
      </c>
      <c r="F550" s="77" t="str">
        <f>F546</f>
        <v>G</v>
      </c>
      <c r="G550" s="78" t="str">
        <f>G546</f>
        <v>1D6</v>
      </c>
      <c r="H550" s="79">
        <v>3</v>
      </c>
      <c r="I550" s="77">
        <f>I546</f>
        <v>8</v>
      </c>
      <c r="J550" s="77">
        <f>J546</f>
        <v>9</v>
      </c>
      <c r="K550" s="79">
        <v>1</v>
      </c>
      <c r="L550" s="81">
        <f>L549+3</f>
        <v>17</v>
      </c>
      <c r="M550" s="92">
        <f>(M546/100)*150</f>
        <v>2.25</v>
      </c>
      <c r="N550" s="81" t="s">
        <v>123</v>
      </c>
      <c r="O550" s="81" t="s">
        <v>128</v>
      </c>
      <c r="P550" s="82">
        <v>80</v>
      </c>
      <c r="Q550" s="83" t="s">
        <v>132</v>
      </c>
    </row>
    <row r="551" spans="1:17" ht="16.5" thickTop="1" thickBot="1" x14ac:dyDescent="0.3">
      <c r="A551" s="87">
        <v>483</v>
      </c>
      <c r="B551" s="96"/>
      <c r="C551" s="48" t="str">
        <f t="shared" ref="C551" si="1222">C550</f>
        <v>Chicote Trançado</v>
      </c>
      <c r="D551" s="88" t="s">
        <v>77</v>
      </c>
      <c r="E551" s="64" t="str">
        <f t="shared" ref="E551:G551" si="1223">E550</f>
        <v>Outro</v>
      </c>
      <c r="F551" s="64" t="str">
        <f t="shared" si="1223"/>
        <v>G</v>
      </c>
      <c r="G551" s="69" t="str">
        <f t="shared" si="1223"/>
        <v>1D6</v>
      </c>
      <c r="H551" s="72">
        <v>-2</v>
      </c>
      <c r="I551" s="64">
        <f t="shared" ref="I551:J551" si="1224">I550</f>
        <v>8</v>
      </c>
      <c r="J551" s="64">
        <f t="shared" si="1224"/>
        <v>9</v>
      </c>
      <c r="K551" s="72">
        <v>-2</v>
      </c>
      <c r="L551" s="49">
        <f>L546-1</f>
        <v>7</v>
      </c>
      <c r="M551" s="91">
        <f>(M546/100)*90</f>
        <v>1.3499999999999999</v>
      </c>
      <c r="N551" s="49" t="s">
        <v>125</v>
      </c>
      <c r="O551" s="49" t="s">
        <v>127</v>
      </c>
      <c r="P551" s="70">
        <v>20</v>
      </c>
      <c r="Q551" s="61" t="s">
        <v>132</v>
      </c>
    </row>
    <row r="552" spans="1:17" ht="15.75" thickBot="1" x14ac:dyDescent="0.3">
      <c r="A552" s="84">
        <v>484</v>
      </c>
      <c r="B552" s="96"/>
      <c r="C552" s="76" t="str">
        <f t="shared" ref="C552" si="1225">C550</f>
        <v>Chicote Trançado</v>
      </c>
      <c r="D552" s="89" t="s">
        <v>78</v>
      </c>
      <c r="E552" s="77" t="str">
        <f t="shared" ref="E552:G552" si="1226">E550</f>
        <v>Outro</v>
      </c>
      <c r="F552" s="77" t="str">
        <f t="shared" si="1226"/>
        <v>G</v>
      </c>
      <c r="G552" s="78" t="str">
        <f t="shared" si="1226"/>
        <v>1D6</v>
      </c>
      <c r="H552" s="79">
        <v>-1</v>
      </c>
      <c r="I552" s="77">
        <f t="shared" ref="I552:J552" si="1227">I550</f>
        <v>8</v>
      </c>
      <c r="J552" s="77">
        <f t="shared" si="1227"/>
        <v>9</v>
      </c>
      <c r="K552" s="79">
        <v>-1</v>
      </c>
      <c r="L552" s="81">
        <f>L547-1</f>
        <v>9</v>
      </c>
      <c r="M552" s="92">
        <f>(M547/100)*90</f>
        <v>1.6199999999999999</v>
      </c>
      <c r="N552" s="81" t="s">
        <v>121</v>
      </c>
      <c r="O552" s="81" t="s">
        <v>127</v>
      </c>
      <c r="P552" s="82">
        <v>40</v>
      </c>
      <c r="Q552" s="83" t="s">
        <v>132</v>
      </c>
    </row>
    <row r="553" spans="1:17" ht="16.5" thickTop="1" thickBot="1" x14ac:dyDescent="0.3">
      <c r="A553" s="87">
        <v>485</v>
      </c>
      <c r="B553" s="96"/>
      <c r="C553" s="48" t="str">
        <f t="shared" ref="C553" si="1228">C550</f>
        <v>Chicote Trançado</v>
      </c>
      <c r="D553" s="88" t="s">
        <v>79</v>
      </c>
      <c r="E553" s="64" t="str">
        <f t="shared" ref="E553:G553" si="1229">E550</f>
        <v>Outro</v>
      </c>
      <c r="F553" s="64" t="str">
        <f t="shared" si="1229"/>
        <v>G</v>
      </c>
      <c r="G553" s="69" t="str">
        <f t="shared" si="1229"/>
        <v>1D6</v>
      </c>
      <c r="H553" s="72">
        <v>0</v>
      </c>
      <c r="I553" s="64">
        <f t="shared" ref="I553:J553" si="1230">I550</f>
        <v>8</v>
      </c>
      <c r="J553" s="64">
        <f t="shared" si="1230"/>
        <v>9</v>
      </c>
      <c r="K553" s="72">
        <v>0</v>
      </c>
      <c r="L553" s="49">
        <f>L548-1</f>
        <v>10</v>
      </c>
      <c r="M553" s="91">
        <f>(M548/100)*90</f>
        <v>1.7549999999999999</v>
      </c>
      <c r="N553" s="49" t="s">
        <v>28</v>
      </c>
      <c r="O553" s="49" t="s">
        <v>127</v>
      </c>
      <c r="P553" s="70">
        <v>60</v>
      </c>
      <c r="Q553" s="61" t="s">
        <v>132</v>
      </c>
    </row>
    <row r="554" spans="1:17" ht="15.75" thickBot="1" x14ac:dyDescent="0.3">
      <c r="A554" s="84">
        <v>486</v>
      </c>
      <c r="B554" s="96"/>
      <c r="C554" s="76" t="str">
        <f t="shared" ref="C554" si="1231">C550</f>
        <v>Chicote Trançado</v>
      </c>
      <c r="D554" s="89" t="s">
        <v>80</v>
      </c>
      <c r="E554" s="77" t="str">
        <f t="shared" ref="E554:G554" si="1232">E550</f>
        <v>Outro</v>
      </c>
      <c r="F554" s="77" t="str">
        <f t="shared" si="1232"/>
        <v>G</v>
      </c>
      <c r="G554" s="78" t="str">
        <f t="shared" si="1232"/>
        <v>1D6</v>
      </c>
      <c r="H554" s="79">
        <v>1</v>
      </c>
      <c r="I554" s="77">
        <f t="shared" ref="I554:J554" si="1233">I550</f>
        <v>8</v>
      </c>
      <c r="J554" s="77">
        <f t="shared" si="1233"/>
        <v>9</v>
      </c>
      <c r="K554" s="79">
        <v>1</v>
      </c>
      <c r="L554" s="81">
        <f>L549-1</f>
        <v>13</v>
      </c>
      <c r="M554" s="92">
        <f t="shared" ref="M554:M555" si="1234">(M549/100)*90</f>
        <v>1.8900000000000001</v>
      </c>
      <c r="N554" s="81" t="s">
        <v>122</v>
      </c>
      <c r="O554" s="81" t="s">
        <v>127</v>
      </c>
      <c r="P554" s="82">
        <v>80</v>
      </c>
      <c r="Q554" s="83" t="s">
        <v>132</v>
      </c>
    </row>
    <row r="555" spans="1:17" ht="16.5" thickTop="1" thickBot="1" x14ac:dyDescent="0.3">
      <c r="A555" s="87">
        <v>487</v>
      </c>
      <c r="B555" s="96"/>
      <c r="C555" s="48" t="str">
        <f t="shared" ref="C555" si="1235">C554</f>
        <v>Chicote Trançado</v>
      </c>
      <c r="D555" s="88" t="s">
        <v>81</v>
      </c>
      <c r="E555" s="64" t="str">
        <f t="shared" ref="E555:G555" si="1236">E554</f>
        <v>Outro</v>
      </c>
      <c r="F555" s="64" t="str">
        <f t="shared" si="1236"/>
        <v>G</v>
      </c>
      <c r="G555" s="69" t="str">
        <f t="shared" si="1236"/>
        <v>1D6</v>
      </c>
      <c r="H555" s="72">
        <v>2</v>
      </c>
      <c r="I555" s="64">
        <f t="shared" ref="I555:J555" si="1237">I554</f>
        <v>8</v>
      </c>
      <c r="J555" s="64">
        <f t="shared" si="1237"/>
        <v>9</v>
      </c>
      <c r="K555" s="72">
        <v>2</v>
      </c>
      <c r="L555" s="49">
        <f>L550-1</f>
        <v>16</v>
      </c>
      <c r="M555" s="91">
        <f t="shared" si="1234"/>
        <v>2.0249999999999999</v>
      </c>
      <c r="N555" s="49" t="s">
        <v>123</v>
      </c>
      <c r="O555" s="49" t="s">
        <v>127</v>
      </c>
      <c r="P555" s="70">
        <v>90</v>
      </c>
      <c r="Q555" s="61" t="s">
        <v>132</v>
      </c>
    </row>
    <row r="556" spans="1:17" ht="15.75" thickBot="1" x14ac:dyDescent="0.3">
      <c r="A556" s="84">
        <v>488</v>
      </c>
      <c r="B556" s="96"/>
      <c r="C556" s="76" t="str">
        <f t="shared" ref="C556" si="1238">C554</f>
        <v>Chicote Trançado</v>
      </c>
      <c r="D556" s="89" t="s">
        <v>82</v>
      </c>
      <c r="E556" s="77" t="str">
        <f t="shared" ref="E556:G556" si="1239">E554</f>
        <v>Outro</v>
      </c>
      <c r="F556" s="77" t="str">
        <f t="shared" si="1239"/>
        <v>G</v>
      </c>
      <c r="G556" s="78" t="str">
        <f t="shared" si="1239"/>
        <v>1D6</v>
      </c>
      <c r="H556" s="79">
        <v>-3</v>
      </c>
      <c r="I556" s="77">
        <f t="shared" ref="I556:J556" si="1240">I554</f>
        <v>8</v>
      </c>
      <c r="J556" s="77">
        <f t="shared" si="1240"/>
        <v>9</v>
      </c>
      <c r="K556" s="79">
        <v>-1</v>
      </c>
      <c r="L556" s="81">
        <f>L546</f>
        <v>8</v>
      </c>
      <c r="M556" s="92">
        <f>(M546/100)*80</f>
        <v>1.2</v>
      </c>
      <c r="N556" s="81" t="s">
        <v>120</v>
      </c>
      <c r="O556" s="81" t="s">
        <v>126</v>
      </c>
      <c r="P556" s="82">
        <v>20</v>
      </c>
      <c r="Q556" s="83" t="s">
        <v>132</v>
      </c>
    </row>
    <row r="557" spans="1:17" ht="16.5" thickTop="1" thickBot="1" x14ac:dyDescent="0.3">
      <c r="A557" s="87">
        <v>489</v>
      </c>
      <c r="B557" s="96"/>
      <c r="C557" s="48" t="str">
        <f t="shared" ref="C557" si="1241">C554</f>
        <v>Chicote Trançado</v>
      </c>
      <c r="D557" s="88" t="s">
        <v>83</v>
      </c>
      <c r="E557" s="64" t="str">
        <f t="shared" ref="E557:G557" si="1242">E554</f>
        <v>Outro</v>
      </c>
      <c r="F557" s="64" t="str">
        <f t="shared" si="1242"/>
        <v>G</v>
      </c>
      <c r="G557" s="69" t="str">
        <f t="shared" si="1242"/>
        <v>1D6</v>
      </c>
      <c r="H557" s="72">
        <v>-2</v>
      </c>
      <c r="I557" s="64">
        <f t="shared" ref="I557:J557" si="1243">I554</f>
        <v>8</v>
      </c>
      <c r="J557" s="64">
        <f t="shared" si="1243"/>
        <v>9</v>
      </c>
      <c r="K557" s="72">
        <v>0</v>
      </c>
      <c r="L557" s="49">
        <f>L547</f>
        <v>10</v>
      </c>
      <c r="M557" s="91">
        <f>(M547/100)*80</f>
        <v>1.44</v>
      </c>
      <c r="N557" s="49" t="s">
        <v>121</v>
      </c>
      <c r="O557" s="49" t="s">
        <v>126</v>
      </c>
      <c r="P557" s="70">
        <v>40</v>
      </c>
      <c r="Q557" s="61" t="s">
        <v>132</v>
      </c>
    </row>
    <row r="558" spans="1:17" ht="15.75" thickBot="1" x14ac:dyDescent="0.3">
      <c r="A558" s="84">
        <v>490</v>
      </c>
      <c r="B558" s="96"/>
      <c r="C558" s="76" t="str">
        <f t="shared" ref="C558" si="1244">C554</f>
        <v>Chicote Trançado</v>
      </c>
      <c r="D558" s="89" t="s">
        <v>84</v>
      </c>
      <c r="E558" s="77" t="str">
        <f t="shared" ref="E558:G558" si="1245">E554</f>
        <v>Outro</v>
      </c>
      <c r="F558" s="77" t="str">
        <f t="shared" si="1245"/>
        <v>G</v>
      </c>
      <c r="G558" s="78" t="str">
        <f t="shared" si="1245"/>
        <v>1D6</v>
      </c>
      <c r="H558" s="79">
        <v>-1</v>
      </c>
      <c r="I558" s="77">
        <f t="shared" ref="I558:J558" si="1246">I554</f>
        <v>8</v>
      </c>
      <c r="J558" s="77">
        <f t="shared" si="1246"/>
        <v>9</v>
      </c>
      <c r="K558" s="79">
        <v>1</v>
      </c>
      <c r="L558" s="81">
        <f>L548</f>
        <v>11</v>
      </c>
      <c r="M558" s="92">
        <f t="shared" ref="M558:M559" si="1247">(M548/100)*80</f>
        <v>1.56</v>
      </c>
      <c r="N558" s="81" t="s">
        <v>28</v>
      </c>
      <c r="O558" s="81" t="s">
        <v>126</v>
      </c>
      <c r="P558" s="82">
        <v>60</v>
      </c>
      <c r="Q558" s="83" t="s">
        <v>132</v>
      </c>
    </row>
    <row r="559" spans="1:17" ht="16.5" thickTop="1" thickBot="1" x14ac:dyDescent="0.3">
      <c r="A559" s="87">
        <v>491</v>
      </c>
      <c r="B559" s="96"/>
      <c r="C559" s="48" t="str">
        <f t="shared" ref="C559" si="1248">C558</f>
        <v>Chicote Trançado</v>
      </c>
      <c r="D559" s="88" t="s">
        <v>85</v>
      </c>
      <c r="E559" s="64" t="str">
        <f t="shared" ref="E559:G559" si="1249">E558</f>
        <v>Outro</v>
      </c>
      <c r="F559" s="64" t="str">
        <f t="shared" si="1249"/>
        <v>G</v>
      </c>
      <c r="G559" s="69" t="str">
        <f t="shared" si="1249"/>
        <v>1D6</v>
      </c>
      <c r="H559" s="72">
        <v>0</v>
      </c>
      <c r="I559" s="64">
        <f t="shared" ref="I559:J559" si="1250">I558</f>
        <v>8</v>
      </c>
      <c r="J559" s="64">
        <f t="shared" si="1250"/>
        <v>9</v>
      </c>
      <c r="K559" s="72">
        <v>2</v>
      </c>
      <c r="L559" s="49">
        <f>L549</f>
        <v>14</v>
      </c>
      <c r="M559" s="91">
        <f t="shared" si="1247"/>
        <v>1.6800000000000002</v>
      </c>
      <c r="N559" s="49" t="s">
        <v>122</v>
      </c>
      <c r="O559" s="49" t="s">
        <v>126</v>
      </c>
      <c r="P559" s="70">
        <v>80</v>
      </c>
      <c r="Q559" s="61" t="s">
        <v>132</v>
      </c>
    </row>
    <row r="560" spans="1:17" ht="15.75" thickBot="1" x14ac:dyDescent="0.3">
      <c r="A560" s="84">
        <v>492</v>
      </c>
      <c r="B560" s="102"/>
      <c r="C560" s="76" t="str">
        <f t="shared" ref="C560" si="1251">C558</f>
        <v>Chicote Trançado</v>
      </c>
      <c r="D560" s="89" t="s">
        <v>86</v>
      </c>
      <c r="E560" s="77" t="str">
        <f t="shared" ref="E560:G560" si="1252">E558</f>
        <v>Outro</v>
      </c>
      <c r="F560" s="77" t="str">
        <f t="shared" si="1252"/>
        <v>G</v>
      </c>
      <c r="G560" s="78" t="str">
        <f t="shared" si="1252"/>
        <v>1D6</v>
      </c>
      <c r="H560" s="79">
        <v>1</v>
      </c>
      <c r="I560" s="77">
        <f t="shared" ref="I560:J560" si="1253">I558</f>
        <v>8</v>
      </c>
      <c r="J560" s="77">
        <f t="shared" si="1253"/>
        <v>9</v>
      </c>
      <c r="K560" s="79">
        <v>3</v>
      </c>
      <c r="L560" s="81">
        <f>L550</f>
        <v>17</v>
      </c>
      <c r="M560" s="92">
        <f>(M550/100)*80</f>
        <v>1.7999999999999998</v>
      </c>
      <c r="N560" s="81" t="s">
        <v>123</v>
      </c>
      <c r="O560" s="81" t="s">
        <v>126</v>
      </c>
      <c r="P560" s="82">
        <v>90</v>
      </c>
      <c r="Q560" s="83" t="s">
        <v>132</v>
      </c>
    </row>
    <row r="561" spans="1:17" ht="16.5" thickTop="1" thickBot="1" x14ac:dyDescent="0.3">
      <c r="A561" s="97" t="s">
        <v>60</v>
      </c>
      <c r="B561" s="98"/>
      <c r="C561" s="99" t="s">
        <v>13</v>
      </c>
      <c r="D561" s="100"/>
      <c r="E561" s="74" t="s">
        <v>106</v>
      </c>
      <c r="F561" s="62" t="s">
        <v>14</v>
      </c>
      <c r="G561" s="101" t="s">
        <v>15</v>
      </c>
      <c r="H561" s="100"/>
      <c r="I561" s="65" t="s">
        <v>16</v>
      </c>
      <c r="J561" s="101" t="s">
        <v>17</v>
      </c>
      <c r="K561" s="100"/>
      <c r="L561" s="62" t="s">
        <v>18</v>
      </c>
      <c r="M561" s="62" t="s">
        <v>19</v>
      </c>
      <c r="N561" s="62" t="s">
        <v>21</v>
      </c>
      <c r="O561" s="62" t="s">
        <v>20</v>
      </c>
      <c r="P561" s="73" t="s">
        <v>61</v>
      </c>
      <c r="Q561" s="63" t="s">
        <v>22</v>
      </c>
    </row>
    <row r="562" spans="1:17" ht="16.5" thickTop="1" thickBot="1" x14ac:dyDescent="0.3">
      <c r="A562" s="84">
        <f>A560+1</f>
        <v>493</v>
      </c>
      <c r="B562" s="95" t="s">
        <v>131</v>
      </c>
      <c r="C562" s="76" t="s">
        <v>131</v>
      </c>
      <c r="D562" s="89" t="s">
        <v>72</v>
      </c>
      <c r="E562" s="89" t="s">
        <v>135</v>
      </c>
      <c r="F562" s="77" t="s">
        <v>63</v>
      </c>
      <c r="G562" s="78" t="s">
        <v>48</v>
      </c>
      <c r="H562" s="79"/>
      <c r="I562" s="85">
        <v>9</v>
      </c>
      <c r="J562" s="78">
        <v>9</v>
      </c>
      <c r="K562" s="79">
        <v>-3</v>
      </c>
      <c r="L562" s="81">
        <f>L563-2</f>
        <v>13</v>
      </c>
      <c r="M562" s="92">
        <v>2</v>
      </c>
      <c r="N562" s="81" t="s">
        <v>120</v>
      </c>
      <c r="O562" s="81" t="s">
        <v>128</v>
      </c>
      <c r="P562" s="82">
        <v>20</v>
      </c>
      <c r="Q562" s="83" t="s">
        <v>132</v>
      </c>
    </row>
    <row r="563" spans="1:17" ht="16.5" thickTop="1" thickBot="1" x14ac:dyDescent="0.3">
      <c r="A563" s="87">
        <f>A562+1</f>
        <v>494</v>
      </c>
      <c r="B563" s="96"/>
      <c r="C563" s="48" t="str">
        <f>C562</f>
        <v>Chicote Composto</v>
      </c>
      <c r="D563" s="88" t="s">
        <v>73</v>
      </c>
      <c r="E563" s="64" t="str">
        <f>E562</f>
        <v>Lança-Projétil</v>
      </c>
      <c r="F563" s="64" t="str">
        <f>F562</f>
        <v>M</v>
      </c>
      <c r="G563" s="69" t="str">
        <f>G562</f>
        <v>1D10</v>
      </c>
      <c r="H563" s="72"/>
      <c r="I563" s="64">
        <f>I562</f>
        <v>9</v>
      </c>
      <c r="J563" s="64">
        <f>J562</f>
        <v>9</v>
      </c>
      <c r="K563" s="72">
        <v>-2</v>
      </c>
      <c r="L563" s="49">
        <v>15</v>
      </c>
      <c r="M563" s="91">
        <f>(M562/100)*120</f>
        <v>2.4</v>
      </c>
      <c r="N563" s="49" t="s">
        <v>121</v>
      </c>
      <c r="O563" s="49" t="s">
        <v>128</v>
      </c>
      <c r="P563" s="70">
        <v>3</v>
      </c>
      <c r="Q563" s="61" t="s">
        <v>132</v>
      </c>
    </row>
    <row r="564" spans="1:17" ht="15.75" thickBot="1" x14ac:dyDescent="0.3">
      <c r="A564" s="84">
        <f>A563+1</f>
        <v>495</v>
      </c>
      <c r="B564" s="96"/>
      <c r="C564" s="76" t="str">
        <f>C562</f>
        <v>Chicote Composto</v>
      </c>
      <c r="D564" s="89" t="s">
        <v>74</v>
      </c>
      <c r="E564" s="77" t="str">
        <f>E562</f>
        <v>Lança-Projétil</v>
      </c>
      <c r="F564" s="77" t="str">
        <f>F562</f>
        <v>M</v>
      </c>
      <c r="G564" s="78" t="str">
        <f>G562</f>
        <v>1D10</v>
      </c>
      <c r="H564" s="79"/>
      <c r="I564" s="77">
        <f>I562</f>
        <v>9</v>
      </c>
      <c r="J564" s="77">
        <f>J562</f>
        <v>9</v>
      </c>
      <c r="K564" s="79">
        <v>-1</v>
      </c>
      <c r="L564" s="81">
        <f>L563+1</f>
        <v>16</v>
      </c>
      <c r="M564" s="92">
        <f>(M562/100)*130</f>
        <v>2.6</v>
      </c>
      <c r="N564" s="81" t="s">
        <v>28</v>
      </c>
      <c r="O564" s="81" t="s">
        <v>128</v>
      </c>
      <c r="P564" s="82">
        <v>60</v>
      </c>
      <c r="Q564" s="83" t="s">
        <v>132</v>
      </c>
    </row>
    <row r="565" spans="1:17" ht="16.5" thickTop="1" thickBot="1" x14ac:dyDescent="0.3">
      <c r="A565" s="87">
        <f>A564+1</f>
        <v>496</v>
      </c>
      <c r="B565" s="96"/>
      <c r="C565" s="48" t="str">
        <f>C562</f>
        <v>Chicote Composto</v>
      </c>
      <c r="D565" s="88" t="s">
        <v>75</v>
      </c>
      <c r="E565" s="64" t="str">
        <f>E562</f>
        <v>Lança-Projétil</v>
      </c>
      <c r="F565" s="64" t="str">
        <f>F562</f>
        <v>M</v>
      </c>
      <c r="G565" s="69" t="str">
        <f>G562</f>
        <v>1D10</v>
      </c>
      <c r="H565" s="72"/>
      <c r="I565" s="64">
        <f>I562</f>
        <v>9</v>
      </c>
      <c r="J565" s="64">
        <f>J562</f>
        <v>9</v>
      </c>
      <c r="K565" s="72">
        <v>0</v>
      </c>
      <c r="L565" s="49">
        <f>L564+3</f>
        <v>19</v>
      </c>
      <c r="M565" s="91">
        <f>(M562/100)*140</f>
        <v>2.8000000000000003</v>
      </c>
      <c r="N565" s="49" t="s">
        <v>122</v>
      </c>
      <c r="O565" s="49" t="s">
        <v>128</v>
      </c>
      <c r="P565" s="70">
        <v>80</v>
      </c>
      <c r="Q565" s="61" t="s">
        <v>132</v>
      </c>
    </row>
    <row r="566" spans="1:17" ht="15.75" thickBot="1" x14ac:dyDescent="0.3">
      <c r="A566" s="84">
        <f>A565+1</f>
        <v>497</v>
      </c>
      <c r="B566" s="96"/>
      <c r="C566" s="76" t="str">
        <f>C562</f>
        <v>Chicote Composto</v>
      </c>
      <c r="D566" s="89" t="s">
        <v>76</v>
      </c>
      <c r="E566" s="77" t="str">
        <f>E562</f>
        <v>Lança-Projétil</v>
      </c>
      <c r="F566" s="77" t="str">
        <f>F562</f>
        <v>M</v>
      </c>
      <c r="G566" s="78" t="str">
        <f>G562</f>
        <v>1D10</v>
      </c>
      <c r="H566" s="79"/>
      <c r="I566" s="77">
        <f>I562</f>
        <v>9</v>
      </c>
      <c r="J566" s="77">
        <f>J562</f>
        <v>9</v>
      </c>
      <c r="K566" s="79">
        <v>1</v>
      </c>
      <c r="L566" s="81">
        <f>L565+3</f>
        <v>22</v>
      </c>
      <c r="M566" s="92">
        <f>(M562/100)*150</f>
        <v>3</v>
      </c>
      <c r="N566" s="81" t="s">
        <v>123</v>
      </c>
      <c r="O566" s="81" t="s">
        <v>128</v>
      </c>
      <c r="P566" s="82">
        <v>90</v>
      </c>
      <c r="Q566" s="83" t="s">
        <v>132</v>
      </c>
    </row>
    <row r="567" spans="1:17" ht="16.5" thickTop="1" thickBot="1" x14ac:dyDescent="0.3">
      <c r="A567" s="87">
        <f t="shared" ref="A567:A576" si="1254">A566+1</f>
        <v>498</v>
      </c>
      <c r="B567" s="96"/>
      <c r="C567" s="48" t="str">
        <f t="shared" ref="C567" si="1255">C566</f>
        <v>Chicote Composto</v>
      </c>
      <c r="D567" s="88" t="s">
        <v>77</v>
      </c>
      <c r="E567" s="64" t="str">
        <f t="shared" ref="E567:G567" si="1256">E566</f>
        <v>Lança-Projétil</v>
      </c>
      <c r="F567" s="64" t="str">
        <f t="shared" si="1256"/>
        <v>M</v>
      </c>
      <c r="G567" s="69" t="str">
        <f t="shared" si="1256"/>
        <v>1D10</v>
      </c>
      <c r="H567" s="72"/>
      <c r="I567" s="64">
        <f t="shared" ref="I567:J567" si="1257">I566</f>
        <v>9</v>
      </c>
      <c r="J567" s="64">
        <f t="shared" si="1257"/>
        <v>9</v>
      </c>
      <c r="K567" s="72">
        <v>-2</v>
      </c>
      <c r="L567" s="49">
        <f>L562-1</f>
        <v>12</v>
      </c>
      <c r="M567" s="91">
        <f>(M562/100)*90</f>
        <v>1.8</v>
      </c>
      <c r="N567" s="49" t="s">
        <v>125</v>
      </c>
      <c r="O567" s="49" t="s">
        <v>127</v>
      </c>
      <c r="P567" s="70">
        <v>30</v>
      </c>
      <c r="Q567" s="61" t="s">
        <v>132</v>
      </c>
    </row>
    <row r="568" spans="1:17" ht="15.75" thickBot="1" x14ac:dyDescent="0.3">
      <c r="A568" s="84">
        <f t="shared" si="1254"/>
        <v>499</v>
      </c>
      <c r="B568" s="96"/>
      <c r="C568" s="76" t="str">
        <f t="shared" ref="C568" si="1258">C566</f>
        <v>Chicote Composto</v>
      </c>
      <c r="D568" s="89" t="s">
        <v>78</v>
      </c>
      <c r="E568" s="77" t="str">
        <f t="shared" ref="E568:G568" si="1259">E566</f>
        <v>Lança-Projétil</v>
      </c>
      <c r="F568" s="77" t="str">
        <f t="shared" si="1259"/>
        <v>M</v>
      </c>
      <c r="G568" s="78" t="str">
        <f t="shared" si="1259"/>
        <v>1D10</v>
      </c>
      <c r="H568" s="79"/>
      <c r="I568" s="77">
        <f t="shared" ref="I568:J568" si="1260">I566</f>
        <v>9</v>
      </c>
      <c r="J568" s="77">
        <f t="shared" si="1260"/>
        <v>9</v>
      </c>
      <c r="K568" s="79">
        <v>-1</v>
      </c>
      <c r="L568" s="81">
        <f>L563-1</f>
        <v>14</v>
      </c>
      <c r="M568" s="92">
        <f>(M563/100)*90</f>
        <v>2.16</v>
      </c>
      <c r="N568" s="81" t="s">
        <v>121</v>
      </c>
      <c r="O568" s="81" t="s">
        <v>127</v>
      </c>
      <c r="P568" s="82">
        <v>50</v>
      </c>
      <c r="Q568" s="83" t="s">
        <v>132</v>
      </c>
    </row>
    <row r="569" spans="1:17" ht="16.5" thickTop="1" thickBot="1" x14ac:dyDescent="0.3">
      <c r="A569" s="87">
        <f t="shared" si="1254"/>
        <v>500</v>
      </c>
      <c r="B569" s="96"/>
      <c r="C569" s="48" t="str">
        <f t="shared" ref="C569" si="1261">C566</f>
        <v>Chicote Composto</v>
      </c>
      <c r="D569" s="88" t="s">
        <v>79</v>
      </c>
      <c r="E569" s="64" t="str">
        <f t="shared" ref="E569:G569" si="1262">E566</f>
        <v>Lança-Projétil</v>
      </c>
      <c r="F569" s="64" t="str">
        <f t="shared" si="1262"/>
        <v>M</v>
      </c>
      <c r="G569" s="69" t="str">
        <f t="shared" si="1262"/>
        <v>1D10</v>
      </c>
      <c r="H569" s="72"/>
      <c r="I569" s="64">
        <f t="shared" ref="I569:J569" si="1263">I566</f>
        <v>9</v>
      </c>
      <c r="J569" s="64">
        <f t="shared" si="1263"/>
        <v>9</v>
      </c>
      <c r="K569" s="72">
        <v>0</v>
      </c>
      <c r="L569" s="49">
        <f>L564-1</f>
        <v>15</v>
      </c>
      <c r="M569" s="91">
        <f>(M564/100)*90</f>
        <v>2.3400000000000003</v>
      </c>
      <c r="N569" s="49" t="s">
        <v>28</v>
      </c>
      <c r="O569" s="49" t="s">
        <v>127</v>
      </c>
      <c r="P569" s="70">
        <v>70</v>
      </c>
      <c r="Q569" s="61" t="s">
        <v>132</v>
      </c>
    </row>
    <row r="570" spans="1:17" ht="15.75" thickBot="1" x14ac:dyDescent="0.3">
      <c r="A570" s="84">
        <f t="shared" si="1254"/>
        <v>501</v>
      </c>
      <c r="B570" s="96"/>
      <c r="C570" s="76" t="str">
        <f t="shared" ref="C570" si="1264">C566</f>
        <v>Chicote Composto</v>
      </c>
      <c r="D570" s="89" t="s">
        <v>80</v>
      </c>
      <c r="E570" s="77" t="str">
        <f t="shared" ref="E570:G570" si="1265">E566</f>
        <v>Lança-Projétil</v>
      </c>
      <c r="F570" s="77" t="str">
        <f t="shared" si="1265"/>
        <v>M</v>
      </c>
      <c r="G570" s="78" t="str">
        <f t="shared" si="1265"/>
        <v>1D10</v>
      </c>
      <c r="H570" s="79"/>
      <c r="I570" s="77">
        <f t="shared" ref="I570:J570" si="1266">I566</f>
        <v>9</v>
      </c>
      <c r="J570" s="77">
        <f t="shared" si="1266"/>
        <v>9</v>
      </c>
      <c r="K570" s="79">
        <v>1</v>
      </c>
      <c r="L570" s="81">
        <f>L565-1</f>
        <v>18</v>
      </c>
      <c r="M570" s="92">
        <f t="shared" ref="M570:M571" si="1267">(M565/100)*90</f>
        <v>2.5200000000000005</v>
      </c>
      <c r="N570" s="81" t="s">
        <v>122</v>
      </c>
      <c r="O570" s="81" t="s">
        <v>127</v>
      </c>
      <c r="P570" s="82">
        <v>90</v>
      </c>
      <c r="Q570" s="83" t="s">
        <v>132</v>
      </c>
    </row>
    <row r="571" spans="1:17" ht="16.5" thickTop="1" thickBot="1" x14ac:dyDescent="0.3">
      <c r="A571" s="87">
        <f t="shared" si="1254"/>
        <v>502</v>
      </c>
      <c r="B571" s="96"/>
      <c r="C571" s="48" t="str">
        <f t="shared" ref="C571" si="1268">C570</f>
        <v>Chicote Composto</v>
      </c>
      <c r="D571" s="88" t="s">
        <v>81</v>
      </c>
      <c r="E571" s="64" t="str">
        <f t="shared" ref="E571:G571" si="1269">E570</f>
        <v>Lança-Projétil</v>
      </c>
      <c r="F571" s="64" t="str">
        <f t="shared" si="1269"/>
        <v>M</v>
      </c>
      <c r="G571" s="69" t="str">
        <f t="shared" si="1269"/>
        <v>1D10</v>
      </c>
      <c r="H571" s="72"/>
      <c r="I571" s="64">
        <f t="shared" ref="I571:J571" si="1270">I570</f>
        <v>9</v>
      </c>
      <c r="J571" s="64">
        <f t="shared" si="1270"/>
        <v>9</v>
      </c>
      <c r="K571" s="72">
        <v>2</v>
      </c>
      <c r="L571" s="49">
        <f>L566-1</f>
        <v>21</v>
      </c>
      <c r="M571" s="91">
        <f t="shared" si="1267"/>
        <v>2.6999999999999997</v>
      </c>
      <c r="N571" s="49" t="s">
        <v>123</v>
      </c>
      <c r="O571" s="49" t="s">
        <v>127</v>
      </c>
      <c r="P571" s="70">
        <v>99</v>
      </c>
      <c r="Q571" s="61" t="s">
        <v>132</v>
      </c>
    </row>
    <row r="572" spans="1:17" ht="15.75" thickBot="1" x14ac:dyDescent="0.3">
      <c r="A572" s="84">
        <f t="shared" si="1254"/>
        <v>503</v>
      </c>
      <c r="B572" s="96"/>
      <c r="C572" s="76" t="str">
        <f t="shared" ref="C572" si="1271">C570</f>
        <v>Chicote Composto</v>
      </c>
      <c r="D572" s="89" t="s">
        <v>82</v>
      </c>
      <c r="E572" s="77" t="str">
        <f t="shared" ref="E572:G572" si="1272">E570</f>
        <v>Lança-Projétil</v>
      </c>
      <c r="F572" s="77" t="str">
        <f t="shared" si="1272"/>
        <v>M</v>
      </c>
      <c r="G572" s="78" t="str">
        <f t="shared" si="1272"/>
        <v>1D10</v>
      </c>
      <c r="H572" s="79"/>
      <c r="I572" s="77">
        <f t="shared" ref="I572:J572" si="1273">I570</f>
        <v>9</v>
      </c>
      <c r="J572" s="77">
        <f t="shared" si="1273"/>
        <v>9</v>
      </c>
      <c r="K572" s="79">
        <v>-1</v>
      </c>
      <c r="L572" s="81">
        <f>L562</f>
        <v>13</v>
      </c>
      <c r="M572" s="92">
        <f>(M562/100)*80</f>
        <v>1.6</v>
      </c>
      <c r="N572" s="81" t="s">
        <v>120</v>
      </c>
      <c r="O572" s="81" t="s">
        <v>126</v>
      </c>
      <c r="P572" s="82">
        <v>30</v>
      </c>
      <c r="Q572" s="83" t="s">
        <v>132</v>
      </c>
    </row>
    <row r="573" spans="1:17" ht="16.5" thickTop="1" thickBot="1" x14ac:dyDescent="0.3">
      <c r="A573" s="87">
        <f t="shared" si="1254"/>
        <v>504</v>
      </c>
      <c r="B573" s="96"/>
      <c r="C573" s="48" t="str">
        <f t="shared" ref="C573" si="1274">C570</f>
        <v>Chicote Composto</v>
      </c>
      <c r="D573" s="88" t="s">
        <v>83</v>
      </c>
      <c r="E573" s="64" t="str">
        <f t="shared" ref="E573:G573" si="1275">E570</f>
        <v>Lança-Projétil</v>
      </c>
      <c r="F573" s="64" t="str">
        <f t="shared" si="1275"/>
        <v>M</v>
      </c>
      <c r="G573" s="69" t="str">
        <f t="shared" si="1275"/>
        <v>1D10</v>
      </c>
      <c r="H573" s="72"/>
      <c r="I573" s="64">
        <f t="shared" ref="I573:J573" si="1276">I570</f>
        <v>9</v>
      </c>
      <c r="J573" s="64">
        <f t="shared" si="1276"/>
        <v>9</v>
      </c>
      <c r="K573" s="72">
        <v>0</v>
      </c>
      <c r="L573" s="49">
        <f>L563</f>
        <v>15</v>
      </c>
      <c r="M573" s="91">
        <f>(M563/100)*80</f>
        <v>1.92</v>
      </c>
      <c r="N573" s="49" t="s">
        <v>121</v>
      </c>
      <c r="O573" s="49" t="s">
        <v>126</v>
      </c>
      <c r="P573" s="70">
        <v>50</v>
      </c>
      <c r="Q573" s="61" t="s">
        <v>132</v>
      </c>
    </row>
    <row r="574" spans="1:17" ht="15.75" thickBot="1" x14ac:dyDescent="0.3">
      <c r="A574" s="84">
        <f t="shared" si="1254"/>
        <v>505</v>
      </c>
      <c r="B574" s="96"/>
      <c r="C574" s="76" t="str">
        <f t="shared" ref="C574" si="1277">C570</f>
        <v>Chicote Composto</v>
      </c>
      <c r="D574" s="89" t="s">
        <v>84</v>
      </c>
      <c r="E574" s="77" t="str">
        <f t="shared" ref="E574:G574" si="1278">E570</f>
        <v>Lança-Projétil</v>
      </c>
      <c r="F574" s="77" t="str">
        <f t="shared" si="1278"/>
        <v>M</v>
      </c>
      <c r="G574" s="78" t="str">
        <f t="shared" si="1278"/>
        <v>1D10</v>
      </c>
      <c r="H574" s="79"/>
      <c r="I574" s="77">
        <f t="shared" ref="I574:J574" si="1279">I570</f>
        <v>9</v>
      </c>
      <c r="J574" s="77">
        <f t="shared" si="1279"/>
        <v>9</v>
      </c>
      <c r="K574" s="79">
        <v>1</v>
      </c>
      <c r="L574" s="81">
        <f>L564</f>
        <v>16</v>
      </c>
      <c r="M574" s="92">
        <f t="shared" ref="M574:M575" si="1280">(M564/100)*80</f>
        <v>2.08</v>
      </c>
      <c r="N574" s="81" t="s">
        <v>28</v>
      </c>
      <c r="O574" s="81" t="s">
        <v>126</v>
      </c>
      <c r="P574" s="82">
        <v>70</v>
      </c>
      <c r="Q574" s="83" t="s">
        <v>132</v>
      </c>
    </row>
    <row r="575" spans="1:17" ht="16.5" thickTop="1" thickBot="1" x14ac:dyDescent="0.3">
      <c r="A575" s="87">
        <f t="shared" si="1254"/>
        <v>506</v>
      </c>
      <c r="B575" s="96"/>
      <c r="C575" s="48" t="str">
        <f t="shared" ref="C575" si="1281">C574</f>
        <v>Chicote Composto</v>
      </c>
      <c r="D575" s="88" t="s">
        <v>85</v>
      </c>
      <c r="E575" s="64" t="str">
        <f t="shared" ref="E575:G575" si="1282">E574</f>
        <v>Lança-Projétil</v>
      </c>
      <c r="F575" s="64" t="str">
        <f t="shared" si="1282"/>
        <v>M</v>
      </c>
      <c r="G575" s="69" t="str">
        <f t="shared" si="1282"/>
        <v>1D10</v>
      </c>
      <c r="H575" s="72"/>
      <c r="I575" s="64">
        <f t="shared" ref="I575:J575" si="1283">I574</f>
        <v>9</v>
      </c>
      <c r="J575" s="64">
        <f t="shared" si="1283"/>
        <v>9</v>
      </c>
      <c r="K575" s="72">
        <v>2</v>
      </c>
      <c r="L575" s="49">
        <f>L565</f>
        <v>19</v>
      </c>
      <c r="M575" s="91">
        <f t="shared" si="1280"/>
        <v>2.2400000000000002</v>
      </c>
      <c r="N575" s="49" t="s">
        <v>122</v>
      </c>
      <c r="O575" s="49" t="s">
        <v>126</v>
      </c>
      <c r="P575" s="70">
        <v>90</v>
      </c>
      <c r="Q575" s="61" t="s">
        <v>132</v>
      </c>
    </row>
    <row r="576" spans="1:17" ht="15.75" thickBot="1" x14ac:dyDescent="0.3">
      <c r="A576" s="84">
        <f t="shared" si="1254"/>
        <v>507</v>
      </c>
      <c r="B576" s="102"/>
      <c r="C576" s="76" t="str">
        <f t="shared" ref="C576" si="1284">C574</f>
        <v>Chicote Composto</v>
      </c>
      <c r="D576" s="89" t="s">
        <v>86</v>
      </c>
      <c r="E576" s="77" t="str">
        <f t="shared" ref="E576:G576" si="1285">E574</f>
        <v>Lança-Projétil</v>
      </c>
      <c r="F576" s="77" t="str">
        <f t="shared" si="1285"/>
        <v>M</v>
      </c>
      <c r="G576" s="78" t="str">
        <f t="shared" si="1285"/>
        <v>1D10</v>
      </c>
      <c r="H576" s="79"/>
      <c r="I576" s="77">
        <f t="shared" ref="I576:J576" si="1286">I574</f>
        <v>9</v>
      </c>
      <c r="J576" s="77">
        <f t="shared" si="1286"/>
        <v>9</v>
      </c>
      <c r="K576" s="79">
        <v>3</v>
      </c>
      <c r="L576" s="81">
        <f>L566</f>
        <v>22</v>
      </c>
      <c r="M576" s="92">
        <f>(M566/100)*80</f>
        <v>2.4</v>
      </c>
      <c r="N576" s="81" t="s">
        <v>123</v>
      </c>
      <c r="O576" s="81" t="s">
        <v>126</v>
      </c>
      <c r="P576" s="82">
        <v>99</v>
      </c>
      <c r="Q576" s="83" t="s">
        <v>132</v>
      </c>
    </row>
    <row r="577" spans="1:17" ht="16.5" thickTop="1" thickBot="1" x14ac:dyDescent="0.3">
      <c r="A577" s="97" t="s">
        <v>60</v>
      </c>
      <c r="B577" s="98"/>
      <c r="C577" s="99" t="s">
        <v>13</v>
      </c>
      <c r="D577" s="100"/>
      <c r="E577" s="93" t="s">
        <v>106</v>
      </c>
      <c r="F577" s="62" t="s">
        <v>14</v>
      </c>
      <c r="G577" s="101" t="s">
        <v>15</v>
      </c>
      <c r="H577" s="100"/>
      <c r="I577" s="65" t="s">
        <v>16</v>
      </c>
      <c r="J577" s="101" t="s">
        <v>17</v>
      </c>
      <c r="K577" s="100"/>
      <c r="L577" s="62" t="s">
        <v>18</v>
      </c>
      <c r="M577" s="62" t="s">
        <v>19</v>
      </c>
      <c r="N577" s="62" t="s">
        <v>21</v>
      </c>
      <c r="O577" s="62" t="s">
        <v>20</v>
      </c>
      <c r="P577" s="94" t="s">
        <v>61</v>
      </c>
      <c r="Q577" s="63" t="s">
        <v>22</v>
      </c>
    </row>
    <row r="578" spans="1:17" ht="16.5" thickTop="1" thickBot="1" x14ac:dyDescent="0.3">
      <c r="A578" s="84">
        <f>A576+1</f>
        <v>508</v>
      </c>
      <c r="B578" s="95" t="s">
        <v>149</v>
      </c>
      <c r="C578" s="76" t="s">
        <v>149</v>
      </c>
      <c r="D578" s="89" t="s">
        <v>72</v>
      </c>
      <c r="E578" s="89" t="s">
        <v>109</v>
      </c>
      <c r="F578" s="77" t="s">
        <v>63</v>
      </c>
      <c r="G578" s="78" t="s">
        <v>47</v>
      </c>
      <c r="H578" s="79">
        <v>-3</v>
      </c>
      <c r="I578" s="85" t="s">
        <v>49</v>
      </c>
      <c r="J578" s="78">
        <v>4</v>
      </c>
      <c r="K578" s="79">
        <v>-3</v>
      </c>
      <c r="L578" s="81">
        <f>L581-3</f>
        <v>2</v>
      </c>
      <c r="M578" s="92">
        <f>M579</f>
        <v>1.125</v>
      </c>
      <c r="N578" s="81" t="s">
        <v>4</v>
      </c>
      <c r="O578" s="81" t="s">
        <v>31</v>
      </c>
      <c r="P578" s="82">
        <v>10</v>
      </c>
      <c r="Q578" s="83"/>
    </row>
    <row r="579" spans="1:17" ht="16.5" thickTop="1" thickBot="1" x14ac:dyDescent="0.3">
      <c r="A579" s="87">
        <f>A578+1</f>
        <v>509</v>
      </c>
      <c r="B579" s="96"/>
      <c r="C579" s="48" t="str">
        <f>C578</f>
        <v>Pique</v>
      </c>
      <c r="D579" s="88" t="s">
        <v>73</v>
      </c>
      <c r="E579" s="64" t="str">
        <f>E578</f>
        <v>Perfuramento</v>
      </c>
      <c r="F579" s="64" t="str">
        <f>F578</f>
        <v>M</v>
      </c>
      <c r="G579" s="69" t="str">
        <f>G578</f>
        <v>1D6</v>
      </c>
      <c r="H579" s="72">
        <v>-2</v>
      </c>
      <c r="I579" s="64" t="str">
        <f>I578</f>
        <v>3|6|9</v>
      </c>
      <c r="J579" s="64">
        <f>J578</f>
        <v>4</v>
      </c>
      <c r="K579" s="72">
        <v>-2</v>
      </c>
      <c r="L579" s="49">
        <f>L581- 2</f>
        <v>3</v>
      </c>
      <c r="M579" s="91">
        <f>(M580/100)*75</f>
        <v>1.125</v>
      </c>
      <c r="N579" s="49" t="s">
        <v>23</v>
      </c>
      <c r="O579" s="49" t="s">
        <v>31</v>
      </c>
      <c r="P579" s="70">
        <v>20</v>
      </c>
      <c r="Q579" s="61"/>
    </row>
    <row r="580" spans="1:17" ht="15.75" thickBot="1" x14ac:dyDescent="0.3">
      <c r="A580" s="84">
        <f>A579+1</f>
        <v>510</v>
      </c>
      <c r="B580" s="96"/>
      <c r="C580" s="76" t="str">
        <f>C578</f>
        <v>Pique</v>
      </c>
      <c r="D580" s="89" t="s">
        <v>74</v>
      </c>
      <c r="E580" s="77" t="str">
        <f>E578</f>
        <v>Perfuramento</v>
      </c>
      <c r="F580" s="77" t="str">
        <f>F578</f>
        <v>M</v>
      </c>
      <c r="G580" s="78" t="str">
        <f>G578</f>
        <v>1D6</v>
      </c>
      <c r="H580" s="79">
        <v>-2</v>
      </c>
      <c r="I580" s="77" t="str">
        <f>I578</f>
        <v>3|6|9</v>
      </c>
      <c r="J580" s="77">
        <f>J578</f>
        <v>4</v>
      </c>
      <c r="K580" s="79">
        <v>-1</v>
      </c>
      <c r="L580" s="81">
        <v>6</v>
      </c>
      <c r="M580" s="92">
        <f>(M581/100)*75</f>
        <v>1.5</v>
      </c>
      <c r="N580" s="81" t="s">
        <v>24</v>
      </c>
      <c r="O580" s="81" t="s">
        <v>31</v>
      </c>
      <c r="P580" s="82">
        <v>30</v>
      </c>
      <c r="Q580" s="83"/>
    </row>
    <row r="581" spans="1:17" ht="16.5" thickTop="1" thickBot="1" x14ac:dyDescent="0.3">
      <c r="A581" s="87">
        <f>A580+1</f>
        <v>511</v>
      </c>
      <c r="B581" s="96"/>
      <c r="C581" s="48" t="str">
        <f>C578</f>
        <v>Pique</v>
      </c>
      <c r="D581" s="88" t="s">
        <v>75</v>
      </c>
      <c r="E581" s="64" t="str">
        <f>E578</f>
        <v>Perfuramento</v>
      </c>
      <c r="F581" s="64" t="str">
        <f>F578</f>
        <v>M</v>
      </c>
      <c r="G581" s="69" t="str">
        <f>G578</f>
        <v>1D6</v>
      </c>
      <c r="H581" s="72">
        <v>0</v>
      </c>
      <c r="I581" s="64" t="str">
        <f>I578</f>
        <v>3|6|9</v>
      </c>
      <c r="J581" s="64">
        <f>J578</f>
        <v>4</v>
      </c>
      <c r="K581" s="72">
        <v>0</v>
      </c>
      <c r="L581" s="49">
        <v>5</v>
      </c>
      <c r="M581" s="91">
        <v>2</v>
      </c>
      <c r="N581" s="49" t="s">
        <v>25</v>
      </c>
      <c r="O581" s="49" t="s">
        <v>31</v>
      </c>
      <c r="P581" s="70">
        <v>40</v>
      </c>
      <c r="Q581" s="61"/>
    </row>
    <row r="582" spans="1:17" ht="15.75" thickBot="1" x14ac:dyDescent="0.3">
      <c r="A582" s="84">
        <f>A581+1</f>
        <v>512</v>
      </c>
      <c r="B582" s="96"/>
      <c r="C582" s="76" t="str">
        <f>C578</f>
        <v>Pique</v>
      </c>
      <c r="D582" s="89" t="s">
        <v>76</v>
      </c>
      <c r="E582" s="77" t="str">
        <f>E578</f>
        <v>Perfuramento</v>
      </c>
      <c r="F582" s="77" t="str">
        <f>F578</f>
        <v>M</v>
      </c>
      <c r="G582" s="78" t="str">
        <f>G578</f>
        <v>1D6</v>
      </c>
      <c r="H582" s="79">
        <v>-3</v>
      </c>
      <c r="I582" s="77" t="str">
        <f>I578</f>
        <v>3|6|9</v>
      </c>
      <c r="J582" s="77">
        <f>J578</f>
        <v>4</v>
      </c>
      <c r="K582" s="79">
        <v>-2</v>
      </c>
      <c r="L582" s="81">
        <f>L578+ 1</f>
        <v>3</v>
      </c>
      <c r="M582" s="92">
        <f>(M578/5)*4</f>
        <v>0.9</v>
      </c>
      <c r="N582" s="81" t="s">
        <v>4</v>
      </c>
      <c r="O582" s="81" t="s">
        <v>40</v>
      </c>
      <c r="P582" s="82">
        <v>20</v>
      </c>
      <c r="Q582" s="83"/>
    </row>
    <row r="583" spans="1:17" ht="16.5" thickTop="1" thickBot="1" x14ac:dyDescent="0.3">
      <c r="A583" s="87">
        <f t="shared" ref="A583:A598" si="1287">A582+1</f>
        <v>513</v>
      </c>
      <c r="B583" s="96"/>
      <c r="C583" s="48" t="str">
        <f t="shared" ref="C583" si="1288">C582</f>
        <v>Pique</v>
      </c>
      <c r="D583" s="88" t="s">
        <v>77</v>
      </c>
      <c r="E583" s="64" t="str">
        <f t="shared" ref="E583:G583" si="1289">E582</f>
        <v>Perfuramento</v>
      </c>
      <c r="F583" s="64" t="str">
        <f t="shared" si="1289"/>
        <v>M</v>
      </c>
      <c r="G583" s="69" t="str">
        <f t="shared" si="1289"/>
        <v>1D6</v>
      </c>
      <c r="H583" s="72">
        <v>-3</v>
      </c>
      <c r="I583" s="64" t="str">
        <f t="shared" ref="I583:J583" si="1290">I582</f>
        <v>3|6|9</v>
      </c>
      <c r="J583" s="64">
        <f t="shared" si="1290"/>
        <v>4</v>
      </c>
      <c r="K583" s="72">
        <v>-1</v>
      </c>
      <c r="L583" s="49">
        <f>L579+1</f>
        <v>4</v>
      </c>
      <c r="M583" s="91">
        <f>(M579/5)*4</f>
        <v>0.9</v>
      </c>
      <c r="N583" s="49" t="s">
        <v>23</v>
      </c>
      <c r="O583" s="49" t="s">
        <v>40</v>
      </c>
      <c r="P583" s="70">
        <v>30</v>
      </c>
      <c r="Q583" s="61"/>
    </row>
    <row r="584" spans="1:17" ht="15.75" thickBot="1" x14ac:dyDescent="0.3">
      <c r="A584" s="84">
        <f t="shared" si="1287"/>
        <v>514</v>
      </c>
      <c r="B584" s="96"/>
      <c r="C584" s="76" t="str">
        <f t="shared" ref="C584" si="1291">C582</f>
        <v>Pique</v>
      </c>
      <c r="D584" s="89" t="s">
        <v>78</v>
      </c>
      <c r="E584" s="77" t="str">
        <f t="shared" ref="E584:G584" si="1292">E582</f>
        <v>Perfuramento</v>
      </c>
      <c r="F584" s="77" t="str">
        <f t="shared" si="1292"/>
        <v>M</v>
      </c>
      <c r="G584" s="78" t="str">
        <f t="shared" si="1292"/>
        <v>1D6</v>
      </c>
      <c r="H584" s="79">
        <v>-3</v>
      </c>
      <c r="I584" s="77" t="str">
        <f t="shared" ref="I584:J584" si="1293">I582</f>
        <v>3|6|9</v>
      </c>
      <c r="J584" s="77">
        <f t="shared" si="1293"/>
        <v>4</v>
      </c>
      <c r="K584" s="79">
        <v>0</v>
      </c>
      <c r="L584" s="81">
        <f>L580+1</f>
        <v>7</v>
      </c>
      <c r="M584" s="92">
        <f t="shared" ref="M584:M585" si="1294">(M580/5)*4</f>
        <v>1.2</v>
      </c>
      <c r="N584" s="81" t="s">
        <v>24</v>
      </c>
      <c r="O584" s="81" t="s">
        <v>40</v>
      </c>
      <c r="P584" s="82">
        <v>40</v>
      </c>
      <c r="Q584" s="83"/>
    </row>
    <row r="585" spans="1:17" ht="16.5" thickTop="1" thickBot="1" x14ac:dyDescent="0.3">
      <c r="A585" s="87">
        <f t="shared" si="1287"/>
        <v>515</v>
      </c>
      <c r="B585" s="96"/>
      <c r="C585" s="48" t="str">
        <f t="shared" ref="C585" si="1295">C582</f>
        <v>Pique</v>
      </c>
      <c r="D585" s="88" t="s">
        <v>79</v>
      </c>
      <c r="E585" s="64" t="str">
        <f t="shared" ref="E585:G585" si="1296">E582</f>
        <v>Perfuramento</v>
      </c>
      <c r="F585" s="64" t="str">
        <f t="shared" si="1296"/>
        <v>M</v>
      </c>
      <c r="G585" s="69" t="str">
        <f t="shared" si="1296"/>
        <v>1D6</v>
      </c>
      <c r="H585" s="72">
        <v>-2</v>
      </c>
      <c r="I585" s="64" t="str">
        <f t="shared" ref="I585:J585" si="1297">I582</f>
        <v>3|6|9</v>
      </c>
      <c r="J585" s="64">
        <f t="shared" si="1297"/>
        <v>4</v>
      </c>
      <c r="K585" s="72">
        <v>1</v>
      </c>
      <c r="L585" s="49">
        <f>L581+1</f>
        <v>6</v>
      </c>
      <c r="M585" s="91">
        <f t="shared" si="1294"/>
        <v>1.6</v>
      </c>
      <c r="N585" s="49" t="s">
        <v>25</v>
      </c>
      <c r="O585" s="49" t="s">
        <v>40</v>
      </c>
      <c r="P585" s="70">
        <v>50</v>
      </c>
      <c r="Q585" s="61"/>
    </row>
    <row r="586" spans="1:17" ht="15.75" thickBot="1" x14ac:dyDescent="0.3">
      <c r="A586" s="84">
        <f t="shared" si="1287"/>
        <v>516</v>
      </c>
      <c r="B586" s="96"/>
      <c r="C586" s="76" t="str">
        <f t="shared" ref="C586" si="1298">C582</f>
        <v>Pique</v>
      </c>
      <c r="D586" s="89" t="s">
        <v>80</v>
      </c>
      <c r="E586" s="77" t="str">
        <f t="shared" ref="E586:G586" si="1299">E582</f>
        <v>Perfuramento</v>
      </c>
      <c r="F586" s="77" t="str">
        <f t="shared" si="1299"/>
        <v>M</v>
      </c>
      <c r="G586" s="78" t="str">
        <f t="shared" si="1299"/>
        <v>1D6</v>
      </c>
      <c r="H586" s="79">
        <v>1</v>
      </c>
      <c r="I586" s="77" t="str">
        <f t="shared" ref="I586:J586" si="1300">I582</f>
        <v>3|6|9</v>
      </c>
      <c r="J586" s="77">
        <f t="shared" si="1300"/>
        <v>4</v>
      </c>
      <c r="K586" s="79">
        <v>3</v>
      </c>
      <c r="L586" s="81">
        <f>L585+1</f>
        <v>7</v>
      </c>
      <c r="M586" s="92">
        <f>(M585/5)*4</f>
        <v>1.28</v>
      </c>
      <c r="N586" s="81" t="s">
        <v>28</v>
      </c>
      <c r="O586" s="81" t="s">
        <v>40</v>
      </c>
      <c r="P586" s="82">
        <v>70</v>
      </c>
      <c r="Q586" s="83"/>
    </row>
    <row r="587" spans="1:17" ht="16.5" thickTop="1" thickBot="1" x14ac:dyDescent="0.3">
      <c r="A587" s="87">
        <f t="shared" si="1287"/>
        <v>517</v>
      </c>
      <c r="B587" s="96"/>
      <c r="C587" s="48" t="str">
        <f t="shared" ref="C587" si="1301">C586</f>
        <v>Pique</v>
      </c>
      <c r="D587" s="88" t="s">
        <v>81</v>
      </c>
      <c r="E587" s="64" t="str">
        <f t="shared" ref="E587:G587" si="1302">E586</f>
        <v>Perfuramento</v>
      </c>
      <c r="F587" s="64" t="str">
        <f t="shared" si="1302"/>
        <v>M</v>
      </c>
      <c r="G587" s="69" t="str">
        <f t="shared" si="1302"/>
        <v>1D6</v>
      </c>
      <c r="H587" s="72">
        <v>-3</v>
      </c>
      <c r="I587" s="64" t="str">
        <f t="shared" ref="I587:J587" si="1303">I586</f>
        <v>3|6|9</v>
      </c>
      <c r="J587" s="64">
        <f t="shared" si="1303"/>
        <v>4</v>
      </c>
      <c r="K587" s="72">
        <v>-1</v>
      </c>
      <c r="L587" s="49">
        <f>L582</f>
        <v>3</v>
      </c>
      <c r="M587" s="91">
        <f>(M578/4)*3</f>
        <v>0.84375</v>
      </c>
      <c r="N587" s="49" t="s">
        <v>4</v>
      </c>
      <c r="O587" s="49" t="s">
        <v>41</v>
      </c>
      <c r="P587" s="70">
        <v>20</v>
      </c>
      <c r="Q587" s="61"/>
    </row>
    <row r="588" spans="1:17" ht="15.75" thickBot="1" x14ac:dyDescent="0.3">
      <c r="A588" s="84">
        <f t="shared" si="1287"/>
        <v>518</v>
      </c>
      <c r="B588" s="96"/>
      <c r="C588" s="76" t="str">
        <f t="shared" ref="C588" si="1304">C586</f>
        <v>Pique</v>
      </c>
      <c r="D588" s="89" t="s">
        <v>82</v>
      </c>
      <c r="E588" s="77" t="str">
        <f t="shared" ref="E588:G588" si="1305">E586</f>
        <v>Perfuramento</v>
      </c>
      <c r="F588" s="77" t="str">
        <f t="shared" si="1305"/>
        <v>M</v>
      </c>
      <c r="G588" s="78" t="str">
        <f t="shared" si="1305"/>
        <v>1D6</v>
      </c>
      <c r="H588" s="79">
        <v>-3</v>
      </c>
      <c r="I588" s="77" t="str">
        <f t="shared" ref="I588:J588" si="1306">I586</f>
        <v>3|6|9</v>
      </c>
      <c r="J588" s="77">
        <f t="shared" si="1306"/>
        <v>4</v>
      </c>
      <c r="K588" s="79">
        <v>0</v>
      </c>
      <c r="L588" s="81">
        <f>L583</f>
        <v>4</v>
      </c>
      <c r="M588" s="92">
        <f>(M579/4)*3</f>
        <v>0.84375</v>
      </c>
      <c r="N588" s="81" t="s">
        <v>23</v>
      </c>
      <c r="O588" s="81" t="s">
        <v>41</v>
      </c>
      <c r="P588" s="82">
        <v>30</v>
      </c>
      <c r="Q588" s="83"/>
    </row>
    <row r="589" spans="1:17" ht="16.5" thickTop="1" thickBot="1" x14ac:dyDescent="0.3">
      <c r="A589" s="87">
        <f t="shared" si="1287"/>
        <v>519</v>
      </c>
      <c r="B589" s="96"/>
      <c r="C589" s="48" t="str">
        <f t="shared" ref="C589" si="1307">C586</f>
        <v>Pique</v>
      </c>
      <c r="D589" s="88" t="s">
        <v>83</v>
      </c>
      <c r="E589" s="64" t="str">
        <f t="shared" ref="E589:G589" si="1308">E586</f>
        <v>Perfuramento</v>
      </c>
      <c r="F589" s="64" t="str">
        <f t="shared" si="1308"/>
        <v>M</v>
      </c>
      <c r="G589" s="69" t="str">
        <f t="shared" si="1308"/>
        <v>1D6</v>
      </c>
      <c r="H589" s="72">
        <v>-3</v>
      </c>
      <c r="I589" s="64" t="str">
        <f t="shared" ref="I589:J589" si="1309">I586</f>
        <v>3|6|9</v>
      </c>
      <c r="J589" s="64">
        <f t="shared" si="1309"/>
        <v>4</v>
      </c>
      <c r="K589" s="72">
        <v>1</v>
      </c>
      <c r="L589" s="49">
        <f>L584</f>
        <v>7</v>
      </c>
      <c r="M589" s="91">
        <f t="shared" ref="M589:M590" si="1310">(M580/4)*3</f>
        <v>1.125</v>
      </c>
      <c r="N589" s="49" t="s">
        <v>24</v>
      </c>
      <c r="O589" s="49" t="s">
        <v>41</v>
      </c>
      <c r="P589" s="70">
        <v>40</v>
      </c>
      <c r="Q589" s="61"/>
    </row>
    <row r="590" spans="1:17" ht="15.75" thickBot="1" x14ac:dyDescent="0.3">
      <c r="A590" s="84">
        <f t="shared" si="1287"/>
        <v>520</v>
      </c>
      <c r="B590" s="96"/>
      <c r="C590" s="76" t="str">
        <f t="shared" ref="C590" si="1311">C586</f>
        <v>Pique</v>
      </c>
      <c r="D590" s="89" t="s">
        <v>84</v>
      </c>
      <c r="E590" s="77" t="str">
        <f t="shared" ref="E590:G590" si="1312">E586</f>
        <v>Perfuramento</v>
      </c>
      <c r="F590" s="77" t="str">
        <f t="shared" si="1312"/>
        <v>M</v>
      </c>
      <c r="G590" s="78" t="str">
        <f t="shared" si="1312"/>
        <v>1D6</v>
      </c>
      <c r="H590" s="79">
        <v>-3</v>
      </c>
      <c r="I590" s="77" t="str">
        <f t="shared" ref="I590:J590" si="1313">I586</f>
        <v>3|6|9</v>
      </c>
      <c r="J590" s="77">
        <f t="shared" si="1313"/>
        <v>4</v>
      </c>
      <c r="K590" s="79">
        <v>2</v>
      </c>
      <c r="L590" s="81">
        <f>L585</f>
        <v>6</v>
      </c>
      <c r="M590" s="92">
        <f t="shared" si="1310"/>
        <v>1.5</v>
      </c>
      <c r="N590" s="81" t="s">
        <v>25</v>
      </c>
      <c r="O590" s="81" t="s">
        <v>41</v>
      </c>
      <c r="P590" s="82">
        <v>50</v>
      </c>
      <c r="Q590" s="83"/>
    </row>
    <row r="591" spans="1:17" ht="16.5" thickTop="1" thickBot="1" x14ac:dyDescent="0.3">
      <c r="A591" s="87">
        <f t="shared" si="1287"/>
        <v>521</v>
      </c>
      <c r="B591" s="96"/>
      <c r="C591" s="48" t="str">
        <f t="shared" ref="C591" si="1314">C590</f>
        <v>Pique</v>
      </c>
      <c r="D591" s="88" t="s">
        <v>85</v>
      </c>
      <c r="E591" s="64" t="str">
        <f t="shared" ref="E591:G591" si="1315">E590</f>
        <v>Perfuramento</v>
      </c>
      <c r="F591" s="64" t="str">
        <f t="shared" si="1315"/>
        <v>M</v>
      </c>
      <c r="G591" s="69" t="str">
        <f t="shared" si="1315"/>
        <v>1D6</v>
      </c>
      <c r="H591" s="72">
        <v>0</v>
      </c>
      <c r="I591" s="64" t="str">
        <f t="shared" ref="I591:J591" si="1316">I590</f>
        <v>3|6|9</v>
      </c>
      <c r="J591" s="64">
        <f t="shared" si="1316"/>
        <v>4</v>
      </c>
      <c r="K591" s="72">
        <v>4</v>
      </c>
      <c r="L591" s="49">
        <f>L586</f>
        <v>7</v>
      </c>
      <c r="M591" s="91">
        <f>(M590/4)*3</f>
        <v>1.125</v>
      </c>
      <c r="N591" s="49" t="s">
        <v>28</v>
      </c>
      <c r="O591" s="49" t="s">
        <v>41</v>
      </c>
      <c r="P591" s="70">
        <v>70</v>
      </c>
      <c r="Q591" s="61"/>
    </row>
    <row r="592" spans="1:17" ht="15.75" thickBot="1" x14ac:dyDescent="0.3">
      <c r="A592" s="84">
        <f t="shared" si="1287"/>
        <v>522</v>
      </c>
      <c r="B592" s="96"/>
      <c r="C592" s="76" t="str">
        <f t="shared" ref="C592" si="1317">C590</f>
        <v>Pique</v>
      </c>
      <c r="D592" s="89" t="s">
        <v>86</v>
      </c>
      <c r="E592" s="77" t="str">
        <f t="shared" ref="E592:G592" si="1318">E590</f>
        <v>Perfuramento</v>
      </c>
      <c r="F592" s="77" t="str">
        <f t="shared" si="1318"/>
        <v>M</v>
      </c>
      <c r="G592" s="78" t="str">
        <f t="shared" si="1318"/>
        <v>1D6</v>
      </c>
      <c r="H592" s="79">
        <v>-2</v>
      </c>
      <c r="I592" s="77" t="str">
        <f t="shared" ref="I592:J592" si="1319">I590</f>
        <v>3|6|9</v>
      </c>
      <c r="J592" s="77">
        <f t="shared" si="1319"/>
        <v>4</v>
      </c>
      <c r="K592" s="79">
        <v>-3</v>
      </c>
      <c r="L592" s="81">
        <f>L579+1</f>
        <v>4</v>
      </c>
      <c r="M592" s="92">
        <f>(M579/5)*6</f>
        <v>1.35</v>
      </c>
      <c r="N592" s="81" t="s">
        <v>23</v>
      </c>
      <c r="O592" s="81" t="s">
        <v>32</v>
      </c>
      <c r="P592" s="82">
        <v>30</v>
      </c>
      <c r="Q592" s="83"/>
    </row>
    <row r="593" spans="1:17" ht="16.5" thickTop="1" thickBot="1" x14ac:dyDescent="0.3">
      <c r="A593" s="87">
        <f t="shared" si="1287"/>
        <v>523</v>
      </c>
      <c r="B593" s="96"/>
      <c r="C593" s="48" t="str">
        <f t="shared" ref="C593" si="1320">C590</f>
        <v>Pique</v>
      </c>
      <c r="D593" s="88" t="s">
        <v>87</v>
      </c>
      <c r="E593" s="64" t="str">
        <f t="shared" ref="E593:G593" si="1321">E590</f>
        <v>Perfuramento</v>
      </c>
      <c r="F593" s="64" t="str">
        <f t="shared" si="1321"/>
        <v>M</v>
      </c>
      <c r="G593" s="69" t="str">
        <f t="shared" si="1321"/>
        <v>1D6</v>
      </c>
      <c r="H593" s="72">
        <v>0</v>
      </c>
      <c r="I593" s="64" t="str">
        <f t="shared" ref="I593:J593" si="1322">I590</f>
        <v>3|6|9</v>
      </c>
      <c r="J593" s="64">
        <f t="shared" si="1322"/>
        <v>4</v>
      </c>
      <c r="K593" s="72">
        <v>-2</v>
      </c>
      <c r="L593" s="49">
        <f>L580+1</f>
        <v>7</v>
      </c>
      <c r="M593" s="91">
        <f>(M580/5)*6</f>
        <v>1.7999999999999998</v>
      </c>
      <c r="N593" s="49" t="s">
        <v>24</v>
      </c>
      <c r="O593" s="49" t="s">
        <v>32</v>
      </c>
      <c r="P593" s="70">
        <v>40</v>
      </c>
      <c r="Q593" s="61"/>
    </row>
    <row r="594" spans="1:17" ht="15.75" thickBot="1" x14ac:dyDescent="0.3">
      <c r="A594" s="84">
        <f t="shared" si="1287"/>
        <v>524</v>
      </c>
      <c r="B594" s="96"/>
      <c r="C594" s="76" t="str">
        <f t="shared" ref="C594" si="1323">C590</f>
        <v>Pique</v>
      </c>
      <c r="D594" s="89" t="s">
        <v>88</v>
      </c>
      <c r="E594" s="77" t="str">
        <f t="shared" ref="E594:G594" si="1324">E590</f>
        <v>Perfuramento</v>
      </c>
      <c r="F594" s="77" t="str">
        <f t="shared" si="1324"/>
        <v>M</v>
      </c>
      <c r="G594" s="78" t="str">
        <f t="shared" si="1324"/>
        <v>1D6</v>
      </c>
      <c r="H594" s="79">
        <v>1</v>
      </c>
      <c r="I594" s="77" t="str">
        <f t="shared" ref="I594:J594" si="1325">I590</f>
        <v>3|6|9</v>
      </c>
      <c r="J594" s="77">
        <f t="shared" si="1325"/>
        <v>4</v>
      </c>
      <c r="K594" s="79">
        <v>-1</v>
      </c>
      <c r="L594" s="81">
        <f>L581+1</f>
        <v>6</v>
      </c>
      <c r="M594" s="92">
        <f>(M581/5)*6</f>
        <v>2.4000000000000004</v>
      </c>
      <c r="N594" s="81" t="s">
        <v>25</v>
      </c>
      <c r="O594" s="81" t="s">
        <v>32</v>
      </c>
      <c r="P594" s="82">
        <v>50</v>
      </c>
      <c r="Q594" s="83"/>
    </row>
    <row r="595" spans="1:17" ht="16.5" thickTop="1" thickBot="1" x14ac:dyDescent="0.3">
      <c r="A595" s="87">
        <f t="shared" si="1287"/>
        <v>525</v>
      </c>
      <c r="B595" s="96"/>
      <c r="C595" s="48" t="str">
        <f t="shared" ref="C595" si="1326">C594</f>
        <v>Pique</v>
      </c>
      <c r="D595" s="88" t="s">
        <v>89</v>
      </c>
      <c r="E595" s="64" t="str">
        <f t="shared" ref="E595:G595" si="1327">E594</f>
        <v>Perfuramento</v>
      </c>
      <c r="F595" s="64" t="str">
        <f t="shared" si="1327"/>
        <v>M</v>
      </c>
      <c r="G595" s="69" t="str">
        <f t="shared" si="1327"/>
        <v>1D6</v>
      </c>
      <c r="H595" s="72">
        <v>2</v>
      </c>
      <c r="I595" s="64" t="str">
        <f t="shared" ref="I595:J595" si="1328">I594</f>
        <v>3|6|9</v>
      </c>
      <c r="J595" s="64">
        <f t="shared" si="1328"/>
        <v>4</v>
      </c>
      <c r="K595" s="72">
        <v>0</v>
      </c>
      <c r="L595" s="49">
        <f>L594+1</f>
        <v>7</v>
      </c>
      <c r="M595" s="91">
        <f>M594</f>
        <v>2.4000000000000004</v>
      </c>
      <c r="N595" s="49" t="s">
        <v>3</v>
      </c>
      <c r="O595" s="49" t="s">
        <v>32</v>
      </c>
      <c r="P595" s="70">
        <v>60</v>
      </c>
      <c r="Q595" s="61"/>
    </row>
    <row r="596" spans="1:17" ht="15.75" thickBot="1" x14ac:dyDescent="0.3">
      <c r="A596" s="84">
        <f t="shared" si="1287"/>
        <v>526</v>
      </c>
      <c r="B596" s="96"/>
      <c r="C596" s="76" t="str">
        <f t="shared" ref="C596" si="1329">C594</f>
        <v>Pique</v>
      </c>
      <c r="D596" s="89" t="s">
        <v>90</v>
      </c>
      <c r="E596" s="77" t="str">
        <f t="shared" ref="E596:G596" si="1330">E594</f>
        <v>Perfuramento</v>
      </c>
      <c r="F596" s="77" t="str">
        <f t="shared" si="1330"/>
        <v>M</v>
      </c>
      <c r="G596" s="78" t="str">
        <f t="shared" si="1330"/>
        <v>1D6</v>
      </c>
      <c r="H596" s="79">
        <v>4</v>
      </c>
      <c r="I596" s="77" t="str">
        <f t="shared" ref="I596:J596" si="1331">I594</f>
        <v>3|6|9</v>
      </c>
      <c r="J596" s="77">
        <f t="shared" si="1331"/>
        <v>4</v>
      </c>
      <c r="K596" s="79">
        <v>2</v>
      </c>
      <c r="L596" s="81">
        <f>L595+1</f>
        <v>8</v>
      </c>
      <c r="M596" s="92">
        <f>(M595/50)*55</f>
        <v>2.6400000000000006</v>
      </c>
      <c r="N596" s="81" t="s">
        <v>29</v>
      </c>
      <c r="O596" s="81" t="s">
        <v>32</v>
      </c>
      <c r="P596" s="82">
        <v>80</v>
      </c>
      <c r="Q596" s="83"/>
    </row>
    <row r="597" spans="1:17" ht="16.5" thickTop="1" thickBot="1" x14ac:dyDescent="0.3">
      <c r="A597" s="87">
        <f t="shared" si="1287"/>
        <v>527</v>
      </c>
      <c r="B597" s="96"/>
      <c r="C597" s="48" t="str">
        <f t="shared" ref="C597" si="1332">C594</f>
        <v>Pique</v>
      </c>
      <c r="D597" s="88" t="s">
        <v>91</v>
      </c>
      <c r="E597" s="64" t="str">
        <f t="shared" ref="E597:G597" si="1333">E594</f>
        <v>Perfuramento</v>
      </c>
      <c r="F597" s="64" t="str">
        <f t="shared" si="1333"/>
        <v>M</v>
      </c>
      <c r="G597" s="69" t="str">
        <f t="shared" si="1333"/>
        <v>1D6</v>
      </c>
      <c r="H597" s="72">
        <v>5</v>
      </c>
      <c r="I597" s="64" t="str">
        <f t="shared" ref="I597:J597" si="1334">I594</f>
        <v>3|6|9</v>
      </c>
      <c r="J597" s="64">
        <f t="shared" si="1334"/>
        <v>4</v>
      </c>
      <c r="K597" s="72">
        <v>5</v>
      </c>
      <c r="L597" s="49">
        <f>L596*10</f>
        <v>80</v>
      </c>
      <c r="M597" s="91">
        <f>(M581/4)*3</f>
        <v>1.5</v>
      </c>
      <c r="N597" s="49" t="s">
        <v>29</v>
      </c>
      <c r="O597" s="49" t="s">
        <v>35</v>
      </c>
      <c r="P597" s="69">
        <v>99</v>
      </c>
      <c r="Q597" s="61"/>
    </row>
    <row r="598" spans="1:17" ht="15.75" thickBot="1" x14ac:dyDescent="0.3">
      <c r="A598" s="84">
        <f t="shared" si="1287"/>
        <v>528</v>
      </c>
      <c r="B598" s="96"/>
      <c r="C598" s="76" t="str">
        <f t="shared" ref="C598" si="1335">C594</f>
        <v>Pique</v>
      </c>
      <c r="D598" s="89" t="s">
        <v>92</v>
      </c>
      <c r="E598" s="77" t="str">
        <f t="shared" ref="E598:G598" si="1336">E594</f>
        <v>Perfuramento</v>
      </c>
      <c r="F598" s="77" t="str">
        <f t="shared" si="1336"/>
        <v>M</v>
      </c>
      <c r="G598" s="78" t="str">
        <f t="shared" si="1336"/>
        <v>1D6</v>
      </c>
      <c r="H598" s="79">
        <v>6</v>
      </c>
      <c r="I598" s="77" t="str">
        <f t="shared" ref="I598:J598" si="1337">I594</f>
        <v>3|6|9</v>
      </c>
      <c r="J598" s="77">
        <f t="shared" si="1337"/>
        <v>4</v>
      </c>
      <c r="K598" s="79">
        <v>6</v>
      </c>
      <c r="L598" s="81">
        <f>L597*2</f>
        <v>160</v>
      </c>
      <c r="M598" s="92">
        <f>(M597/40)*45</f>
        <v>1.6875</v>
      </c>
      <c r="N598" s="81" t="s">
        <v>30</v>
      </c>
      <c r="O598" s="81" t="s">
        <v>35</v>
      </c>
      <c r="P598" s="78">
        <v>99</v>
      </c>
      <c r="Q598" s="83"/>
    </row>
    <row r="599" spans="1:17" ht="16.5" thickTop="1" thickBot="1" x14ac:dyDescent="0.3">
      <c r="A599" s="97" t="s">
        <v>60</v>
      </c>
      <c r="B599" s="98"/>
      <c r="C599" s="99" t="s">
        <v>13</v>
      </c>
      <c r="D599" s="100"/>
      <c r="E599" s="93" t="s">
        <v>106</v>
      </c>
      <c r="F599" s="62" t="s">
        <v>14</v>
      </c>
      <c r="G599" s="101" t="s">
        <v>15</v>
      </c>
      <c r="H599" s="100"/>
      <c r="I599" s="65" t="s">
        <v>16</v>
      </c>
      <c r="J599" s="101" t="s">
        <v>17</v>
      </c>
      <c r="K599" s="100"/>
      <c r="L599" s="62" t="s">
        <v>18</v>
      </c>
      <c r="M599" s="62" t="s">
        <v>19</v>
      </c>
      <c r="N599" s="62" t="s">
        <v>21</v>
      </c>
      <c r="O599" s="62" t="s">
        <v>20</v>
      </c>
      <c r="P599" s="94" t="s">
        <v>61</v>
      </c>
      <c r="Q599" s="63" t="s">
        <v>22</v>
      </c>
    </row>
    <row r="600" spans="1:17" ht="16.5" thickTop="1" thickBot="1" x14ac:dyDescent="0.3">
      <c r="A600" s="84">
        <f>A598+1</f>
        <v>529</v>
      </c>
      <c r="B600" s="95" t="s">
        <v>150</v>
      </c>
      <c r="C600" s="76" t="s">
        <v>150</v>
      </c>
      <c r="D600" s="89" t="s">
        <v>72</v>
      </c>
      <c r="E600" s="89" t="s">
        <v>151</v>
      </c>
      <c r="F600" s="77" t="s">
        <v>63</v>
      </c>
      <c r="G600" s="78" t="s">
        <v>47</v>
      </c>
      <c r="H600" s="79">
        <v>-3</v>
      </c>
      <c r="I600" s="85" t="s">
        <v>42</v>
      </c>
      <c r="J600" s="78">
        <v>8</v>
      </c>
      <c r="K600" s="79">
        <v>-3</v>
      </c>
      <c r="L600" s="81">
        <f>L603-3</f>
        <v>12</v>
      </c>
      <c r="M600" s="92">
        <f>M601</f>
        <v>0.84375</v>
      </c>
      <c r="N600" s="81" t="s">
        <v>4</v>
      </c>
      <c r="O600" s="81" t="s">
        <v>31</v>
      </c>
      <c r="P600" s="82">
        <v>10</v>
      </c>
      <c r="Q600" s="83"/>
    </row>
    <row r="601" spans="1:17" ht="16.5" thickTop="1" thickBot="1" x14ac:dyDescent="0.3">
      <c r="A601" s="87">
        <f>A600+1</f>
        <v>530</v>
      </c>
      <c r="B601" s="96"/>
      <c r="C601" s="48" t="str">
        <f>C600</f>
        <v>Florete</v>
      </c>
      <c r="D601" s="88" t="s">
        <v>73</v>
      </c>
      <c r="E601" s="64" t="str">
        <f>E600</f>
        <v>Corte-Perfuramento</v>
      </c>
      <c r="F601" s="64" t="str">
        <f>F600</f>
        <v>M</v>
      </c>
      <c r="G601" s="69" t="str">
        <f>G600</f>
        <v>1D6</v>
      </c>
      <c r="H601" s="72">
        <v>-2</v>
      </c>
      <c r="I601" s="64" t="str">
        <f>I600</f>
        <v>XX</v>
      </c>
      <c r="J601" s="64">
        <f>J600</f>
        <v>8</v>
      </c>
      <c r="K601" s="72">
        <v>-2</v>
      </c>
      <c r="L601" s="49">
        <f>L603- 2</f>
        <v>13</v>
      </c>
      <c r="M601" s="91">
        <f>(M602/100)*75</f>
        <v>0.84375</v>
      </c>
      <c r="N601" s="49" t="s">
        <v>23</v>
      </c>
      <c r="O601" s="49" t="s">
        <v>31</v>
      </c>
      <c r="P601" s="70">
        <v>20</v>
      </c>
      <c r="Q601" s="61"/>
    </row>
    <row r="602" spans="1:17" ht="15.75" thickBot="1" x14ac:dyDescent="0.3">
      <c r="A602" s="84">
        <f>A601+1</f>
        <v>531</v>
      </c>
      <c r="B602" s="96"/>
      <c r="C602" s="76" t="str">
        <f>C600</f>
        <v>Florete</v>
      </c>
      <c r="D602" s="89" t="s">
        <v>74</v>
      </c>
      <c r="E602" s="77" t="str">
        <f>E600</f>
        <v>Corte-Perfuramento</v>
      </c>
      <c r="F602" s="77" t="str">
        <f>F600</f>
        <v>M</v>
      </c>
      <c r="G602" s="78" t="str">
        <f>G600</f>
        <v>1D6</v>
      </c>
      <c r="H602" s="79">
        <v>-2</v>
      </c>
      <c r="I602" s="77" t="str">
        <f>I600</f>
        <v>XX</v>
      </c>
      <c r="J602" s="77">
        <f>J600</f>
        <v>8</v>
      </c>
      <c r="K602" s="79">
        <v>-1</v>
      </c>
      <c r="L602" s="81">
        <f>L603- 1</f>
        <v>14</v>
      </c>
      <c r="M602" s="92">
        <f>(M603/100)*75</f>
        <v>1.125</v>
      </c>
      <c r="N602" s="81" t="s">
        <v>24</v>
      </c>
      <c r="O602" s="81" t="s">
        <v>31</v>
      </c>
      <c r="P602" s="82">
        <v>30</v>
      </c>
      <c r="Q602" s="83"/>
    </row>
    <row r="603" spans="1:17" ht="16.5" thickTop="1" thickBot="1" x14ac:dyDescent="0.3">
      <c r="A603" s="87">
        <f>A602+1</f>
        <v>532</v>
      </c>
      <c r="B603" s="96"/>
      <c r="C603" s="48" t="str">
        <f>C600</f>
        <v>Florete</v>
      </c>
      <c r="D603" s="88" t="s">
        <v>75</v>
      </c>
      <c r="E603" s="64" t="str">
        <f>E600</f>
        <v>Corte-Perfuramento</v>
      </c>
      <c r="F603" s="64" t="str">
        <f>F600</f>
        <v>M</v>
      </c>
      <c r="G603" s="69" t="str">
        <f>G600</f>
        <v>1D6</v>
      </c>
      <c r="H603" s="72">
        <v>0</v>
      </c>
      <c r="I603" s="64" t="str">
        <f>I600</f>
        <v>XX</v>
      </c>
      <c r="J603" s="64">
        <f>J600</f>
        <v>8</v>
      </c>
      <c r="K603" s="72">
        <v>0</v>
      </c>
      <c r="L603" s="49">
        <v>15</v>
      </c>
      <c r="M603" s="91">
        <v>1.5</v>
      </c>
      <c r="N603" s="49" t="s">
        <v>25</v>
      </c>
      <c r="O603" s="49" t="s">
        <v>31</v>
      </c>
      <c r="P603" s="70">
        <v>40</v>
      </c>
      <c r="Q603" s="61"/>
    </row>
    <row r="604" spans="1:17" ht="15.75" thickBot="1" x14ac:dyDescent="0.3">
      <c r="A604" s="84">
        <f>A603+1</f>
        <v>533</v>
      </c>
      <c r="B604" s="96"/>
      <c r="C604" s="76" t="str">
        <f>C600</f>
        <v>Florete</v>
      </c>
      <c r="D604" s="89" t="s">
        <v>76</v>
      </c>
      <c r="E604" s="77" t="str">
        <f>E600</f>
        <v>Corte-Perfuramento</v>
      </c>
      <c r="F604" s="77" t="str">
        <f>F600</f>
        <v>M</v>
      </c>
      <c r="G604" s="78" t="str">
        <f>G600</f>
        <v>1D6</v>
      </c>
      <c r="H604" s="79">
        <v>-3</v>
      </c>
      <c r="I604" s="77" t="str">
        <f>I600</f>
        <v>XX</v>
      </c>
      <c r="J604" s="77">
        <f>J600</f>
        <v>8</v>
      </c>
      <c r="K604" s="79">
        <v>-2</v>
      </c>
      <c r="L604" s="81">
        <f>L600+ 1</f>
        <v>13</v>
      </c>
      <c r="M604" s="92">
        <f>(M600/5)*4</f>
        <v>0.67500000000000004</v>
      </c>
      <c r="N604" s="81" t="s">
        <v>4</v>
      </c>
      <c r="O604" s="81" t="s">
        <v>40</v>
      </c>
      <c r="P604" s="82">
        <v>20</v>
      </c>
      <c r="Q604" s="83"/>
    </row>
    <row r="605" spans="1:17" ht="16.5" thickTop="1" thickBot="1" x14ac:dyDescent="0.3">
      <c r="A605" s="87">
        <f t="shared" ref="A605:A620" si="1338">A604+1</f>
        <v>534</v>
      </c>
      <c r="B605" s="96"/>
      <c r="C605" s="48" t="str">
        <f t="shared" ref="C605" si="1339">C604</f>
        <v>Florete</v>
      </c>
      <c r="D605" s="88" t="s">
        <v>77</v>
      </c>
      <c r="E605" s="64" t="str">
        <f t="shared" ref="E605:G605" si="1340">E604</f>
        <v>Corte-Perfuramento</v>
      </c>
      <c r="F605" s="64" t="str">
        <f t="shared" si="1340"/>
        <v>M</v>
      </c>
      <c r="G605" s="69" t="str">
        <f t="shared" si="1340"/>
        <v>1D6</v>
      </c>
      <c r="H605" s="72">
        <v>-3</v>
      </c>
      <c r="I605" s="64" t="str">
        <f t="shared" ref="I605:J605" si="1341">I604</f>
        <v>XX</v>
      </c>
      <c r="J605" s="64">
        <f t="shared" si="1341"/>
        <v>8</v>
      </c>
      <c r="K605" s="72">
        <v>-1</v>
      </c>
      <c r="L605" s="49">
        <f>L601+1</f>
        <v>14</v>
      </c>
      <c r="M605" s="91">
        <f>(M601/5)*4</f>
        <v>0.67500000000000004</v>
      </c>
      <c r="N605" s="49" t="s">
        <v>23</v>
      </c>
      <c r="O605" s="49" t="s">
        <v>40</v>
      </c>
      <c r="P605" s="70">
        <v>30</v>
      </c>
      <c r="Q605" s="61"/>
    </row>
    <row r="606" spans="1:17" ht="15.75" thickBot="1" x14ac:dyDescent="0.3">
      <c r="A606" s="84">
        <f t="shared" si="1338"/>
        <v>535</v>
      </c>
      <c r="B606" s="96"/>
      <c r="C606" s="76" t="str">
        <f t="shared" ref="C606" si="1342">C604</f>
        <v>Florete</v>
      </c>
      <c r="D606" s="89" t="s">
        <v>78</v>
      </c>
      <c r="E606" s="77" t="str">
        <f t="shared" ref="E606:G606" si="1343">E604</f>
        <v>Corte-Perfuramento</v>
      </c>
      <c r="F606" s="77" t="str">
        <f t="shared" si="1343"/>
        <v>M</v>
      </c>
      <c r="G606" s="78" t="str">
        <f t="shared" si="1343"/>
        <v>1D6</v>
      </c>
      <c r="H606" s="79">
        <v>-3</v>
      </c>
      <c r="I606" s="77" t="str">
        <f t="shared" ref="I606:J606" si="1344">I604</f>
        <v>XX</v>
      </c>
      <c r="J606" s="77">
        <f t="shared" si="1344"/>
        <v>8</v>
      </c>
      <c r="K606" s="79">
        <v>0</v>
      </c>
      <c r="L606" s="81">
        <f>L602+1</f>
        <v>15</v>
      </c>
      <c r="M606" s="92">
        <f t="shared" ref="M606:M607" si="1345">(M602/5)*4</f>
        <v>0.9</v>
      </c>
      <c r="N606" s="81" t="s">
        <v>24</v>
      </c>
      <c r="O606" s="81" t="s">
        <v>40</v>
      </c>
      <c r="P606" s="82">
        <v>40</v>
      </c>
      <c r="Q606" s="83"/>
    </row>
    <row r="607" spans="1:17" ht="16.5" thickTop="1" thickBot="1" x14ac:dyDescent="0.3">
      <c r="A607" s="87">
        <f t="shared" si="1338"/>
        <v>536</v>
      </c>
      <c r="B607" s="96"/>
      <c r="C607" s="48" t="str">
        <f t="shared" ref="C607" si="1346">C604</f>
        <v>Florete</v>
      </c>
      <c r="D607" s="88" t="s">
        <v>79</v>
      </c>
      <c r="E607" s="64" t="str">
        <f t="shared" ref="E607:G607" si="1347">E604</f>
        <v>Corte-Perfuramento</v>
      </c>
      <c r="F607" s="64" t="str">
        <f t="shared" si="1347"/>
        <v>M</v>
      </c>
      <c r="G607" s="69" t="str">
        <f t="shared" si="1347"/>
        <v>1D6</v>
      </c>
      <c r="H607" s="72">
        <v>-2</v>
      </c>
      <c r="I607" s="64" t="str">
        <f t="shared" ref="I607:J607" si="1348">I604</f>
        <v>XX</v>
      </c>
      <c r="J607" s="64">
        <f t="shared" si="1348"/>
        <v>8</v>
      </c>
      <c r="K607" s="72">
        <v>1</v>
      </c>
      <c r="L607" s="49">
        <f>L603+1</f>
        <v>16</v>
      </c>
      <c r="M607" s="91">
        <f t="shared" si="1345"/>
        <v>1.2</v>
      </c>
      <c r="N607" s="49" t="s">
        <v>25</v>
      </c>
      <c r="O607" s="49" t="s">
        <v>40</v>
      </c>
      <c r="P607" s="70">
        <v>50</v>
      </c>
      <c r="Q607" s="61"/>
    </row>
    <row r="608" spans="1:17" ht="15.75" thickBot="1" x14ac:dyDescent="0.3">
      <c r="A608" s="84">
        <f t="shared" si="1338"/>
        <v>537</v>
      </c>
      <c r="B608" s="96"/>
      <c r="C608" s="76" t="str">
        <f t="shared" ref="C608" si="1349">C604</f>
        <v>Florete</v>
      </c>
      <c r="D608" s="89" t="s">
        <v>80</v>
      </c>
      <c r="E608" s="77" t="str">
        <f t="shared" ref="E608:G608" si="1350">E604</f>
        <v>Corte-Perfuramento</v>
      </c>
      <c r="F608" s="77" t="str">
        <f t="shared" si="1350"/>
        <v>M</v>
      </c>
      <c r="G608" s="78" t="str">
        <f t="shared" si="1350"/>
        <v>1D6</v>
      </c>
      <c r="H608" s="79">
        <v>1</v>
      </c>
      <c r="I608" s="77" t="str">
        <f t="shared" ref="I608:J608" si="1351">I604</f>
        <v>XX</v>
      </c>
      <c r="J608" s="77">
        <f t="shared" si="1351"/>
        <v>8</v>
      </c>
      <c r="K608" s="79">
        <v>3</v>
      </c>
      <c r="L608" s="81">
        <f>L607+1</f>
        <v>17</v>
      </c>
      <c r="M608" s="92">
        <f>(M607/5)*4</f>
        <v>0.96</v>
      </c>
      <c r="N608" s="81" t="s">
        <v>28</v>
      </c>
      <c r="O608" s="81" t="s">
        <v>40</v>
      </c>
      <c r="P608" s="82">
        <v>70</v>
      </c>
      <c r="Q608" s="83"/>
    </row>
    <row r="609" spans="1:17" ht="16.5" thickTop="1" thickBot="1" x14ac:dyDescent="0.3">
      <c r="A609" s="87">
        <f t="shared" si="1338"/>
        <v>538</v>
      </c>
      <c r="B609" s="96"/>
      <c r="C609" s="48" t="str">
        <f t="shared" ref="C609" si="1352">C608</f>
        <v>Florete</v>
      </c>
      <c r="D609" s="88" t="s">
        <v>81</v>
      </c>
      <c r="E609" s="64" t="str">
        <f t="shared" ref="E609:G609" si="1353">E608</f>
        <v>Corte-Perfuramento</v>
      </c>
      <c r="F609" s="64" t="str">
        <f t="shared" si="1353"/>
        <v>M</v>
      </c>
      <c r="G609" s="69" t="str">
        <f t="shared" si="1353"/>
        <v>1D6</v>
      </c>
      <c r="H609" s="72">
        <v>-3</v>
      </c>
      <c r="I609" s="64" t="str">
        <f t="shared" ref="I609:J609" si="1354">I608</f>
        <v>XX</v>
      </c>
      <c r="J609" s="64">
        <f t="shared" si="1354"/>
        <v>8</v>
      </c>
      <c r="K609" s="72">
        <v>-1</v>
      </c>
      <c r="L609" s="49">
        <f>L604</f>
        <v>13</v>
      </c>
      <c r="M609" s="91">
        <f>(M600/4)*3</f>
        <v>0.6328125</v>
      </c>
      <c r="N609" s="49" t="s">
        <v>4</v>
      </c>
      <c r="O609" s="49" t="s">
        <v>41</v>
      </c>
      <c r="P609" s="70">
        <v>20</v>
      </c>
      <c r="Q609" s="61"/>
    </row>
    <row r="610" spans="1:17" ht="15.75" thickBot="1" x14ac:dyDescent="0.3">
      <c r="A610" s="84">
        <f t="shared" si="1338"/>
        <v>539</v>
      </c>
      <c r="B610" s="96"/>
      <c r="C610" s="76" t="str">
        <f t="shared" ref="C610" si="1355">C608</f>
        <v>Florete</v>
      </c>
      <c r="D610" s="89" t="s">
        <v>82</v>
      </c>
      <c r="E610" s="77" t="str">
        <f t="shared" ref="E610:G610" si="1356">E608</f>
        <v>Corte-Perfuramento</v>
      </c>
      <c r="F610" s="77" t="str">
        <f t="shared" si="1356"/>
        <v>M</v>
      </c>
      <c r="G610" s="78" t="str">
        <f t="shared" si="1356"/>
        <v>1D6</v>
      </c>
      <c r="H610" s="79">
        <v>-3</v>
      </c>
      <c r="I610" s="77" t="str">
        <f t="shared" ref="I610:J610" si="1357">I608</f>
        <v>XX</v>
      </c>
      <c r="J610" s="77">
        <f t="shared" si="1357"/>
        <v>8</v>
      </c>
      <c r="K610" s="79">
        <v>0</v>
      </c>
      <c r="L610" s="81">
        <f>L605</f>
        <v>14</v>
      </c>
      <c r="M610" s="92">
        <f>(M601/4)*3</f>
        <v>0.6328125</v>
      </c>
      <c r="N610" s="81" t="s">
        <v>23</v>
      </c>
      <c r="O610" s="81" t="s">
        <v>41</v>
      </c>
      <c r="P610" s="82">
        <v>30</v>
      </c>
      <c r="Q610" s="83"/>
    </row>
    <row r="611" spans="1:17" ht="16.5" thickTop="1" thickBot="1" x14ac:dyDescent="0.3">
      <c r="A611" s="87">
        <f t="shared" si="1338"/>
        <v>540</v>
      </c>
      <c r="B611" s="96"/>
      <c r="C611" s="48" t="str">
        <f t="shared" ref="C611" si="1358">C608</f>
        <v>Florete</v>
      </c>
      <c r="D611" s="88" t="s">
        <v>83</v>
      </c>
      <c r="E611" s="64" t="str">
        <f t="shared" ref="E611:G611" si="1359">E608</f>
        <v>Corte-Perfuramento</v>
      </c>
      <c r="F611" s="64" t="str">
        <f t="shared" si="1359"/>
        <v>M</v>
      </c>
      <c r="G611" s="69" t="str">
        <f t="shared" si="1359"/>
        <v>1D6</v>
      </c>
      <c r="H611" s="72">
        <v>-3</v>
      </c>
      <c r="I611" s="64" t="str">
        <f t="shared" ref="I611:J611" si="1360">I608</f>
        <v>XX</v>
      </c>
      <c r="J611" s="64">
        <f t="shared" si="1360"/>
        <v>8</v>
      </c>
      <c r="K611" s="72">
        <v>1</v>
      </c>
      <c r="L611" s="49">
        <f>L606</f>
        <v>15</v>
      </c>
      <c r="M611" s="91">
        <f t="shared" ref="M611:M612" si="1361">(M602/4)*3</f>
        <v>0.84375</v>
      </c>
      <c r="N611" s="49" t="s">
        <v>24</v>
      </c>
      <c r="O611" s="49" t="s">
        <v>41</v>
      </c>
      <c r="P611" s="70">
        <v>40</v>
      </c>
      <c r="Q611" s="61"/>
    </row>
    <row r="612" spans="1:17" ht="15.75" thickBot="1" x14ac:dyDescent="0.3">
      <c r="A612" s="84">
        <f t="shared" si="1338"/>
        <v>541</v>
      </c>
      <c r="B612" s="96"/>
      <c r="C612" s="76" t="str">
        <f t="shared" ref="C612" si="1362">C608</f>
        <v>Florete</v>
      </c>
      <c r="D612" s="89" t="s">
        <v>84</v>
      </c>
      <c r="E612" s="77" t="str">
        <f t="shared" ref="E612:G612" si="1363">E608</f>
        <v>Corte-Perfuramento</v>
      </c>
      <c r="F612" s="77" t="str">
        <f t="shared" si="1363"/>
        <v>M</v>
      </c>
      <c r="G612" s="78" t="str">
        <f t="shared" si="1363"/>
        <v>1D6</v>
      </c>
      <c r="H612" s="79">
        <v>-3</v>
      </c>
      <c r="I612" s="77" t="str">
        <f t="shared" ref="I612:J612" si="1364">I608</f>
        <v>XX</v>
      </c>
      <c r="J612" s="77">
        <f t="shared" si="1364"/>
        <v>8</v>
      </c>
      <c r="K612" s="79">
        <v>2</v>
      </c>
      <c r="L612" s="81">
        <f>L607</f>
        <v>16</v>
      </c>
      <c r="M612" s="92">
        <f t="shared" si="1361"/>
        <v>1.125</v>
      </c>
      <c r="N612" s="81" t="s">
        <v>25</v>
      </c>
      <c r="O612" s="81" t="s">
        <v>41</v>
      </c>
      <c r="P612" s="82">
        <v>50</v>
      </c>
      <c r="Q612" s="83"/>
    </row>
    <row r="613" spans="1:17" ht="16.5" thickTop="1" thickBot="1" x14ac:dyDescent="0.3">
      <c r="A613" s="87">
        <f t="shared" si="1338"/>
        <v>542</v>
      </c>
      <c r="B613" s="96"/>
      <c r="C613" s="48" t="str">
        <f t="shared" ref="C613" si="1365">C612</f>
        <v>Florete</v>
      </c>
      <c r="D613" s="88" t="s">
        <v>85</v>
      </c>
      <c r="E613" s="64" t="str">
        <f t="shared" ref="E613:G613" si="1366">E612</f>
        <v>Corte-Perfuramento</v>
      </c>
      <c r="F613" s="64" t="str">
        <f t="shared" si="1366"/>
        <v>M</v>
      </c>
      <c r="G613" s="69" t="str">
        <f t="shared" si="1366"/>
        <v>1D6</v>
      </c>
      <c r="H613" s="72">
        <v>0</v>
      </c>
      <c r="I613" s="64" t="str">
        <f t="shared" ref="I613:J613" si="1367">I612</f>
        <v>XX</v>
      </c>
      <c r="J613" s="64">
        <f t="shared" si="1367"/>
        <v>8</v>
      </c>
      <c r="K613" s="72">
        <v>4</v>
      </c>
      <c r="L613" s="49">
        <f>L608</f>
        <v>17</v>
      </c>
      <c r="M613" s="91">
        <f>(M612/4)*3</f>
        <v>0.84375</v>
      </c>
      <c r="N613" s="49" t="s">
        <v>28</v>
      </c>
      <c r="O613" s="49" t="s">
        <v>41</v>
      </c>
      <c r="P613" s="70">
        <v>70</v>
      </c>
      <c r="Q613" s="61"/>
    </row>
    <row r="614" spans="1:17" ht="15.75" thickBot="1" x14ac:dyDescent="0.3">
      <c r="A614" s="84">
        <f t="shared" si="1338"/>
        <v>543</v>
      </c>
      <c r="B614" s="96"/>
      <c r="C614" s="76" t="str">
        <f t="shared" ref="C614" si="1368">C612</f>
        <v>Florete</v>
      </c>
      <c r="D614" s="89" t="s">
        <v>86</v>
      </c>
      <c r="E614" s="77" t="str">
        <f t="shared" ref="E614:G614" si="1369">E612</f>
        <v>Corte-Perfuramento</v>
      </c>
      <c r="F614" s="77" t="str">
        <f t="shared" si="1369"/>
        <v>M</v>
      </c>
      <c r="G614" s="78" t="str">
        <f t="shared" si="1369"/>
        <v>1D6</v>
      </c>
      <c r="H614" s="79">
        <v>-2</v>
      </c>
      <c r="I614" s="77" t="str">
        <f t="shared" ref="I614:J614" si="1370">I612</f>
        <v>XX</v>
      </c>
      <c r="J614" s="77">
        <f t="shared" si="1370"/>
        <v>8</v>
      </c>
      <c r="K614" s="79">
        <v>-3</v>
      </c>
      <c r="L614" s="81">
        <f>L601+1</f>
        <v>14</v>
      </c>
      <c r="M614" s="92">
        <f>(M601/5)*6</f>
        <v>1.0125000000000002</v>
      </c>
      <c r="N614" s="81" t="s">
        <v>23</v>
      </c>
      <c r="O614" s="81" t="s">
        <v>32</v>
      </c>
      <c r="P614" s="82">
        <v>30</v>
      </c>
      <c r="Q614" s="83"/>
    </row>
    <row r="615" spans="1:17" ht="16.5" thickTop="1" thickBot="1" x14ac:dyDescent="0.3">
      <c r="A615" s="87">
        <f t="shared" si="1338"/>
        <v>544</v>
      </c>
      <c r="B615" s="96"/>
      <c r="C615" s="48" t="str">
        <f t="shared" ref="C615" si="1371">C612</f>
        <v>Florete</v>
      </c>
      <c r="D615" s="88" t="s">
        <v>87</v>
      </c>
      <c r="E615" s="64" t="str">
        <f t="shared" ref="E615:G615" si="1372">E612</f>
        <v>Corte-Perfuramento</v>
      </c>
      <c r="F615" s="64" t="str">
        <f t="shared" si="1372"/>
        <v>M</v>
      </c>
      <c r="G615" s="69" t="str">
        <f t="shared" si="1372"/>
        <v>1D6</v>
      </c>
      <c r="H615" s="72">
        <v>0</v>
      </c>
      <c r="I615" s="64" t="str">
        <f t="shared" ref="I615:J615" si="1373">I612</f>
        <v>XX</v>
      </c>
      <c r="J615" s="64">
        <f t="shared" si="1373"/>
        <v>8</v>
      </c>
      <c r="K615" s="72">
        <v>-2</v>
      </c>
      <c r="L615" s="49">
        <f>L602+1</f>
        <v>15</v>
      </c>
      <c r="M615" s="91">
        <f>(M602/5)*6</f>
        <v>1.35</v>
      </c>
      <c r="N615" s="49" t="s">
        <v>24</v>
      </c>
      <c r="O615" s="49" t="s">
        <v>32</v>
      </c>
      <c r="P615" s="70">
        <v>40</v>
      </c>
      <c r="Q615" s="61"/>
    </row>
    <row r="616" spans="1:17" ht="15.75" thickBot="1" x14ac:dyDescent="0.3">
      <c r="A616" s="84">
        <f t="shared" si="1338"/>
        <v>545</v>
      </c>
      <c r="B616" s="96"/>
      <c r="C616" s="76" t="str">
        <f t="shared" ref="C616" si="1374">C612</f>
        <v>Florete</v>
      </c>
      <c r="D616" s="89" t="s">
        <v>88</v>
      </c>
      <c r="E616" s="77" t="str">
        <f t="shared" ref="E616:G616" si="1375">E612</f>
        <v>Corte-Perfuramento</v>
      </c>
      <c r="F616" s="77" t="str">
        <f t="shared" si="1375"/>
        <v>M</v>
      </c>
      <c r="G616" s="78" t="str">
        <f t="shared" si="1375"/>
        <v>1D6</v>
      </c>
      <c r="H616" s="79">
        <v>1</v>
      </c>
      <c r="I616" s="77" t="str">
        <f t="shared" ref="I616:J616" si="1376">I612</f>
        <v>XX</v>
      </c>
      <c r="J616" s="77">
        <f t="shared" si="1376"/>
        <v>8</v>
      </c>
      <c r="K616" s="79">
        <v>-1</v>
      </c>
      <c r="L616" s="81">
        <f>L603+1</f>
        <v>16</v>
      </c>
      <c r="M616" s="92">
        <f>(M603/5)*6</f>
        <v>1.7999999999999998</v>
      </c>
      <c r="N616" s="81" t="s">
        <v>25</v>
      </c>
      <c r="O616" s="81" t="s">
        <v>32</v>
      </c>
      <c r="P616" s="82">
        <v>50</v>
      </c>
      <c r="Q616" s="83"/>
    </row>
    <row r="617" spans="1:17" ht="16.5" thickTop="1" thickBot="1" x14ac:dyDescent="0.3">
      <c r="A617" s="87">
        <f t="shared" si="1338"/>
        <v>546</v>
      </c>
      <c r="B617" s="96"/>
      <c r="C617" s="48" t="str">
        <f t="shared" ref="C617" si="1377">C616</f>
        <v>Florete</v>
      </c>
      <c r="D617" s="88" t="s">
        <v>89</v>
      </c>
      <c r="E617" s="64" t="str">
        <f t="shared" ref="E617:G617" si="1378">E616</f>
        <v>Corte-Perfuramento</v>
      </c>
      <c r="F617" s="64" t="str">
        <f t="shared" si="1378"/>
        <v>M</v>
      </c>
      <c r="G617" s="69" t="str">
        <f t="shared" si="1378"/>
        <v>1D6</v>
      </c>
      <c r="H617" s="72">
        <v>2</v>
      </c>
      <c r="I617" s="64" t="str">
        <f t="shared" ref="I617:J617" si="1379">I616</f>
        <v>XX</v>
      </c>
      <c r="J617" s="64">
        <f t="shared" si="1379"/>
        <v>8</v>
      </c>
      <c r="K617" s="72">
        <v>0</v>
      </c>
      <c r="L617" s="49">
        <f>L616+1</f>
        <v>17</v>
      </c>
      <c r="M617" s="91">
        <f>M616</f>
        <v>1.7999999999999998</v>
      </c>
      <c r="N617" s="49" t="s">
        <v>3</v>
      </c>
      <c r="O617" s="49" t="s">
        <v>32</v>
      </c>
      <c r="P617" s="70">
        <v>60</v>
      </c>
      <c r="Q617" s="61"/>
    </row>
    <row r="618" spans="1:17" ht="15.75" thickBot="1" x14ac:dyDescent="0.3">
      <c r="A618" s="84">
        <f t="shared" si="1338"/>
        <v>547</v>
      </c>
      <c r="B618" s="96"/>
      <c r="C618" s="76" t="str">
        <f t="shared" ref="C618" si="1380">C616</f>
        <v>Florete</v>
      </c>
      <c r="D618" s="89" t="s">
        <v>90</v>
      </c>
      <c r="E618" s="77" t="str">
        <f t="shared" ref="E618:G618" si="1381">E616</f>
        <v>Corte-Perfuramento</v>
      </c>
      <c r="F618" s="77" t="str">
        <f t="shared" si="1381"/>
        <v>M</v>
      </c>
      <c r="G618" s="78" t="str">
        <f t="shared" si="1381"/>
        <v>1D6</v>
      </c>
      <c r="H618" s="79">
        <v>4</v>
      </c>
      <c r="I618" s="77" t="str">
        <f t="shared" ref="I618:J618" si="1382">I616</f>
        <v>XX</v>
      </c>
      <c r="J618" s="77">
        <f t="shared" si="1382"/>
        <v>8</v>
      </c>
      <c r="K618" s="79">
        <v>2</v>
      </c>
      <c r="L618" s="81">
        <f>L617+1</f>
        <v>18</v>
      </c>
      <c r="M618" s="92">
        <f>(M617/50)*55</f>
        <v>1.9799999999999998</v>
      </c>
      <c r="N618" s="81" t="s">
        <v>29</v>
      </c>
      <c r="O618" s="81" t="s">
        <v>32</v>
      </c>
      <c r="P618" s="82">
        <v>80</v>
      </c>
      <c r="Q618" s="83"/>
    </row>
    <row r="619" spans="1:17" ht="16.5" thickTop="1" thickBot="1" x14ac:dyDescent="0.3">
      <c r="A619" s="87">
        <f t="shared" si="1338"/>
        <v>548</v>
      </c>
      <c r="B619" s="96"/>
      <c r="C619" s="48" t="str">
        <f t="shared" ref="C619" si="1383">C616</f>
        <v>Florete</v>
      </c>
      <c r="D619" s="88" t="s">
        <v>91</v>
      </c>
      <c r="E619" s="64" t="str">
        <f t="shared" ref="E619:G619" si="1384">E616</f>
        <v>Corte-Perfuramento</v>
      </c>
      <c r="F619" s="64" t="str">
        <f t="shared" si="1384"/>
        <v>M</v>
      </c>
      <c r="G619" s="69" t="str">
        <f t="shared" si="1384"/>
        <v>1D6</v>
      </c>
      <c r="H619" s="72">
        <v>5</v>
      </c>
      <c r="I619" s="64" t="str">
        <f t="shared" ref="I619:J619" si="1385">I616</f>
        <v>XX</v>
      </c>
      <c r="J619" s="64">
        <f t="shared" si="1385"/>
        <v>8</v>
      </c>
      <c r="K619" s="72">
        <v>5</v>
      </c>
      <c r="L619" s="49">
        <f>L618*10</f>
        <v>180</v>
      </c>
      <c r="M619" s="91">
        <f>(M603/4)*3</f>
        <v>1.125</v>
      </c>
      <c r="N619" s="49" t="s">
        <v>29</v>
      </c>
      <c r="O619" s="49" t="s">
        <v>35</v>
      </c>
      <c r="P619" s="69">
        <v>99</v>
      </c>
      <c r="Q619" s="61"/>
    </row>
    <row r="620" spans="1:17" ht="15.75" thickBot="1" x14ac:dyDescent="0.3">
      <c r="A620" s="84">
        <f t="shared" si="1338"/>
        <v>549</v>
      </c>
      <c r="B620" s="96"/>
      <c r="C620" s="76" t="str">
        <f t="shared" ref="C620" si="1386">C616</f>
        <v>Florete</v>
      </c>
      <c r="D620" s="89" t="s">
        <v>92</v>
      </c>
      <c r="E620" s="77" t="str">
        <f t="shared" ref="E620:G620" si="1387">E616</f>
        <v>Corte-Perfuramento</v>
      </c>
      <c r="F620" s="77" t="str">
        <f t="shared" si="1387"/>
        <v>M</v>
      </c>
      <c r="G620" s="78" t="str">
        <f t="shared" si="1387"/>
        <v>1D6</v>
      </c>
      <c r="H620" s="79">
        <v>6</v>
      </c>
      <c r="I620" s="77" t="str">
        <f t="shared" ref="I620:J620" si="1388">I616</f>
        <v>XX</v>
      </c>
      <c r="J620" s="77">
        <f t="shared" si="1388"/>
        <v>8</v>
      </c>
      <c r="K620" s="79">
        <v>6</v>
      </c>
      <c r="L620" s="81">
        <f>L619*2</f>
        <v>360</v>
      </c>
      <c r="M620" s="92">
        <f>(M619/40)*45</f>
        <v>1.265625</v>
      </c>
      <c r="N620" s="81" t="s">
        <v>30</v>
      </c>
      <c r="O620" s="81" t="s">
        <v>35</v>
      </c>
      <c r="P620" s="78">
        <v>99</v>
      </c>
      <c r="Q620" s="83"/>
    </row>
    <row r="621" spans="1:17" ht="16.5" thickTop="1" thickBot="1" x14ac:dyDescent="0.3">
      <c r="A621" s="97" t="s">
        <v>60</v>
      </c>
      <c r="B621" s="98"/>
      <c r="C621" s="99" t="s">
        <v>13</v>
      </c>
      <c r="D621" s="100"/>
      <c r="E621" s="93" t="s">
        <v>106</v>
      </c>
      <c r="F621" s="62" t="s">
        <v>14</v>
      </c>
      <c r="G621" s="101" t="s">
        <v>15</v>
      </c>
      <c r="H621" s="100"/>
      <c r="I621" s="65" t="s">
        <v>16</v>
      </c>
      <c r="J621" s="101" t="s">
        <v>17</v>
      </c>
      <c r="K621" s="100"/>
      <c r="L621" s="62" t="s">
        <v>18</v>
      </c>
      <c r="M621" s="62" t="s">
        <v>19</v>
      </c>
      <c r="N621" s="62" t="s">
        <v>21</v>
      </c>
      <c r="O621" s="62" t="s">
        <v>20</v>
      </c>
      <c r="P621" s="94" t="s">
        <v>61</v>
      </c>
      <c r="Q621" s="63" t="s">
        <v>22</v>
      </c>
    </row>
    <row r="622" spans="1:17" ht="16.5" thickTop="1" thickBot="1" x14ac:dyDescent="0.3">
      <c r="A622" s="84">
        <f>A620+1</f>
        <v>550</v>
      </c>
      <c r="B622" s="95" t="s">
        <v>152</v>
      </c>
      <c r="C622" s="76" t="s">
        <v>152</v>
      </c>
      <c r="D622" s="89" t="s">
        <v>72</v>
      </c>
      <c r="E622" s="89" t="s">
        <v>109</v>
      </c>
      <c r="F622" s="77" t="s">
        <v>59</v>
      </c>
      <c r="G622" s="78" t="s">
        <v>48</v>
      </c>
      <c r="H622" s="79">
        <v>-3</v>
      </c>
      <c r="I622" s="85" t="s">
        <v>49</v>
      </c>
      <c r="J622" s="78">
        <v>5</v>
      </c>
      <c r="K622" s="79">
        <v>-3</v>
      </c>
      <c r="L622" s="81">
        <f>L625-3</f>
        <v>1</v>
      </c>
      <c r="M622" s="92">
        <f>M623</f>
        <v>2.8125</v>
      </c>
      <c r="N622" s="81" t="s">
        <v>4</v>
      </c>
      <c r="O622" s="81" t="s">
        <v>31</v>
      </c>
      <c r="P622" s="82">
        <v>10</v>
      </c>
      <c r="Q622" s="83"/>
    </row>
    <row r="623" spans="1:17" ht="16.5" thickTop="1" thickBot="1" x14ac:dyDescent="0.3">
      <c r="A623" s="87">
        <f>A622+1</f>
        <v>551</v>
      </c>
      <c r="B623" s="96"/>
      <c r="C623" s="48" t="str">
        <f>C622</f>
        <v>Tridente</v>
      </c>
      <c r="D623" s="88" t="s">
        <v>73</v>
      </c>
      <c r="E623" s="64" t="str">
        <f>E622</f>
        <v>Perfuramento</v>
      </c>
      <c r="F623" s="64" t="str">
        <f>F622</f>
        <v>G</v>
      </c>
      <c r="G623" s="69" t="str">
        <f>G622</f>
        <v>1D10</v>
      </c>
      <c r="H623" s="72">
        <v>-2</v>
      </c>
      <c r="I623" s="64" t="str">
        <f>I622</f>
        <v>3|6|9</v>
      </c>
      <c r="J623" s="64">
        <f>J622</f>
        <v>5</v>
      </c>
      <c r="K623" s="72">
        <v>-2</v>
      </c>
      <c r="L623" s="49">
        <f>L625- 2</f>
        <v>2</v>
      </c>
      <c r="M623" s="91">
        <f>(M624/100)*75</f>
        <v>2.8125</v>
      </c>
      <c r="N623" s="49" t="s">
        <v>23</v>
      </c>
      <c r="O623" s="49" t="s">
        <v>31</v>
      </c>
      <c r="P623" s="70">
        <v>20</v>
      </c>
      <c r="Q623" s="61"/>
    </row>
    <row r="624" spans="1:17" ht="15.75" thickBot="1" x14ac:dyDescent="0.3">
      <c r="A624" s="84">
        <f>A623+1</f>
        <v>552</v>
      </c>
      <c r="B624" s="96"/>
      <c r="C624" s="76" t="str">
        <f>C622</f>
        <v>Tridente</v>
      </c>
      <c r="D624" s="89" t="s">
        <v>74</v>
      </c>
      <c r="E624" s="77" t="str">
        <f>E622</f>
        <v>Perfuramento</v>
      </c>
      <c r="F624" s="77" t="str">
        <f>F622</f>
        <v>G</v>
      </c>
      <c r="G624" s="78" t="str">
        <f>G622</f>
        <v>1D10</v>
      </c>
      <c r="H624" s="79">
        <v>-2</v>
      </c>
      <c r="I624" s="77" t="str">
        <f>I622</f>
        <v>3|6|9</v>
      </c>
      <c r="J624" s="77">
        <f>J622</f>
        <v>5</v>
      </c>
      <c r="K624" s="79">
        <v>-1</v>
      </c>
      <c r="L624" s="81">
        <f>L625- 1</f>
        <v>3</v>
      </c>
      <c r="M624" s="92">
        <f>(M625/100)*75</f>
        <v>3.75</v>
      </c>
      <c r="N624" s="81" t="s">
        <v>24</v>
      </c>
      <c r="O624" s="81" t="s">
        <v>31</v>
      </c>
      <c r="P624" s="82">
        <v>30</v>
      </c>
      <c r="Q624" s="83"/>
    </row>
    <row r="625" spans="1:17" ht="16.5" thickTop="1" thickBot="1" x14ac:dyDescent="0.3">
      <c r="A625" s="87">
        <f>A624+1</f>
        <v>553</v>
      </c>
      <c r="B625" s="96"/>
      <c r="C625" s="48" t="str">
        <f>C622</f>
        <v>Tridente</v>
      </c>
      <c r="D625" s="88" t="s">
        <v>75</v>
      </c>
      <c r="E625" s="64" t="str">
        <f>E622</f>
        <v>Perfuramento</v>
      </c>
      <c r="F625" s="64" t="str">
        <f>F622</f>
        <v>G</v>
      </c>
      <c r="G625" s="69" t="str">
        <f>G622</f>
        <v>1D10</v>
      </c>
      <c r="H625" s="72">
        <v>0</v>
      </c>
      <c r="I625" s="64" t="str">
        <f>I622</f>
        <v>3|6|9</v>
      </c>
      <c r="J625" s="64">
        <f>J622</f>
        <v>5</v>
      </c>
      <c r="K625" s="72">
        <v>0</v>
      </c>
      <c r="L625" s="49">
        <v>4</v>
      </c>
      <c r="M625" s="91">
        <v>5</v>
      </c>
      <c r="N625" s="49" t="s">
        <v>25</v>
      </c>
      <c r="O625" s="49" t="s">
        <v>31</v>
      </c>
      <c r="P625" s="70">
        <v>40</v>
      </c>
      <c r="Q625" s="61"/>
    </row>
    <row r="626" spans="1:17" ht="15.75" thickBot="1" x14ac:dyDescent="0.3">
      <c r="A626" s="84">
        <f>A625+1</f>
        <v>554</v>
      </c>
      <c r="B626" s="96"/>
      <c r="C626" s="76" t="str">
        <f>C622</f>
        <v>Tridente</v>
      </c>
      <c r="D626" s="89" t="s">
        <v>76</v>
      </c>
      <c r="E626" s="77" t="str">
        <f>E622</f>
        <v>Perfuramento</v>
      </c>
      <c r="F626" s="77" t="str">
        <f>F622</f>
        <v>G</v>
      </c>
      <c r="G626" s="78" t="str">
        <f>G622</f>
        <v>1D10</v>
      </c>
      <c r="H626" s="79">
        <v>-3</v>
      </c>
      <c r="I626" s="77" t="str">
        <f>I622</f>
        <v>3|6|9</v>
      </c>
      <c r="J626" s="77">
        <f>J622</f>
        <v>5</v>
      </c>
      <c r="K626" s="79">
        <v>-2</v>
      </c>
      <c r="L626" s="81">
        <f>L622+ 1</f>
        <v>2</v>
      </c>
      <c r="M626" s="92">
        <f>(M622/5)*4</f>
        <v>2.25</v>
      </c>
      <c r="N626" s="81" t="s">
        <v>4</v>
      </c>
      <c r="O626" s="81" t="s">
        <v>40</v>
      </c>
      <c r="P626" s="82">
        <v>20</v>
      </c>
      <c r="Q626" s="83"/>
    </row>
    <row r="627" spans="1:17" ht="16.5" thickTop="1" thickBot="1" x14ac:dyDescent="0.3">
      <c r="A627" s="87">
        <f t="shared" ref="A627:A642" si="1389">A626+1</f>
        <v>555</v>
      </c>
      <c r="B627" s="96"/>
      <c r="C627" s="48" t="str">
        <f t="shared" ref="C627" si="1390">C626</f>
        <v>Tridente</v>
      </c>
      <c r="D627" s="88" t="s">
        <v>77</v>
      </c>
      <c r="E627" s="64" t="str">
        <f t="shared" ref="E627:G627" si="1391">E626</f>
        <v>Perfuramento</v>
      </c>
      <c r="F627" s="64" t="str">
        <f t="shared" si="1391"/>
        <v>G</v>
      </c>
      <c r="G627" s="69" t="str">
        <f t="shared" si="1391"/>
        <v>1D10</v>
      </c>
      <c r="H627" s="72">
        <v>-3</v>
      </c>
      <c r="I627" s="64" t="str">
        <f t="shared" ref="I627:J627" si="1392">I626</f>
        <v>3|6|9</v>
      </c>
      <c r="J627" s="64">
        <f t="shared" si="1392"/>
        <v>5</v>
      </c>
      <c r="K627" s="72">
        <v>-1</v>
      </c>
      <c r="L627" s="49">
        <f>L623+1</f>
        <v>3</v>
      </c>
      <c r="M627" s="91">
        <f>(M623/5)*4</f>
        <v>2.25</v>
      </c>
      <c r="N627" s="49" t="s">
        <v>23</v>
      </c>
      <c r="O627" s="49" t="s">
        <v>40</v>
      </c>
      <c r="P627" s="70">
        <v>30</v>
      </c>
      <c r="Q627" s="61"/>
    </row>
    <row r="628" spans="1:17" ht="15.75" thickBot="1" x14ac:dyDescent="0.3">
      <c r="A628" s="84">
        <f t="shared" si="1389"/>
        <v>556</v>
      </c>
      <c r="B628" s="96"/>
      <c r="C628" s="76" t="str">
        <f t="shared" ref="C628" si="1393">C626</f>
        <v>Tridente</v>
      </c>
      <c r="D628" s="89" t="s">
        <v>78</v>
      </c>
      <c r="E628" s="77" t="str">
        <f t="shared" ref="E628:G628" si="1394">E626</f>
        <v>Perfuramento</v>
      </c>
      <c r="F628" s="77" t="str">
        <f t="shared" si="1394"/>
        <v>G</v>
      </c>
      <c r="G628" s="78" t="str">
        <f t="shared" si="1394"/>
        <v>1D10</v>
      </c>
      <c r="H628" s="79">
        <v>-3</v>
      </c>
      <c r="I628" s="77" t="str">
        <f t="shared" ref="I628:J628" si="1395">I626</f>
        <v>3|6|9</v>
      </c>
      <c r="J628" s="77">
        <f t="shared" si="1395"/>
        <v>5</v>
      </c>
      <c r="K628" s="79">
        <v>0</v>
      </c>
      <c r="L628" s="81">
        <f>L624+1</f>
        <v>4</v>
      </c>
      <c r="M628" s="92">
        <f t="shared" ref="M628:M629" si="1396">(M624/5)*4</f>
        <v>3</v>
      </c>
      <c r="N628" s="81" t="s">
        <v>24</v>
      </c>
      <c r="O628" s="81" t="s">
        <v>40</v>
      </c>
      <c r="P628" s="82">
        <v>40</v>
      </c>
      <c r="Q628" s="83"/>
    </row>
    <row r="629" spans="1:17" ht="16.5" thickTop="1" thickBot="1" x14ac:dyDescent="0.3">
      <c r="A629" s="87">
        <f t="shared" si="1389"/>
        <v>557</v>
      </c>
      <c r="B629" s="96"/>
      <c r="C629" s="48" t="str">
        <f t="shared" ref="C629" si="1397">C626</f>
        <v>Tridente</v>
      </c>
      <c r="D629" s="88" t="s">
        <v>79</v>
      </c>
      <c r="E629" s="64" t="str">
        <f t="shared" ref="E629:G629" si="1398">E626</f>
        <v>Perfuramento</v>
      </c>
      <c r="F629" s="64" t="str">
        <f t="shared" si="1398"/>
        <v>G</v>
      </c>
      <c r="G629" s="69" t="str">
        <f t="shared" si="1398"/>
        <v>1D10</v>
      </c>
      <c r="H629" s="72">
        <v>-2</v>
      </c>
      <c r="I629" s="64" t="str">
        <f t="shared" ref="I629:J629" si="1399">I626</f>
        <v>3|6|9</v>
      </c>
      <c r="J629" s="64">
        <f t="shared" si="1399"/>
        <v>5</v>
      </c>
      <c r="K629" s="72">
        <v>1</v>
      </c>
      <c r="L629" s="49">
        <f>L625+1</f>
        <v>5</v>
      </c>
      <c r="M629" s="91">
        <f t="shared" si="1396"/>
        <v>4</v>
      </c>
      <c r="N629" s="49" t="s">
        <v>25</v>
      </c>
      <c r="O629" s="49" t="s">
        <v>40</v>
      </c>
      <c r="P629" s="70">
        <v>50</v>
      </c>
      <c r="Q629" s="61"/>
    </row>
    <row r="630" spans="1:17" ht="15.75" thickBot="1" x14ac:dyDescent="0.3">
      <c r="A630" s="84">
        <f t="shared" si="1389"/>
        <v>558</v>
      </c>
      <c r="B630" s="96"/>
      <c r="C630" s="76" t="str">
        <f t="shared" ref="C630" si="1400">C626</f>
        <v>Tridente</v>
      </c>
      <c r="D630" s="89" t="s">
        <v>80</v>
      </c>
      <c r="E630" s="77" t="str">
        <f t="shared" ref="E630:G630" si="1401">E626</f>
        <v>Perfuramento</v>
      </c>
      <c r="F630" s="77" t="str">
        <f t="shared" si="1401"/>
        <v>G</v>
      </c>
      <c r="G630" s="78" t="str">
        <f t="shared" si="1401"/>
        <v>1D10</v>
      </c>
      <c r="H630" s="79">
        <v>1</v>
      </c>
      <c r="I630" s="77" t="str">
        <f t="shared" ref="I630:J630" si="1402">I626</f>
        <v>3|6|9</v>
      </c>
      <c r="J630" s="77">
        <f t="shared" si="1402"/>
        <v>5</v>
      </c>
      <c r="K630" s="79">
        <v>3</v>
      </c>
      <c r="L630" s="81">
        <f>L629+1</f>
        <v>6</v>
      </c>
      <c r="M630" s="92">
        <f>(M629/5)*4</f>
        <v>3.2</v>
      </c>
      <c r="N630" s="81" t="s">
        <v>28</v>
      </c>
      <c r="O630" s="81" t="s">
        <v>40</v>
      </c>
      <c r="P630" s="82">
        <v>70</v>
      </c>
      <c r="Q630" s="83"/>
    </row>
    <row r="631" spans="1:17" ht="16.5" thickTop="1" thickBot="1" x14ac:dyDescent="0.3">
      <c r="A631" s="87">
        <f t="shared" si="1389"/>
        <v>559</v>
      </c>
      <c r="B631" s="96"/>
      <c r="C631" s="48" t="str">
        <f t="shared" ref="C631" si="1403">C630</f>
        <v>Tridente</v>
      </c>
      <c r="D631" s="88" t="s">
        <v>81</v>
      </c>
      <c r="E631" s="64" t="str">
        <f t="shared" ref="E631:G631" si="1404">E630</f>
        <v>Perfuramento</v>
      </c>
      <c r="F631" s="64" t="str">
        <f t="shared" si="1404"/>
        <v>G</v>
      </c>
      <c r="G631" s="69" t="str">
        <f t="shared" si="1404"/>
        <v>1D10</v>
      </c>
      <c r="H631" s="72">
        <v>-3</v>
      </c>
      <c r="I631" s="64" t="str">
        <f t="shared" ref="I631:J631" si="1405">I630</f>
        <v>3|6|9</v>
      </c>
      <c r="J631" s="64">
        <f t="shared" si="1405"/>
        <v>5</v>
      </c>
      <c r="K631" s="72">
        <v>-1</v>
      </c>
      <c r="L631" s="49">
        <f>L626</f>
        <v>2</v>
      </c>
      <c r="M631" s="91">
        <f>(M622/4)*3</f>
        <v>2.109375</v>
      </c>
      <c r="N631" s="49" t="s">
        <v>4</v>
      </c>
      <c r="O631" s="49" t="s">
        <v>41</v>
      </c>
      <c r="P631" s="70">
        <v>20</v>
      </c>
      <c r="Q631" s="61"/>
    </row>
    <row r="632" spans="1:17" ht="15.75" thickBot="1" x14ac:dyDescent="0.3">
      <c r="A632" s="84">
        <f t="shared" si="1389"/>
        <v>560</v>
      </c>
      <c r="B632" s="96"/>
      <c r="C632" s="76" t="str">
        <f t="shared" ref="C632" si="1406">C630</f>
        <v>Tridente</v>
      </c>
      <c r="D632" s="89" t="s">
        <v>82</v>
      </c>
      <c r="E632" s="77" t="str">
        <f t="shared" ref="E632:G632" si="1407">E630</f>
        <v>Perfuramento</v>
      </c>
      <c r="F632" s="77" t="str">
        <f t="shared" si="1407"/>
        <v>G</v>
      </c>
      <c r="G632" s="78" t="str">
        <f t="shared" si="1407"/>
        <v>1D10</v>
      </c>
      <c r="H632" s="79">
        <v>-3</v>
      </c>
      <c r="I632" s="77" t="str">
        <f t="shared" ref="I632:J632" si="1408">I630</f>
        <v>3|6|9</v>
      </c>
      <c r="J632" s="77">
        <f t="shared" si="1408"/>
        <v>5</v>
      </c>
      <c r="K632" s="79">
        <v>0</v>
      </c>
      <c r="L632" s="81">
        <f>L627</f>
        <v>3</v>
      </c>
      <c r="M632" s="92">
        <f>(M623/4)*3</f>
        <v>2.109375</v>
      </c>
      <c r="N632" s="81" t="s">
        <v>23</v>
      </c>
      <c r="O632" s="81" t="s">
        <v>41</v>
      </c>
      <c r="P632" s="82">
        <v>30</v>
      </c>
      <c r="Q632" s="83"/>
    </row>
    <row r="633" spans="1:17" ht="16.5" thickTop="1" thickBot="1" x14ac:dyDescent="0.3">
      <c r="A633" s="87">
        <f t="shared" si="1389"/>
        <v>561</v>
      </c>
      <c r="B633" s="96"/>
      <c r="C633" s="48" t="str">
        <f t="shared" ref="C633" si="1409">C630</f>
        <v>Tridente</v>
      </c>
      <c r="D633" s="88" t="s">
        <v>83</v>
      </c>
      <c r="E633" s="64" t="str">
        <f t="shared" ref="E633:G633" si="1410">E630</f>
        <v>Perfuramento</v>
      </c>
      <c r="F633" s="64" t="str">
        <f t="shared" si="1410"/>
        <v>G</v>
      </c>
      <c r="G633" s="69" t="str">
        <f t="shared" si="1410"/>
        <v>1D10</v>
      </c>
      <c r="H633" s="72">
        <v>-3</v>
      </c>
      <c r="I633" s="64" t="str">
        <f t="shared" ref="I633:J633" si="1411">I630</f>
        <v>3|6|9</v>
      </c>
      <c r="J633" s="64">
        <f t="shared" si="1411"/>
        <v>5</v>
      </c>
      <c r="K633" s="72">
        <v>1</v>
      </c>
      <c r="L633" s="49">
        <f>L628</f>
        <v>4</v>
      </c>
      <c r="M633" s="91">
        <f t="shared" ref="M633:M634" si="1412">(M624/4)*3</f>
        <v>2.8125</v>
      </c>
      <c r="N633" s="49" t="s">
        <v>24</v>
      </c>
      <c r="O633" s="49" t="s">
        <v>41</v>
      </c>
      <c r="P633" s="70">
        <v>40</v>
      </c>
      <c r="Q633" s="61"/>
    </row>
    <row r="634" spans="1:17" ht="15.75" thickBot="1" x14ac:dyDescent="0.3">
      <c r="A634" s="84">
        <f t="shared" si="1389"/>
        <v>562</v>
      </c>
      <c r="B634" s="96"/>
      <c r="C634" s="76" t="str">
        <f t="shared" ref="C634" si="1413">C630</f>
        <v>Tridente</v>
      </c>
      <c r="D634" s="89" t="s">
        <v>84</v>
      </c>
      <c r="E634" s="77" t="str">
        <f t="shared" ref="E634:G634" si="1414">E630</f>
        <v>Perfuramento</v>
      </c>
      <c r="F634" s="77" t="str">
        <f t="shared" si="1414"/>
        <v>G</v>
      </c>
      <c r="G634" s="78" t="str">
        <f t="shared" si="1414"/>
        <v>1D10</v>
      </c>
      <c r="H634" s="79">
        <v>-3</v>
      </c>
      <c r="I634" s="77" t="str">
        <f t="shared" ref="I634:J634" si="1415">I630</f>
        <v>3|6|9</v>
      </c>
      <c r="J634" s="77">
        <f t="shared" si="1415"/>
        <v>5</v>
      </c>
      <c r="K634" s="79">
        <v>2</v>
      </c>
      <c r="L634" s="81">
        <f>L629</f>
        <v>5</v>
      </c>
      <c r="M634" s="92">
        <f t="shared" si="1412"/>
        <v>3.75</v>
      </c>
      <c r="N634" s="81" t="s">
        <v>25</v>
      </c>
      <c r="O634" s="81" t="s">
        <v>41</v>
      </c>
      <c r="P634" s="82">
        <v>50</v>
      </c>
      <c r="Q634" s="83"/>
    </row>
    <row r="635" spans="1:17" ht="16.5" thickTop="1" thickBot="1" x14ac:dyDescent="0.3">
      <c r="A635" s="87">
        <f t="shared" si="1389"/>
        <v>563</v>
      </c>
      <c r="B635" s="96"/>
      <c r="C635" s="48" t="str">
        <f t="shared" ref="C635" si="1416">C634</f>
        <v>Tridente</v>
      </c>
      <c r="D635" s="88" t="s">
        <v>85</v>
      </c>
      <c r="E635" s="64" t="str">
        <f t="shared" ref="E635:G635" si="1417">E634</f>
        <v>Perfuramento</v>
      </c>
      <c r="F635" s="64" t="str">
        <f t="shared" si="1417"/>
        <v>G</v>
      </c>
      <c r="G635" s="69" t="str">
        <f t="shared" si="1417"/>
        <v>1D10</v>
      </c>
      <c r="H635" s="72">
        <v>0</v>
      </c>
      <c r="I635" s="64" t="str">
        <f t="shared" ref="I635:J635" si="1418">I634</f>
        <v>3|6|9</v>
      </c>
      <c r="J635" s="64">
        <f t="shared" si="1418"/>
        <v>5</v>
      </c>
      <c r="K635" s="72">
        <v>4</v>
      </c>
      <c r="L635" s="49">
        <f>L630</f>
        <v>6</v>
      </c>
      <c r="M635" s="91">
        <f>(M634/4)*3</f>
        <v>2.8125</v>
      </c>
      <c r="N635" s="49" t="s">
        <v>28</v>
      </c>
      <c r="O635" s="49" t="s">
        <v>41</v>
      </c>
      <c r="P635" s="70">
        <v>70</v>
      </c>
      <c r="Q635" s="61"/>
    </row>
    <row r="636" spans="1:17" ht="15.75" thickBot="1" x14ac:dyDescent="0.3">
      <c r="A636" s="84">
        <f t="shared" si="1389"/>
        <v>564</v>
      </c>
      <c r="B636" s="96"/>
      <c r="C636" s="76" t="str">
        <f t="shared" ref="C636" si="1419">C634</f>
        <v>Tridente</v>
      </c>
      <c r="D636" s="89" t="s">
        <v>86</v>
      </c>
      <c r="E636" s="77" t="str">
        <f t="shared" ref="E636:G636" si="1420">E634</f>
        <v>Perfuramento</v>
      </c>
      <c r="F636" s="77" t="str">
        <f t="shared" si="1420"/>
        <v>G</v>
      </c>
      <c r="G636" s="78" t="str">
        <f t="shared" si="1420"/>
        <v>1D10</v>
      </c>
      <c r="H636" s="79">
        <v>-2</v>
      </c>
      <c r="I636" s="77" t="str">
        <f t="shared" ref="I636:J636" si="1421">I634</f>
        <v>3|6|9</v>
      </c>
      <c r="J636" s="77">
        <f t="shared" si="1421"/>
        <v>5</v>
      </c>
      <c r="K636" s="79">
        <v>-3</v>
      </c>
      <c r="L636" s="81">
        <f>L623+1</f>
        <v>3</v>
      </c>
      <c r="M636" s="92">
        <f>(M623/5)*6</f>
        <v>3.375</v>
      </c>
      <c r="N636" s="81" t="s">
        <v>23</v>
      </c>
      <c r="O636" s="81" t="s">
        <v>32</v>
      </c>
      <c r="P636" s="82">
        <v>30</v>
      </c>
      <c r="Q636" s="83"/>
    </row>
    <row r="637" spans="1:17" ht="16.5" thickTop="1" thickBot="1" x14ac:dyDescent="0.3">
      <c r="A637" s="87">
        <f t="shared" si="1389"/>
        <v>565</v>
      </c>
      <c r="B637" s="96"/>
      <c r="C637" s="48" t="str">
        <f t="shared" ref="C637" si="1422">C634</f>
        <v>Tridente</v>
      </c>
      <c r="D637" s="88" t="s">
        <v>87</v>
      </c>
      <c r="E637" s="64" t="str">
        <f t="shared" ref="E637:G637" si="1423">E634</f>
        <v>Perfuramento</v>
      </c>
      <c r="F637" s="64" t="str">
        <f t="shared" si="1423"/>
        <v>G</v>
      </c>
      <c r="G637" s="69" t="str">
        <f t="shared" si="1423"/>
        <v>1D10</v>
      </c>
      <c r="H637" s="72">
        <v>0</v>
      </c>
      <c r="I637" s="64" t="str">
        <f t="shared" ref="I637:J637" si="1424">I634</f>
        <v>3|6|9</v>
      </c>
      <c r="J637" s="64">
        <f t="shared" si="1424"/>
        <v>5</v>
      </c>
      <c r="K637" s="72">
        <v>-2</v>
      </c>
      <c r="L637" s="49">
        <f>L624+1</f>
        <v>4</v>
      </c>
      <c r="M637" s="91">
        <f>(M624/5)*6</f>
        <v>4.5</v>
      </c>
      <c r="N637" s="49" t="s">
        <v>24</v>
      </c>
      <c r="O637" s="49" t="s">
        <v>32</v>
      </c>
      <c r="P637" s="70">
        <v>40</v>
      </c>
      <c r="Q637" s="61"/>
    </row>
    <row r="638" spans="1:17" ht="15.75" thickBot="1" x14ac:dyDescent="0.3">
      <c r="A638" s="84">
        <f t="shared" si="1389"/>
        <v>566</v>
      </c>
      <c r="B638" s="96"/>
      <c r="C638" s="76" t="str">
        <f t="shared" ref="C638" si="1425">C634</f>
        <v>Tridente</v>
      </c>
      <c r="D638" s="89" t="s">
        <v>88</v>
      </c>
      <c r="E638" s="77" t="str">
        <f t="shared" ref="E638:G638" si="1426">E634</f>
        <v>Perfuramento</v>
      </c>
      <c r="F638" s="77" t="str">
        <f t="shared" si="1426"/>
        <v>G</v>
      </c>
      <c r="G638" s="78" t="str">
        <f t="shared" si="1426"/>
        <v>1D10</v>
      </c>
      <c r="H638" s="79">
        <v>1</v>
      </c>
      <c r="I638" s="77" t="str">
        <f t="shared" ref="I638:J638" si="1427">I634</f>
        <v>3|6|9</v>
      </c>
      <c r="J638" s="77">
        <f t="shared" si="1427"/>
        <v>5</v>
      </c>
      <c r="K638" s="79">
        <v>-1</v>
      </c>
      <c r="L638" s="81">
        <f>L625+1</f>
        <v>5</v>
      </c>
      <c r="M638" s="92">
        <f>(M625/5)*6</f>
        <v>6</v>
      </c>
      <c r="N638" s="81" t="s">
        <v>25</v>
      </c>
      <c r="O638" s="81" t="s">
        <v>32</v>
      </c>
      <c r="P638" s="82">
        <v>50</v>
      </c>
      <c r="Q638" s="83"/>
    </row>
    <row r="639" spans="1:17" ht="16.5" thickTop="1" thickBot="1" x14ac:dyDescent="0.3">
      <c r="A639" s="87">
        <f t="shared" si="1389"/>
        <v>567</v>
      </c>
      <c r="B639" s="96"/>
      <c r="C639" s="48" t="str">
        <f t="shared" ref="C639" si="1428">C638</f>
        <v>Tridente</v>
      </c>
      <c r="D639" s="88" t="s">
        <v>89</v>
      </c>
      <c r="E639" s="64" t="str">
        <f t="shared" ref="E639:G639" si="1429">E638</f>
        <v>Perfuramento</v>
      </c>
      <c r="F639" s="64" t="str">
        <f t="shared" si="1429"/>
        <v>G</v>
      </c>
      <c r="G639" s="69" t="str">
        <f t="shared" si="1429"/>
        <v>1D10</v>
      </c>
      <c r="H639" s="72">
        <v>2</v>
      </c>
      <c r="I639" s="64" t="str">
        <f t="shared" ref="I639:J639" si="1430">I638</f>
        <v>3|6|9</v>
      </c>
      <c r="J639" s="64">
        <f t="shared" si="1430"/>
        <v>5</v>
      </c>
      <c r="K639" s="72">
        <v>0</v>
      </c>
      <c r="L639" s="49">
        <f>L638+1</f>
        <v>6</v>
      </c>
      <c r="M639" s="91">
        <f>M638</f>
        <v>6</v>
      </c>
      <c r="N639" s="49" t="s">
        <v>3</v>
      </c>
      <c r="O639" s="49" t="s">
        <v>32</v>
      </c>
      <c r="P639" s="70">
        <v>60</v>
      </c>
      <c r="Q639" s="61"/>
    </row>
    <row r="640" spans="1:17" ht="15.75" thickBot="1" x14ac:dyDescent="0.3">
      <c r="A640" s="84">
        <f t="shared" si="1389"/>
        <v>568</v>
      </c>
      <c r="B640" s="96"/>
      <c r="C640" s="76" t="str">
        <f t="shared" ref="C640" si="1431">C638</f>
        <v>Tridente</v>
      </c>
      <c r="D640" s="89" t="s">
        <v>90</v>
      </c>
      <c r="E640" s="77" t="str">
        <f t="shared" ref="E640:G640" si="1432">E638</f>
        <v>Perfuramento</v>
      </c>
      <c r="F640" s="77" t="str">
        <f t="shared" si="1432"/>
        <v>G</v>
      </c>
      <c r="G640" s="78" t="str">
        <f t="shared" si="1432"/>
        <v>1D10</v>
      </c>
      <c r="H640" s="79">
        <v>4</v>
      </c>
      <c r="I640" s="77" t="str">
        <f t="shared" ref="I640:J640" si="1433">I638</f>
        <v>3|6|9</v>
      </c>
      <c r="J640" s="77">
        <f t="shared" si="1433"/>
        <v>5</v>
      </c>
      <c r="K640" s="79">
        <v>2</v>
      </c>
      <c r="L640" s="81">
        <f>L639+1</f>
        <v>7</v>
      </c>
      <c r="M640" s="92">
        <f>(M639/50)*55</f>
        <v>6.6</v>
      </c>
      <c r="N640" s="81" t="s">
        <v>29</v>
      </c>
      <c r="O640" s="81" t="s">
        <v>32</v>
      </c>
      <c r="P640" s="82">
        <v>80</v>
      </c>
      <c r="Q640" s="83"/>
    </row>
    <row r="641" spans="1:17" ht="16.5" thickTop="1" thickBot="1" x14ac:dyDescent="0.3">
      <c r="A641" s="87">
        <f t="shared" si="1389"/>
        <v>569</v>
      </c>
      <c r="B641" s="96"/>
      <c r="C641" s="48" t="str">
        <f t="shared" ref="C641" si="1434">C638</f>
        <v>Tridente</v>
      </c>
      <c r="D641" s="88" t="s">
        <v>91</v>
      </c>
      <c r="E641" s="64" t="str">
        <f t="shared" ref="E641:G641" si="1435">E638</f>
        <v>Perfuramento</v>
      </c>
      <c r="F641" s="64" t="str">
        <f t="shared" si="1435"/>
        <v>G</v>
      </c>
      <c r="G641" s="69" t="str">
        <f t="shared" si="1435"/>
        <v>1D10</v>
      </c>
      <c r="H641" s="72">
        <v>5</v>
      </c>
      <c r="I641" s="64" t="str">
        <f t="shared" ref="I641:J641" si="1436">I638</f>
        <v>3|6|9</v>
      </c>
      <c r="J641" s="64">
        <f t="shared" si="1436"/>
        <v>5</v>
      </c>
      <c r="K641" s="72">
        <v>5</v>
      </c>
      <c r="L641" s="49">
        <f>L640*10</f>
        <v>70</v>
      </c>
      <c r="M641" s="91">
        <f>(M625/4)*3</f>
        <v>3.75</v>
      </c>
      <c r="N641" s="49" t="s">
        <v>29</v>
      </c>
      <c r="O641" s="49" t="s">
        <v>35</v>
      </c>
      <c r="P641" s="69">
        <v>99</v>
      </c>
      <c r="Q641" s="61"/>
    </row>
    <row r="642" spans="1:17" ht="15.75" thickBot="1" x14ac:dyDescent="0.3">
      <c r="A642" s="84">
        <f t="shared" si="1389"/>
        <v>570</v>
      </c>
      <c r="B642" s="96"/>
      <c r="C642" s="76" t="str">
        <f t="shared" ref="C642" si="1437">C638</f>
        <v>Tridente</v>
      </c>
      <c r="D642" s="89" t="s">
        <v>92</v>
      </c>
      <c r="E642" s="77" t="str">
        <f t="shared" ref="E642:G642" si="1438">E638</f>
        <v>Perfuramento</v>
      </c>
      <c r="F642" s="77" t="str">
        <f t="shared" si="1438"/>
        <v>G</v>
      </c>
      <c r="G642" s="78" t="str">
        <f t="shared" si="1438"/>
        <v>1D10</v>
      </c>
      <c r="H642" s="79">
        <v>6</v>
      </c>
      <c r="I642" s="77" t="str">
        <f t="shared" ref="I642:J642" si="1439">I638</f>
        <v>3|6|9</v>
      </c>
      <c r="J642" s="77">
        <f t="shared" si="1439"/>
        <v>5</v>
      </c>
      <c r="K642" s="79">
        <v>6</v>
      </c>
      <c r="L642" s="81">
        <f>L641*2</f>
        <v>140</v>
      </c>
      <c r="M642" s="92">
        <f>(M641/40)*45</f>
        <v>4.21875</v>
      </c>
      <c r="N642" s="81" t="s">
        <v>30</v>
      </c>
      <c r="O642" s="81" t="s">
        <v>35</v>
      </c>
      <c r="P642" s="78">
        <v>99</v>
      </c>
      <c r="Q642" s="83"/>
    </row>
    <row r="643" spans="1:17" ht="16.5" thickTop="1" thickBot="1" x14ac:dyDescent="0.3">
      <c r="A643" s="97" t="s">
        <v>60</v>
      </c>
      <c r="B643" s="98"/>
      <c r="C643" s="99" t="s">
        <v>13</v>
      </c>
      <c r="D643" s="100"/>
      <c r="E643" s="93" t="s">
        <v>106</v>
      </c>
      <c r="F643" s="62" t="s">
        <v>14</v>
      </c>
      <c r="G643" s="101" t="s">
        <v>15</v>
      </c>
      <c r="H643" s="100"/>
      <c r="I643" s="65" t="s">
        <v>16</v>
      </c>
      <c r="J643" s="101" t="s">
        <v>17</v>
      </c>
      <c r="K643" s="100"/>
      <c r="L643" s="62" t="s">
        <v>18</v>
      </c>
      <c r="M643" s="62" t="s">
        <v>19</v>
      </c>
      <c r="N643" s="62" t="s">
        <v>21</v>
      </c>
      <c r="O643" s="62" t="s">
        <v>20</v>
      </c>
      <c r="P643" s="94" t="s">
        <v>61</v>
      </c>
      <c r="Q643" s="63" t="s">
        <v>22</v>
      </c>
    </row>
    <row r="644" spans="1:17" ht="16.5" thickTop="1" thickBot="1" x14ac:dyDescent="0.3">
      <c r="A644" s="84">
        <f>A642+1</f>
        <v>571</v>
      </c>
      <c r="B644" s="95" t="s">
        <v>153</v>
      </c>
      <c r="C644" s="76" t="s">
        <v>153</v>
      </c>
      <c r="D644" s="89" t="s">
        <v>72</v>
      </c>
      <c r="E644" s="89" t="s">
        <v>107</v>
      </c>
      <c r="F644" s="77" t="s">
        <v>59</v>
      </c>
      <c r="G644" s="78" t="s">
        <v>103</v>
      </c>
      <c r="H644" s="79">
        <v>-3</v>
      </c>
      <c r="I644" s="85" t="s">
        <v>42</v>
      </c>
      <c r="J644" s="78">
        <v>1</v>
      </c>
      <c r="K644" s="79">
        <v>-3</v>
      </c>
      <c r="L644" s="81">
        <f>L647-3</f>
        <v>17</v>
      </c>
      <c r="M644" s="92">
        <f>M645</f>
        <v>6.75</v>
      </c>
      <c r="N644" s="81" t="s">
        <v>4</v>
      </c>
      <c r="O644" s="81" t="s">
        <v>31</v>
      </c>
      <c r="P644" s="82">
        <v>10</v>
      </c>
      <c r="Q644" s="83"/>
    </row>
    <row r="645" spans="1:17" ht="16.5" thickTop="1" thickBot="1" x14ac:dyDescent="0.3">
      <c r="A645" s="87">
        <f>A644+1</f>
        <v>572</v>
      </c>
      <c r="B645" s="96"/>
      <c r="C645" s="48" t="str">
        <f>C644</f>
        <v>Voulgue / Cutelo de Haste</v>
      </c>
      <c r="D645" s="88" t="s">
        <v>73</v>
      </c>
      <c r="E645" s="64" t="str">
        <f>E644</f>
        <v>Corte</v>
      </c>
      <c r="F645" s="64" t="str">
        <f>F644</f>
        <v>G</v>
      </c>
      <c r="G645" s="69" t="str">
        <f>G644</f>
        <v>1D12</v>
      </c>
      <c r="H645" s="72">
        <v>-2</v>
      </c>
      <c r="I645" s="64" t="str">
        <f>I644</f>
        <v>XX</v>
      </c>
      <c r="J645" s="64">
        <f>J644</f>
        <v>1</v>
      </c>
      <c r="K645" s="72">
        <v>-2</v>
      </c>
      <c r="L645" s="49">
        <f>L647- 2</f>
        <v>18</v>
      </c>
      <c r="M645" s="91">
        <f>(M646/100)*75</f>
        <v>6.75</v>
      </c>
      <c r="N645" s="49" t="s">
        <v>23</v>
      </c>
      <c r="O645" s="49" t="s">
        <v>31</v>
      </c>
      <c r="P645" s="70">
        <v>20</v>
      </c>
      <c r="Q645" s="61"/>
    </row>
    <row r="646" spans="1:17" ht="15.75" thickBot="1" x14ac:dyDescent="0.3">
      <c r="A646" s="84">
        <f>A645+1</f>
        <v>573</v>
      </c>
      <c r="B646" s="96"/>
      <c r="C646" s="76" t="str">
        <f>C644</f>
        <v>Voulgue / Cutelo de Haste</v>
      </c>
      <c r="D646" s="89" t="s">
        <v>74</v>
      </c>
      <c r="E646" s="77" t="str">
        <f>E644</f>
        <v>Corte</v>
      </c>
      <c r="F646" s="77" t="str">
        <f>F644</f>
        <v>G</v>
      </c>
      <c r="G646" s="78" t="str">
        <f>G644</f>
        <v>1D12</v>
      </c>
      <c r="H646" s="79">
        <v>-2</v>
      </c>
      <c r="I646" s="77" t="str">
        <f>I644</f>
        <v>XX</v>
      </c>
      <c r="J646" s="77">
        <f>J644</f>
        <v>1</v>
      </c>
      <c r="K646" s="79">
        <v>-1</v>
      </c>
      <c r="L646" s="81">
        <f>L647- 1</f>
        <v>19</v>
      </c>
      <c r="M646" s="92">
        <f>(M647/100)*75</f>
        <v>9</v>
      </c>
      <c r="N646" s="81" t="s">
        <v>24</v>
      </c>
      <c r="O646" s="81" t="s">
        <v>31</v>
      </c>
      <c r="P646" s="82">
        <v>30</v>
      </c>
      <c r="Q646" s="83"/>
    </row>
    <row r="647" spans="1:17" ht="16.5" thickTop="1" thickBot="1" x14ac:dyDescent="0.3">
      <c r="A647" s="87">
        <f>A646+1</f>
        <v>574</v>
      </c>
      <c r="B647" s="96"/>
      <c r="C647" s="48" t="str">
        <f>C644</f>
        <v>Voulgue / Cutelo de Haste</v>
      </c>
      <c r="D647" s="88" t="s">
        <v>75</v>
      </c>
      <c r="E647" s="64" t="str">
        <f>E644</f>
        <v>Corte</v>
      </c>
      <c r="F647" s="64" t="str">
        <f>F644</f>
        <v>G</v>
      </c>
      <c r="G647" s="69" t="str">
        <f>G644</f>
        <v>1D12</v>
      </c>
      <c r="H647" s="72">
        <v>0</v>
      </c>
      <c r="I647" s="64" t="str">
        <f>I644</f>
        <v>XX</v>
      </c>
      <c r="J647" s="64">
        <f>J644</f>
        <v>1</v>
      </c>
      <c r="K647" s="72">
        <v>0</v>
      </c>
      <c r="L647" s="49">
        <v>20</v>
      </c>
      <c r="M647" s="91">
        <v>12</v>
      </c>
      <c r="N647" s="49" t="s">
        <v>25</v>
      </c>
      <c r="O647" s="49" t="s">
        <v>31</v>
      </c>
      <c r="P647" s="70">
        <v>40</v>
      </c>
      <c r="Q647" s="61"/>
    </row>
    <row r="648" spans="1:17" ht="15.75" thickBot="1" x14ac:dyDescent="0.3">
      <c r="A648" s="84">
        <f>A647+1</f>
        <v>575</v>
      </c>
      <c r="B648" s="96"/>
      <c r="C648" s="76" t="str">
        <f>C644</f>
        <v>Voulgue / Cutelo de Haste</v>
      </c>
      <c r="D648" s="89" t="s">
        <v>76</v>
      </c>
      <c r="E648" s="77" t="str">
        <f>E644</f>
        <v>Corte</v>
      </c>
      <c r="F648" s="77" t="str">
        <f>F644</f>
        <v>G</v>
      </c>
      <c r="G648" s="78" t="str">
        <f>G644</f>
        <v>1D12</v>
      </c>
      <c r="H648" s="79">
        <v>-3</v>
      </c>
      <c r="I648" s="77" t="str">
        <f>I644</f>
        <v>XX</v>
      </c>
      <c r="J648" s="77">
        <f>J644</f>
        <v>1</v>
      </c>
      <c r="K648" s="79">
        <v>-2</v>
      </c>
      <c r="L648" s="81">
        <f>L644+ 1</f>
        <v>18</v>
      </c>
      <c r="M648" s="92">
        <f>(M644/5)*4</f>
        <v>5.4</v>
      </c>
      <c r="N648" s="81" t="s">
        <v>4</v>
      </c>
      <c r="O648" s="81" t="s">
        <v>40</v>
      </c>
      <c r="P648" s="82">
        <v>20</v>
      </c>
      <c r="Q648" s="83"/>
    </row>
    <row r="649" spans="1:17" ht="16.5" thickTop="1" thickBot="1" x14ac:dyDescent="0.3">
      <c r="A649" s="87">
        <f t="shared" ref="A649:A664" si="1440">A648+1</f>
        <v>576</v>
      </c>
      <c r="B649" s="96"/>
      <c r="C649" s="48" t="str">
        <f t="shared" ref="C649" si="1441">C648</f>
        <v>Voulgue / Cutelo de Haste</v>
      </c>
      <c r="D649" s="88" t="s">
        <v>77</v>
      </c>
      <c r="E649" s="64" t="str">
        <f t="shared" ref="E649:G649" si="1442">E648</f>
        <v>Corte</v>
      </c>
      <c r="F649" s="64" t="str">
        <f t="shared" si="1442"/>
        <v>G</v>
      </c>
      <c r="G649" s="69" t="str">
        <f t="shared" si="1442"/>
        <v>1D12</v>
      </c>
      <c r="H649" s="72">
        <v>-3</v>
      </c>
      <c r="I649" s="64" t="str">
        <f t="shared" ref="I649:J649" si="1443">I648</f>
        <v>XX</v>
      </c>
      <c r="J649" s="64">
        <f t="shared" si="1443"/>
        <v>1</v>
      </c>
      <c r="K649" s="72">
        <v>-1</v>
      </c>
      <c r="L649" s="49">
        <f>L645+1</f>
        <v>19</v>
      </c>
      <c r="M649" s="91">
        <f>(M645/5)*4</f>
        <v>5.4</v>
      </c>
      <c r="N649" s="49" t="s">
        <v>23</v>
      </c>
      <c r="O649" s="49" t="s">
        <v>40</v>
      </c>
      <c r="P649" s="70">
        <v>30</v>
      </c>
      <c r="Q649" s="61"/>
    </row>
    <row r="650" spans="1:17" ht="15.75" thickBot="1" x14ac:dyDescent="0.3">
      <c r="A650" s="84">
        <f t="shared" si="1440"/>
        <v>577</v>
      </c>
      <c r="B650" s="96"/>
      <c r="C650" s="76" t="str">
        <f t="shared" ref="C650" si="1444">C648</f>
        <v>Voulgue / Cutelo de Haste</v>
      </c>
      <c r="D650" s="89" t="s">
        <v>78</v>
      </c>
      <c r="E650" s="77" t="str">
        <f t="shared" ref="E650:G650" si="1445">E648</f>
        <v>Corte</v>
      </c>
      <c r="F650" s="77" t="str">
        <f t="shared" si="1445"/>
        <v>G</v>
      </c>
      <c r="G650" s="78" t="str">
        <f t="shared" si="1445"/>
        <v>1D12</v>
      </c>
      <c r="H650" s="79">
        <v>-3</v>
      </c>
      <c r="I650" s="77" t="str">
        <f t="shared" ref="I650:J650" si="1446">I648</f>
        <v>XX</v>
      </c>
      <c r="J650" s="77">
        <f t="shared" si="1446"/>
        <v>1</v>
      </c>
      <c r="K650" s="79">
        <v>0</v>
      </c>
      <c r="L650" s="81">
        <f>L646+1</f>
        <v>20</v>
      </c>
      <c r="M650" s="92">
        <f t="shared" ref="M650:M651" si="1447">(M646/5)*4</f>
        <v>7.2</v>
      </c>
      <c r="N650" s="81" t="s">
        <v>24</v>
      </c>
      <c r="O650" s="81" t="s">
        <v>40</v>
      </c>
      <c r="P650" s="82">
        <v>40</v>
      </c>
      <c r="Q650" s="83"/>
    </row>
    <row r="651" spans="1:17" ht="16.5" thickTop="1" thickBot="1" x14ac:dyDescent="0.3">
      <c r="A651" s="87">
        <f t="shared" si="1440"/>
        <v>578</v>
      </c>
      <c r="B651" s="96"/>
      <c r="C651" s="48" t="str">
        <f t="shared" ref="C651" si="1448">C648</f>
        <v>Voulgue / Cutelo de Haste</v>
      </c>
      <c r="D651" s="88" t="s">
        <v>79</v>
      </c>
      <c r="E651" s="64" t="str">
        <f t="shared" ref="E651:G651" si="1449">E648</f>
        <v>Corte</v>
      </c>
      <c r="F651" s="64" t="str">
        <f t="shared" si="1449"/>
        <v>G</v>
      </c>
      <c r="G651" s="69" t="str">
        <f t="shared" si="1449"/>
        <v>1D12</v>
      </c>
      <c r="H651" s="72">
        <v>-2</v>
      </c>
      <c r="I651" s="64" t="str">
        <f t="shared" ref="I651:J651" si="1450">I648</f>
        <v>XX</v>
      </c>
      <c r="J651" s="64">
        <f t="shared" si="1450"/>
        <v>1</v>
      </c>
      <c r="K651" s="72">
        <v>1</v>
      </c>
      <c r="L651" s="49">
        <f>L647+1</f>
        <v>21</v>
      </c>
      <c r="M651" s="91">
        <f t="shared" si="1447"/>
        <v>9.6</v>
      </c>
      <c r="N651" s="49" t="s">
        <v>25</v>
      </c>
      <c r="O651" s="49" t="s">
        <v>40</v>
      </c>
      <c r="P651" s="70">
        <v>50</v>
      </c>
      <c r="Q651" s="61"/>
    </row>
    <row r="652" spans="1:17" ht="15.75" thickBot="1" x14ac:dyDescent="0.3">
      <c r="A652" s="84">
        <f t="shared" si="1440"/>
        <v>579</v>
      </c>
      <c r="B652" s="96"/>
      <c r="C652" s="76" t="str">
        <f t="shared" ref="C652" si="1451">C648</f>
        <v>Voulgue / Cutelo de Haste</v>
      </c>
      <c r="D652" s="89" t="s">
        <v>80</v>
      </c>
      <c r="E652" s="77" t="str">
        <f t="shared" ref="E652:G652" si="1452">E648</f>
        <v>Corte</v>
      </c>
      <c r="F652" s="77" t="str">
        <f t="shared" si="1452"/>
        <v>G</v>
      </c>
      <c r="G652" s="78" t="str">
        <f t="shared" si="1452"/>
        <v>1D12</v>
      </c>
      <c r="H652" s="79">
        <v>1</v>
      </c>
      <c r="I652" s="77" t="str">
        <f t="shared" ref="I652:J652" si="1453">I648</f>
        <v>XX</v>
      </c>
      <c r="J652" s="77">
        <f t="shared" si="1453"/>
        <v>1</v>
      </c>
      <c r="K652" s="79">
        <v>3</v>
      </c>
      <c r="L652" s="81">
        <f>L651+1</f>
        <v>22</v>
      </c>
      <c r="M652" s="92">
        <f>(M651/5)*4</f>
        <v>7.68</v>
      </c>
      <c r="N652" s="81" t="s">
        <v>28</v>
      </c>
      <c r="O652" s="81" t="s">
        <v>40</v>
      </c>
      <c r="P652" s="82">
        <v>70</v>
      </c>
      <c r="Q652" s="83"/>
    </row>
    <row r="653" spans="1:17" ht="16.5" thickTop="1" thickBot="1" x14ac:dyDescent="0.3">
      <c r="A653" s="87">
        <f t="shared" si="1440"/>
        <v>580</v>
      </c>
      <c r="B653" s="96"/>
      <c r="C653" s="48" t="str">
        <f t="shared" ref="C653" si="1454">C652</f>
        <v>Voulgue / Cutelo de Haste</v>
      </c>
      <c r="D653" s="88" t="s">
        <v>81</v>
      </c>
      <c r="E653" s="64" t="str">
        <f t="shared" ref="E653:G653" si="1455">E652</f>
        <v>Corte</v>
      </c>
      <c r="F653" s="64" t="str">
        <f t="shared" si="1455"/>
        <v>G</v>
      </c>
      <c r="G653" s="69" t="str">
        <f t="shared" si="1455"/>
        <v>1D12</v>
      </c>
      <c r="H653" s="72">
        <v>-3</v>
      </c>
      <c r="I653" s="64" t="str">
        <f t="shared" ref="I653:J653" si="1456">I652</f>
        <v>XX</v>
      </c>
      <c r="J653" s="64">
        <f t="shared" si="1456"/>
        <v>1</v>
      </c>
      <c r="K653" s="72">
        <v>-1</v>
      </c>
      <c r="L653" s="49">
        <f>L648</f>
        <v>18</v>
      </c>
      <c r="M653" s="91">
        <f>(M644/4)*3</f>
        <v>5.0625</v>
      </c>
      <c r="N653" s="49" t="s">
        <v>4</v>
      </c>
      <c r="O653" s="49" t="s">
        <v>41</v>
      </c>
      <c r="P653" s="70">
        <v>20</v>
      </c>
      <c r="Q653" s="61"/>
    </row>
    <row r="654" spans="1:17" ht="15.75" thickBot="1" x14ac:dyDescent="0.3">
      <c r="A654" s="84">
        <f t="shared" si="1440"/>
        <v>581</v>
      </c>
      <c r="B654" s="96"/>
      <c r="C654" s="76" t="str">
        <f t="shared" ref="C654" si="1457">C652</f>
        <v>Voulgue / Cutelo de Haste</v>
      </c>
      <c r="D654" s="89" t="s">
        <v>82</v>
      </c>
      <c r="E654" s="77" t="str">
        <f t="shared" ref="E654:G654" si="1458">E652</f>
        <v>Corte</v>
      </c>
      <c r="F654" s="77" t="str">
        <f t="shared" si="1458"/>
        <v>G</v>
      </c>
      <c r="G654" s="78" t="str">
        <f t="shared" si="1458"/>
        <v>1D12</v>
      </c>
      <c r="H654" s="79">
        <v>-3</v>
      </c>
      <c r="I654" s="77" t="str">
        <f t="shared" ref="I654:J654" si="1459">I652</f>
        <v>XX</v>
      </c>
      <c r="J654" s="77">
        <f t="shared" si="1459"/>
        <v>1</v>
      </c>
      <c r="K654" s="79">
        <v>0</v>
      </c>
      <c r="L654" s="81">
        <f>L649</f>
        <v>19</v>
      </c>
      <c r="M654" s="92">
        <f>(M645/4)*3</f>
        <v>5.0625</v>
      </c>
      <c r="N654" s="81" t="s">
        <v>23</v>
      </c>
      <c r="O654" s="81" t="s">
        <v>41</v>
      </c>
      <c r="P654" s="82">
        <v>30</v>
      </c>
      <c r="Q654" s="83"/>
    </row>
    <row r="655" spans="1:17" ht="16.5" thickTop="1" thickBot="1" x14ac:dyDescent="0.3">
      <c r="A655" s="87">
        <f t="shared" si="1440"/>
        <v>582</v>
      </c>
      <c r="B655" s="96"/>
      <c r="C655" s="48" t="str">
        <f t="shared" ref="C655" si="1460">C652</f>
        <v>Voulgue / Cutelo de Haste</v>
      </c>
      <c r="D655" s="88" t="s">
        <v>83</v>
      </c>
      <c r="E655" s="64" t="str">
        <f t="shared" ref="E655:G655" si="1461">E652</f>
        <v>Corte</v>
      </c>
      <c r="F655" s="64" t="str">
        <f t="shared" si="1461"/>
        <v>G</v>
      </c>
      <c r="G655" s="69" t="str">
        <f t="shared" si="1461"/>
        <v>1D12</v>
      </c>
      <c r="H655" s="72">
        <v>-3</v>
      </c>
      <c r="I655" s="64" t="str">
        <f t="shared" ref="I655:J655" si="1462">I652</f>
        <v>XX</v>
      </c>
      <c r="J655" s="64">
        <f t="shared" si="1462"/>
        <v>1</v>
      </c>
      <c r="K655" s="72">
        <v>1</v>
      </c>
      <c r="L655" s="49">
        <f>L650</f>
        <v>20</v>
      </c>
      <c r="M655" s="91">
        <f t="shared" ref="M655:M656" si="1463">(M646/4)*3</f>
        <v>6.75</v>
      </c>
      <c r="N655" s="49" t="s">
        <v>24</v>
      </c>
      <c r="O655" s="49" t="s">
        <v>41</v>
      </c>
      <c r="P655" s="70">
        <v>40</v>
      </c>
      <c r="Q655" s="61"/>
    </row>
    <row r="656" spans="1:17" ht="15.75" thickBot="1" x14ac:dyDescent="0.3">
      <c r="A656" s="84">
        <f t="shared" si="1440"/>
        <v>583</v>
      </c>
      <c r="B656" s="96"/>
      <c r="C656" s="76" t="str">
        <f t="shared" ref="C656" si="1464">C652</f>
        <v>Voulgue / Cutelo de Haste</v>
      </c>
      <c r="D656" s="89" t="s">
        <v>84</v>
      </c>
      <c r="E656" s="77" t="str">
        <f t="shared" ref="E656:G656" si="1465">E652</f>
        <v>Corte</v>
      </c>
      <c r="F656" s="77" t="str">
        <f t="shared" si="1465"/>
        <v>G</v>
      </c>
      <c r="G656" s="78" t="str">
        <f t="shared" si="1465"/>
        <v>1D12</v>
      </c>
      <c r="H656" s="79">
        <v>-3</v>
      </c>
      <c r="I656" s="77" t="str">
        <f t="shared" ref="I656:J656" si="1466">I652</f>
        <v>XX</v>
      </c>
      <c r="J656" s="77">
        <f t="shared" si="1466"/>
        <v>1</v>
      </c>
      <c r="K656" s="79">
        <v>2</v>
      </c>
      <c r="L656" s="81">
        <f>L651</f>
        <v>21</v>
      </c>
      <c r="M656" s="92">
        <f t="shared" si="1463"/>
        <v>9</v>
      </c>
      <c r="N656" s="81" t="s">
        <v>25</v>
      </c>
      <c r="O656" s="81" t="s">
        <v>41</v>
      </c>
      <c r="P656" s="82">
        <v>50</v>
      </c>
      <c r="Q656" s="83"/>
    </row>
    <row r="657" spans="1:17" ht="16.5" thickTop="1" thickBot="1" x14ac:dyDescent="0.3">
      <c r="A657" s="87">
        <f t="shared" si="1440"/>
        <v>584</v>
      </c>
      <c r="B657" s="96"/>
      <c r="C657" s="48" t="str">
        <f t="shared" ref="C657" si="1467">C656</f>
        <v>Voulgue / Cutelo de Haste</v>
      </c>
      <c r="D657" s="88" t="s">
        <v>85</v>
      </c>
      <c r="E657" s="64" t="str">
        <f t="shared" ref="E657:G657" si="1468">E656</f>
        <v>Corte</v>
      </c>
      <c r="F657" s="64" t="str">
        <f t="shared" si="1468"/>
        <v>G</v>
      </c>
      <c r="G657" s="69" t="str">
        <f t="shared" si="1468"/>
        <v>1D12</v>
      </c>
      <c r="H657" s="72">
        <v>0</v>
      </c>
      <c r="I657" s="64" t="str">
        <f t="shared" ref="I657:J657" si="1469">I656</f>
        <v>XX</v>
      </c>
      <c r="J657" s="64">
        <f t="shared" si="1469"/>
        <v>1</v>
      </c>
      <c r="K657" s="72">
        <v>4</v>
      </c>
      <c r="L657" s="49">
        <f>L652</f>
        <v>22</v>
      </c>
      <c r="M657" s="91">
        <f>(M656/4)*3</f>
        <v>6.75</v>
      </c>
      <c r="N657" s="49" t="s">
        <v>28</v>
      </c>
      <c r="O657" s="49" t="s">
        <v>41</v>
      </c>
      <c r="P657" s="70">
        <v>70</v>
      </c>
      <c r="Q657" s="61"/>
    </row>
    <row r="658" spans="1:17" ht="15.75" thickBot="1" x14ac:dyDescent="0.3">
      <c r="A658" s="84">
        <f t="shared" si="1440"/>
        <v>585</v>
      </c>
      <c r="B658" s="96"/>
      <c r="C658" s="76" t="str">
        <f t="shared" ref="C658" si="1470">C656</f>
        <v>Voulgue / Cutelo de Haste</v>
      </c>
      <c r="D658" s="89" t="s">
        <v>86</v>
      </c>
      <c r="E658" s="77" t="str">
        <f t="shared" ref="E658:G658" si="1471">E656</f>
        <v>Corte</v>
      </c>
      <c r="F658" s="77" t="str">
        <f t="shared" si="1471"/>
        <v>G</v>
      </c>
      <c r="G658" s="78" t="str">
        <f t="shared" si="1471"/>
        <v>1D12</v>
      </c>
      <c r="H658" s="79">
        <v>-2</v>
      </c>
      <c r="I658" s="77" t="str">
        <f t="shared" ref="I658:J658" si="1472">I656</f>
        <v>XX</v>
      </c>
      <c r="J658" s="77">
        <f t="shared" si="1472"/>
        <v>1</v>
      </c>
      <c r="K658" s="79">
        <v>-3</v>
      </c>
      <c r="L658" s="81">
        <f>L645+1</f>
        <v>19</v>
      </c>
      <c r="M658" s="92">
        <f>(M645/5)*6</f>
        <v>8.1000000000000014</v>
      </c>
      <c r="N658" s="81" t="s">
        <v>23</v>
      </c>
      <c r="O658" s="81" t="s">
        <v>32</v>
      </c>
      <c r="P658" s="82">
        <v>30</v>
      </c>
      <c r="Q658" s="83"/>
    </row>
    <row r="659" spans="1:17" ht="16.5" thickTop="1" thickBot="1" x14ac:dyDescent="0.3">
      <c r="A659" s="87">
        <f t="shared" si="1440"/>
        <v>586</v>
      </c>
      <c r="B659" s="96"/>
      <c r="C659" s="48" t="str">
        <f t="shared" ref="C659" si="1473">C656</f>
        <v>Voulgue / Cutelo de Haste</v>
      </c>
      <c r="D659" s="88" t="s">
        <v>87</v>
      </c>
      <c r="E659" s="64" t="str">
        <f t="shared" ref="E659:G659" si="1474">E656</f>
        <v>Corte</v>
      </c>
      <c r="F659" s="64" t="str">
        <f t="shared" si="1474"/>
        <v>G</v>
      </c>
      <c r="G659" s="69" t="str">
        <f t="shared" si="1474"/>
        <v>1D12</v>
      </c>
      <c r="H659" s="72">
        <v>0</v>
      </c>
      <c r="I659" s="64" t="str">
        <f t="shared" ref="I659:J659" si="1475">I656</f>
        <v>XX</v>
      </c>
      <c r="J659" s="64">
        <f t="shared" si="1475"/>
        <v>1</v>
      </c>
      <c r="K659" s="72">
        <v>-2</v>
      </c>
      <c r="L659" s="49">
        <f>L646+1</f>
        <v>20</v>
      </c>
      <c r="M659" s="91">
        <f>(M646/5)*6</f>
        <v>10.8</v>
      </c>
      <c r="N659" s="49" t="s">
        <v>24</v>
      </c>
      <c r="O659" s="49" t="s">
        <v>32</v>
      </c>
      <c r="P659" s="70">
        <v>40</v>
      </c>
      <c r="Q659" s="61"/>
    </row>
    <row r="660" spans="1:17" ht="15.75" thickBot="1" x14ac:dyDescent="0.3">
      <c r="A660" s="84">
        <f t="shared" si="1440"/>
        <v>587</v>
      </c>
      <c r="B660" s="96"/>
      <c r="C660" s="76" t="str">
        <f t="shared" ref="C660" si="1476">C656</f>
        <v>Voulgue / Cutelo de Haste</v>
      </c>
      <c r="D660" s="89" t="s">
        <v>88</v>
      </c>
      <c r="E660" s="77" t="str">
        <f t="shared" ref="E660:G660" si="1477">E656</f>
        <v>Corte</v>
      </c>
      <c r="F660" s="77" t="str">
        <f t="shared" si="1477"/>
        <v>G</v>
      </c>
      <c r="G660" s="78" t="str">
        <f t="shared" si="1477"/>
        <v>1D12</v>
      </c>
      <c r="H660" s="79">
        <v>1</v>
      </c>
      <c r="I660" s="77" t="str">
        <f t="shared" ref="I660:J660" si="1478">I656</f>
        <v>XX</v>
      </c>
      <c r="J660" s="77">
        <f t="shared" si="1478"/>
        <v>1</v>
      </c>
      <c r="K660" s="79">
        <v>-1</v>
      </c>
      <c r="L660" s="81">
        <f>L647+1</f>
        <v>21</v>
      </c>
      <c r="M660" s="92">
        <f>(M647/5)*6</f>
        <v>14.399999999999999</v>
      </c>
      <c r="N660" s="81" t="s">
        <v>25</v>
      </c>
      <c r="O660" s="81" t="s">
        <v>32</v>
      </c>
      <c r="P660" s="82">
        <v>50</v>
      </c>
      <c r="Q660" s="83"/>
    </row>
    <row r="661" spans="1:17" ht="16.5" thickTop="1" thickBot="1" x14ac:dyDescent="0.3">
      <c r="A661" s="87">
        <f t="shared" si="1440"/>
        <v>588</v>
      </c>
      <c r="B661" s="96"/>
      <c r="C661" s="48" t="str">
        <f t="shared" ref="C661" si="1479">C660</f>
        <v>Voulgue / Cutelo de Haste</v>
      </c>
      <c r="D661" s="88" t="s">
        <v>89</v>
      </c>
      <c r="E661" s="64" t="str">
        <f t="shared" ref="E661:G661" si="1480">E660</f>
        <v>Corte</v>
      </c>
      <c r="F661" s="64" t="str">
        <f t="shared" si="1480"/>
        <v>G</v>
      </c>
      <c r="G661" s="69" t="str">
        <f t="shared" si="1480"/>
        <v>1D12</v>
      </c>
      <c r="H661" s="72">
        <v>2</v>
      </c>
      <c r="I661" s="64" t="str">
        <f t="shared" ref="I661:J661" si="1481">I660</f>
        <v>XX</v>
      </c>
      <c r="J661" s="64">
        <f t="shared" si="1481"/>
        <v>1</v>
      </c>
      <c r="K661" s="72">
        <v>0</v>
      </c>
      <c r="L661" s="49">
        <f>L660+1</f>
        <v>22</v>
      </c>
      <c r="M661" s="91">
        <f>M660</f>
        <v>14.399999999999999</v>
      </c>
      <c r="N661" s="49" t="s">
        <v>3</v>
      </c>
      <c r="O661" s="49" t="s">
        <v>32</v>
      </c>
      <c r="P661" s="70">
        <v>60</v>
      </c>
      <c r="Q661" s="61"/>
    </row>
    <row r="662" spans="1:17" ht="15.75" thickBot="1" x14ac:dyDescent="0.3">
      <c r="A662" s="84">
        <f t="shared" si="1440"/>
        <v>589</v>
      </c>
      <c r="B662" s="96"/>
      <c r="C662" s="76" t="str">
        <f t="shared" ref="C662" si="1482">C660</f>
        <v>Voulgue / Cutelo de Haste</v>
      </c>
      <c r="D662" s="89" t="s">
        <v>90</v>
      </c>
      <c r="E662" s="77" t="str">
        <f t="shared" ref="E662:G662" si="1483">E660</f>
        <v>Corte</v>
      </c>
      <c r="F662" s="77" t="str">
        <f t="shared" si="1483"/>
        <v>G</v>
      </c>
      <c r="G662" s="78" t="str">
        <f t="shared" si="1483"/>
        <v>1D12</v>
      </c>
      <c r="H662" s="79">
        <v>4</v>
      </c>
      <c r="I662" s="77" t="str">
        <f t="shared" ref="I662:J662" si="1484">I660</f>
        <v>XX</v>
      </c>
      <c r="J662" s="77">
        <f t="shared" si="1484"/>
        <v>1</v>
      </c>
      <c r="K662" s="79">
        <v>2</v>
      </c>
      <c r="L662" s="81">
        <f>L661+1</f>
        <v>23</v>
      </c>
      <c r="M662" s="92">
        <f>(M661/50)*55</f>
        <v>15.839999999999998</v>
      </c>
      <c r="N662" s="81" t="s">
        <v>29</v>
      </c>
      <c r="O662" s="81" t="s">
        <v>32</v>
      </c>
      <c r="P662" s="82">
        <v>80</v>
      </c>
      <c r="Q662" s="83"/>
    </row>
    <row r="663" spans="1:17" ht="16.5" thickTop="1" thickBot="1" x14ac:dyDescent="0.3">
      <c r="A663" s="87">
        <f t="shared" si="1440"/>
        <v>590</v>
      </c>
      <c r="B663" s="96"/>
      <c r="C663" s="48" t="str">
        <f t="shared" ref="C663" si="1485">C660</f>
        <v>Voulgue / Cutelo de Haste</v>
      </c>
      <c r="D663" s="88" t="s">
        <v>91</v>
      </c>
      <c r="E663" s="64" t="str">
        <f t="shared" ref="E663:G663" si="1486">E660</f>
        <v>Corte</v>
      </c>
      <c r="F663" s="64" t="str">
        <f t="shared" si="1486"/>
        <v>G</v>
      </c>
      <c r="G663" s="69" t="str">
        <f t="shared" si="1486"/>
        <v>1D12</v>
      </c>
      <c r="H663" s="72">
        <v>5</v>
      </c>
      <c r="I663" s="64" t="str">
        <f t="shared" ref="I663:J663" si="1487">I660</f>
        <v>XX</v>
      </c>
      <c r="J663" s="64">
        <f t="shared" si="1487"/>
        <v>1</v>
      </c>
      <c r="K663" s="72">
        <v>5</v>
      </c>
      <c r="L663" s="49">
        <f>L662*10</f>
        <v>230</v>
      </c>
      <c r="M663" s="91">
        <f>(M647/4)*3</f>
        <v>9</v>
      </c>
      <c r="N663" s="49" t="s">
        <v>29</v>
      </c>
      <c r="O663" s="49" t="s">
        <v>35</v>
      </c>
      <c r="P663" s="69">
        <v>99</v>
      </c>
      <c r="Q663" s="61"/>
    </row>
    <row r="664" spans="1:17" ht="15.75" thickBot="1" x14ac:dyDescent="0.3">
      <c r="A664" s="84">
        <f t="shared" si="1440"/>
        <v>591</v>
      </c>
      <c r="B664" s="96"/>
      <c r="C664" s="76" t="str">
        <f t="shared" ref="C664" si="1488">C660</f>
        <v>Voulgue / Cutelo de Haste</v>
      </c>
      <c r="D664" s="89" t="s">
        <v>92</v>
      </c>
      <c r="E664" s="77" t="str">
        <f t="shared" ref="E664:G664" si="1489">E660</f>
        <v>Corte</v>
      </c>
      <c r="F664" s="77" t="str">
        <f t="shared" si="1489"/>
        <v>G</v>
      </c>
      <c r="G664" s="78" t="str">
        <f t="shared" si="1489"/>
        <v>1D12</v>
      </c>
      <c r="H664" s="79">
        <v>6</v>
      </c>
      <c r="I664" s="77" t="str">
        <f t="shared" ref="I664:J664" si="1490">I660</f>
        <v>XX</v>
      </c>
      <c r="J664" s="77">
        <f t="shared" si="1490"/>
        <v>1</v>
      </c>
      <c r="K664" s="79">
        <v>6</v>
      </c>
      <c r="L664" s="81">
        <f>L663*2</f>
        <v>460</v>
      </c>
      <c r="M664" s="92">
        <f>(M663/40)*45</f>
        <v>10.125</v>
      </c>
      <c r="N664" s="81" t="s">
        <v>30</v>
      </c>
      <c r="O664" s="81" t="s">
        <v>35</v>
      </c>
      <c r="P664" s="78">
        <v>99</v>
      </c>
      <c r="Q664" s="83"/>
    </row>
    <row r="665" spans="1:17" ht="16.5" thickTop="1" thickBot="1" x14ac:dyDescent="0.3">
      <c r="A665" s="97" t="s">
        <v>60</v>
      </c>
      <c r="B665" s="98"/>
      <c r="C665" s="99" t="s">
        <v>13</v>
      </c>
      <c r="D665" s="100"/>
      <c r="E665" s="93" t="s">
        <v>106</v>
      </c>
      <c r="F665" s="62" t="s">
        <v>14</v>
      </c>
      <c r="G665" s="101" t="s">
        <v>15</v>
      </c>
      <c r="H665" s="100"/>
      <c r="I665" s="65" t="s">
        <v>16</v>
      </c>
      <c r="J665" s="101" t="s">
        <v>17</v>
      </c>
      <c r="K665" s="100"/>
      <c r="L665" s="62" t="s">
        <v>18</v>
      </c>
      <c r="M665" s="62" t="s">
        <v>19</v>
      </c>
      <c r="N665" s="62" t="s">
        <v>21</v>
      </c>
      <c r="O665" s="62" t="s">
        <v>20</v>
      </c>
      <c r="P665" s="94" t="s">
        <v>61</v>
      </c>
      <c r="Q665" s="63" t="s">
        <v>22</v>
      </c>
    </row>
    <row r="666" spans="1:17" ht="16.5" thickTop="1" thickBot="1" x14ac:dyDescent="0.3">
      <c r="A666" s="84">
        <f>A664+1</f>
        <v>592</v>
      </c>
      <c r="B666" s="95" t="s">
        <v>156</v>
      </c>
      <c r="C666" s="76" t="s">
        <v>156</v>
      </c>
      <c r="D666" s="89" t="s">
        <v>72</v>
      </c>
      <c r="E666" s="89" t="s">
        <v>107</v>
      </c>
      <c r="F666" s="77" t="s">
        <v>45</v>
      </c>
      <c r="G666" s="78" t="s">
        <v>47</v>
      </c>
      <c r="H666" s="79">
        <v>-3</v>
      </c>
      <c r="I666" s="85" t="s">
        <v>42</v>
      </c>
      <c r="J666" s="78">
        <v>7</v>
      </c>
      <c r="K666" s="79">
        <v>-3</v>
      </c>
      <c r="L666" s="81">
        <f>L669-3</f>
        <v>3</v>
      </c>
      <c r="M666" s="92">
        <f>M667</f>
        <v>0.84375</v>
      </c>
      <c r="N666" s="81" t="s">
        <v>4</v>
      </c>
      <c r="O666" s="81" t="s">
        <v>31</v>
      </c>
      <c r="P666" s="82">
        <v>10</v>
      </c>
      <c r="Q666" s="83"/>
    </row>
    <row r="667" spans="1:17" ht="16.5" thickTop="1" thickBot="1" x14ac:dyDescent="0.3">
      <c r="A667" s="87">
        <f>A666+1</f>
        <v>593</v>
      </c>
      <c r="B667" s="96"/>
      <c r="C667" s="48" t="str">
        <f>C666</f>
        <v>Gládio</v>
      </c>
      <c r="D667" s="88" t="s">
        <v>73</v>
      </c>
      <c r="E667" s="64" t="str">
        <f>E666</f>
        <v>Corte</v>
      </c>
      <c r="F667" s="64" t="str">
        <f>F666</f>
        <v>P</v>
      </c>
      <c r="G667" s="69" t="str">
        <f>G666</f>
        <v>1D6</v>
      </c>
      <c r="H667" s="72">
        <v>-2</v>
      </c>
      <c r="I667" s="64" t="str">
        <f>I666</f>
        <v>XX</v>
      </c>
      <c r="J667" s="64">
        <f>J666</f>
        <v>7</v>
      </c>
      <c r="K667" s="72">
        <v>-2</v>
      </c>
      <c r="L667" s="49">
        <f>L669- 2</f>
        <v>4</v>
      </c>
      <c r="M667" s="91">
        <f>(M668/100)*75</f>
        <v>0.84375</v>
      </c>
      <c r="N667" s="49" t="s">
        <v>23</v>
      </c>
      <c r="O667" s="49" t="s">
        <v>31</v>
      </c>
      <c r="P667" s="70">
        <v>20</v>
      </c>
      <c r="Q667" s="61"/>
    </row>
    <row r="668" spans="1:17" ht="15.75" thickBot="1" x14ac:dyDescent="0.3">
      <c r="A668" s="84">
        <f>A667+1</f>
        <v>594</v>
      </c>
      <c r="B668" s="96"/>
      <c r="C668" s="76" t="str">
        <f>C666</f>
        <v>Gládio</v>
      </c>
      <c r="D668" s="89" t="s">
        <v>74</v>
      </c>
      <c r="E668" s="77" t="str">
        <f>E666</f>
        <v>Corte</v>
      </c>
      <c r="F668" s="77" t="str">
        <f>F666</f>
        <v>P</v>
      </c>
      <c r="G668" s="78" t="str">
        <f>G666</f>
        <v>1D6</v>
      </c>
      <c r="H668" s="79">
        <v>-2</v>
      </c>
      <c r="I668" s="77" t="str">
        <f>I666</f>
        <v>XX</v>
      </c>
      <c r="J668" s="77">
        <f>J666</f>
        <v>7</v>
      </c>
      <c r="K668" s="79">
        <v>-1</v>
      </c>
      <c r="L668" s="81">
        <f>L669- 1</f>
        <v>5</v>
      </c>
      <c r="M668" s="92">
        <f>(M669/100)*75</f>
        <v>1.125</v>
      </c>
      <c r="N668" s="81" t="s">
        <v>24</v>
      </c>
      <c r="O668" s="81" t="s">
        <v>31</v>
      </c>
      <c r="P668" s="82">
        <v>30</v>
      </c>
      <c r="Q668" s="83"/>
    </row>
    <row r="669" spans="1:17" ht="16.5" thickTop="1" thickBot="1" x14ac:dyDescent="0.3">
      <c r="A669" s="87">
        <f>A668+1</f>
        <v>595</v>
      </c>
      <c r="B669" s="96"/>
      <c r="C669" s="48" t="str">
        <f>C666</f>
        <v>Gládio</v>
      </c>
      <c r="D669" s="88" t="s">
        <v>75</v>
      </c>
      <c r="E669" s="64" t="str">
        <f>E666</f>
        <v>Corte</v>
      </c>
      <c r="F669" s="64" t="str">
        <f>F666</f>
        <v>P</v>
      </c>
      <c r="G669" s="69" t="str">
        <f>G666</f>
        <v>1D6</v>
      </c>
      <c r="H669" s="72">
        <v>0</v>
      </c>
      <c r="I669" s="64" t="str">
        <f>I666</f>
        <v>XX</v>
      </c>
      <c r="J669" s="64">
        <f>J666</f>
        <v>7</v>
      </c>
      <c r="K669" s="72">
        <v>0</v>
      </c>
      <c r="L669" s="49">
        <v>6</v>
      </c>
      <c r="M669" s="91">
        <v>1.5</v>
      </c>
      <c r="N669" s="49" t="s">
        <v>25</v>
      </c>
      <c r="O669" s="49" t="s">
        <v>31</v>
      </c>
      <c r="P669" s="70">
        <v>40</v>
      </c>
      <c r="Q669" s="61"/>
    </row>
    <row r="670" spans="1:17" ht="15.75" thickBot="1" x14ac:dyDescent="0.3">
      <c r="A670" s="84">
        <f>A669+1</f>
        <v>596</v>
      </c>
      <c r="B670" s="96"/>
      <c r="C670" s="76" t="str">
        <f>C666</f>
        <v>Gládio</v>
      </c>
      <c r="D670" s="89" t="s">
        <v>76</v>
      </c>
      <c r="E670" s="77" t="str">
        <f>E666</f>
        <v>Corte</v>
      </c>
      <c r="F670" s="77" t="str">
        <f>F666</f>
        <v>P</v>
      </c>
      <c r="G670" s="78" t="str">
        <f>G666</f>
        <v>1D6</v>
      </c>
      <c r="H670" s="79">
        <v>-3</v>
      </c>
      <c r="I670" s="77" t="str">
        <f>I666</f>
        <v>XX</v>
      </c>
      <c r="J670" s="77">
        <f>J666</f>
        <v>7</v>
      </c>
      <c r="K670" s="79">
        <v>-2</v>
      </c>
      <c r="L670" s="81">
        <f>L666+ 1</f>
        <v>4</v>
      </c>
      <c r="M670" s="92">
        <f>(M666/5)*4</f>
        <v>0.67500000000000004</v>
      </c>
      <c r="N670" s="81" t="s">
        <v>4</v>
      </c>
      <c r="O670" s="81" t="s">
        <v>40</v>
      </c>
      <c r="P670" s="82">
        <v>20</v>
      </c>
      <c r="Q670" s="83"/>
    </row>
    <row r="671" spans="1:17" ht="16.5" thickTop="1" thickBot="1" x14ac:dyDescent="0.3">
      <c r="A671" s="87">
        <f t="shared" ref="A671:A686" si="1491">A670+1</f>
        <v>597</v>
      </c>
      <c r="B671" s="96"/>
      <c r="C671" s="48" t="str">
        <f t="shared" ref="C671" si="1492">C670</f>
        <v>Gládio</v>
      </c>
      <c r="D671" s="88" t="s">
        <v>77</v>
      </c>
      <c r="E671" s="64" t="str">
        <f t="shared" ref="E671:G671" si="1493">E670</f>
        <v>Corte</v>
      </c>
      <c r="F671" s="64" t="str">
        <f t="shared" si="1493"/>
        <v>P</v>
      </c>
      <c r="G671" s="69" t="str">
        <f t="shared" si="1493"/>
        <v>1D6</v>
      </c>
      <c r="H671" s="72">
        <v>-3</v>
      </c>
      <c r="I671" s="64" t="str">
        <f t="shared" ref="I671:J671" si="1494">I670</f>
        <v>XX</v>
      </c>
      <c r="J671" s="64">
        <f t="shared" si="1494"/>
        <v>7</v>
      </c>
      <c r="K671" s="72">
        <v>-1</v>
      </c>
      <c r="L671" s="49">
        <f>L667+1</f>
        <v>5</v>
      </c>
      <c r="M671" s="91">
        <f>(M667/5)*4</f>
        <v>0.67500000000000004</v>
      </c>
      <c r="N671" s="49" t="s">
        <v>23</v>
      </c>
      <c r="O671" s="49" t="s">
        <v>40</v>
      </c>
      <c r="P671" s="70">
        <v>30</v>
      </c>
      <c r="Q671" s="61"/>
    </row>
    <row r="672" spans="1:17" ht="15.75" thickBot="1" x14ac:dyDescent="0.3">
      <c r="A672" s="84">
        <f t="shared" si="1491"/>
        <v>598</v>
      </c>
      <c r="B672" s="96"/>
      <c r="C672" s="76" t="str">
        <f t="shared" ref="C672" si="1495">C670</f>
        <v>Gládio</v>
      </c>
      <c r="D672" s="89" t="s">
        <v>78</v>
      </c>
      <c r="E672" s="77" t="str">
        <f t="shared" ref="E672:G672" si="1496">E670</f>
        <v>Corte</v>
      </c>
      <c r="F672" s="77" t="str">
        <f t="shared" si="1496"/>
        <v>P</v>
      </c>
      <c r="G672" s="78" t="str">
        <f t="shared" si="1496"/>
        <v>1D6</v>
      </c>
      <c r="H672" s="79">
        <v>-3</v>
      </c>
      <c r="I672" s="77" t="str">
        <f t="shared" ref="I672:J672" si="1497">I670</f>
        <v>XX</v>
      </c>
      <c r="J672" s="77">
        <f t="shared" si="1497"/>
        <v>7</v>
      </c>
      <c r="K672" s="79">
        <v>0</v>
      </c>
      <c r="L672" s="81">
        <f>L668+1</f>
        <v>6</v>
      </c>
      <c r="M672" s="92">
        <f t="shared" ref="M672:M673" si="1498">(M668/5)*4</f>
        <v>0.9</v>
      </c>
      <c r="N672" s="81" t="s">
        <v>24</v>
      </c>
      <c r="O672" s="81" t="s">
        <v>40</v>
      </c>
      <c r="P672" s="82">
        <v>40</v>
      </c>
      <c r="Q672" s="83"/>
    </row>
    <row r="673" spans="1:17" ht="16.5" thickTop="1" thickBot="1" x14ac:dyDescent="0.3">
      <c r="A673" s="87">
        <f t="shared" si="1491"/>
        <v>599</v>
      </c>
      <c r="B673" s="96"/>
      <c r="C673" s="48" t="str">
        <f t="shared" ref="C673" si="1499">C670</f>
        <v>Gládio</v>
      </c>
      <c r="D673" s="88" t="s">
        <v>79</v>
      </c>
      <c r="E673" s="64" t="str">
        <f t="shared" ref="E673:G673" si="1500">E670</f>
        <v>Corte</v>
      </c>
      <c r="F673" s="64" t="str">
        <f t="shared" si="1500"/>
        <v>P</v>
      </c>
      <c r="G673" s="69" t="str">
        <f t="shared" si="1500"/>
        <v>1D6</v>
      </c>
      <c r="H673" s="72">
        <v>-2</v>
      </c>
      <c r="I673" s="64" t="str">
        <f t="shared" ref="I673:J673" si="1501">I670</f>
        <v>XX</v>
      </c>
      <c r="J673" s="64">
        <f t="shared" si="1501"/>
        <v>7</v>
      </c>
      <c r="K673" s="72">
        <v>1</v>
      </c>
      <c r="L673" s="49">
        <f>L669+1</f>
        <v>7</v>
      </c>
      <c r="M673" s="91">
        <f t="shared" si="1498"/>
        <v>1.2</v>
      </c>
      <c r="N673" s="49" t="s">
        <v>25</v>
      </c>
      <c r="O673" s="49" t="s">
        <v>40</v>
      </c>
      <c r="P673" s="70">
        <v>50</v>
      </c>
      <c r="Q673" s="61"/>
    </row>
    <row r="674" spans="1:17" ht="15.75" thickBot="1" x14ac:dyDescent="0.3">
      <c r="A674" s="84">
        <f t="shared" si="1491"/>
        <v>600</v>
      </c>
      <c r="B674" s="96"/>
      <c r="C674" s="76" t="str">
        <f t="shared" ref="C674" si="1502">C670</f>
        <v>Gládio</v>
      </c>
      <c r="D674" s="89" t="s">
        <v>80</v>
      </c>
      <c r="E674" s="77" t="str">
        <f t="shared" ref="E674:G674" si="1503">E670</f>
        <v>Corte</v>
      </c>
      <c r="F674" s="77" t="str">
        <f t="shared" si="1503"/>
        <v>P</v>
      </c>
      <c r="G674" s="78" t="str">
        <f t="shared" si="1503"/>
        <v>1D6</v>
      </c>
      <c r="H674" s="79">
        <v>1</v>
      </c>
      <c r="I674" s="77" t="str">
        <f t="shared" ref="I674:J674" si="1504">I670</f>
        <v>XX</v>
      </c>
      <c r="J674" s="77">
        <f t="shared" si="1504"/>
        <v>7</v>
      </c>
      <c r="K674" s="79">
        <v>3</v>
      </c>
      <c r="L674" s="81">
        <f>L673+1</f>
        <v>8</v>
      </c>
      <c r="M674" s="92">
        <f>(M673/5)*4</f>
        <v>0.96</v>
      </c>
      <c r="N674" s="81" t="s">
        <v>28</v>
      </c>
      <c r="O674" s="81" t="s">
        <v>40</v>
      </c>
      <c r="P674" s="82">
        <v>70</v>
      </c>
      <c r="Q674" s="83"/>
    </row>
    <row r="675" spans="1:17" ht="16.5" thickTop="1" thickBot="1" x14ac:dyDescent="0.3">
      <c r="A675" s="87">
        <f t="shared" si="1491"/>
        <v>601</v>
      </c>
      <c r="B675" s="96"/>
      <c r="C675" s="48" t="str">
        <f t="shared" ref="C675" si="1505">C674</f>
        <v>Gládio</v>
      </c>
      <c r="D675" s="88" t="s">
        <v>81</v>
      </c>
      <c r="E675" s="64" t="str">
        <f t="shared" ref="E675:G675" si="1506">E674</f>
        <v>Corte</v>
      </c>
      <c r="F675" s="64" t="str">
        <f t="shared" si="1506"/>
        <v>P</v>
      </c>
      <c r="G675" s="69" t="str">
        <f t="shared" si="1506"/>
        <v>1D6</v>
      </c>
      <c r="H675" s="72">
        <v>-3</v>
      </c>
      <c r="I675" s="64" t="str">
        <f t="shared" ref="I675:J675" si="1507">I674</f>
        <v>XX</v>
      </c>
      <c r="J675" s="64">
        <f t="shared" si="1507"/>
        <v>7</v>
      </c>
      <c r="K675" s="72">
        <v>-1</v>
      </c>
      <c r="L675" s="49">
        <f>L670</f>
        <v>4</v>
      </c>
      <c r="M675" s="91">
        <f>(M666/4)*3</f>
        <v>0.6328125</v>
      </c>
      <c r="N675" s="49" t="s">
        <v>4</v>
      </c>
      <c r="O675" s="49" t="s">
        <v>41</v>
      </c>
      <c r="P675" s="70">
        <v>20</v>
      </c>
      <c r="Q675" s="61"/>
    </row>
    <row r="676" spans="1:17" ht="15.75" thickBot="1" x14ac:dyDescent="0.3">
      <c r="A676" s="84">
        <f t="shared" si="1491"/>
        <v>602</v>
      </c>
      <c r="B676" s="96"/>
      <c r="C676" s="76" t="str">
        <f t="shared" ref="C676" si="1508">C674</f>
        <v>Gládio</v>
      </c>
      <c r="D676" s="89" t="s">
        <v>82</v>
      </c>
      <c r="E676" s="77" t="str">
        <f t="shared" ref="E676:G676" si="1509">E674</f>
        <v>Corte</v>
      </c>
      <c r="F676" s="77" t="str">
        <f t="shared" si="1509"/>
        <v>P</v>
      </c>
      <c r="G676" s="78" t="str">
        <f t="shared" si="1509"/>
        <v>1D6</v>
      </c>
      <c r="H676" s="79">
        <v>-3</v>
      </c>
      <c r="I676" s="77" t="str">
        <f t="shared" ref="I676:J676" si="1510">I674</f>
        <v>XX</v>
      </c>
      <c r="J676" s="77">
        <f t="shared" si="1510"/>
        <v>7</v>
      </c>
      <c r="K676" s="79">
        <v>0</v>
      </c>
      <c r="L676" s="81">
        <f>L671</f>
        <v>5</v>
      </c>
      <c r="M676" s="92">
        <f>(M667/4)*3</f>
        <v>0.6328125</v>
      </c>
      <c r="N676" s="81" t="s">
        <v>23</v>
      </c>
      <c r="O676" s="81" t="s">
        <v>41</v>
      </c>
      <c r="P676" s="82">
        <v>30</v>
      </c>
      <c r="Q676" s="83"/>
    </row>
    <row r="677" spans="1:17" ht="16.5" thickTop="1" thickBot="1" x14ac:dyDescent="0.3">
      <c r="A677" s="87">
        <f t="shared" si="1491"/>
        <v>603</v>
      </c>
      <c r="B677" s="96"/>
      <c r="C677" s="48" t="str">
        <f>C674</f>
        <v>Gládio</v>
      </c>
      <c r="D677" s="88" t="s">
        <v>83</v>
      </c>
      <c r="E677" s="64" t="str">
        <f t="shared" ref="E677:G677" si="1511">E674</f>
        <v>Corte</v>
      </c>
      <c r="F677" s="64" t="str">
        <f t="shared" si="1511"/>
        <v>P</v>
      </c>
      <c r="G677" s="69" t="str">
        <f t="shared" si="1511"/>
        <v>1D6</v>
      </c>
      <c r="H677" s="72">
        <v>-3</v>
      </c>
      <c r="I677" s="64" t="str">
        <f t="shared" ref="I677:J677" si="1512">I674</f>
        <v>XX</v>
      </c>
      <c r="J677" s="64">
        <f t="shared" si="1512"/>
        <v>7</v>
      </c>
      <c r="K677" s="72">
        <v>1</v>
      </c>
      <c r="L677" s="49">
        <f>L672</f>
        <v>6</v>
      </c>
      <c r="M677" s="91">
        <f t="shared" ref="M677:M678" si="1513">(M668/4)*3</f>
        <v>0.84375</v>
      </c>
      <c r="N677" s="49" t="s">
        <v>24</v>
      </c>
      <c r="O677" s="49" t="s">
        <v>41</v>
      </c>
      <c r="P677" s="70">
        <v>40</v>
      </c>
      <c r="Q677" s="61"/>
    </row>
    <row r="678" spans="1:17" ht="15.75" thickBot="1" x14ac:dyDescent="0.3">
      <c r="A678" s="84">
        <f t="shared" si="1491"/>
        <v>604</v>
      </c>
      <c r="B678" s="96"/>
      <c r="C678" s="76" t="str">
        <f t="shared" ref="C678" si="1514">C674</f>
        <v>Gládio</v>
      </c>
      <c r="D678" s="89" t="s">
        <v>84</v>
      </c>
      <c r="E678" s="77" t="str">
        <f t="shared" ref="E678:G678" si="1515">E674</f>
        <v>Corte</v>
      </c>
      <c r="F678" s="77" t="str">
        <f t="shared" si="1515"/>
        <v>P</v>
      </c>
      <c r="G678" s="78" t="str">
        <f t="shared" si="1515"/>
        <v>1D6</v>
      </c>
      <c r="H678" s="79">
        <v>-3</v>
      </c>
      <c r="I678" s="77" t="str">
        <f t="shared" ref="I678:J678" si="1516">I674</f>
        <v>XX</v>
      </c>
      <c r="J678" s="77">
        <f t="shared" si="1516"/>
        <v>7</v>
      </c>
      <c r="K678" s="79">
        <v>2</v>
      </c>
      <c r="L678" s="81">
        <f>L673</f>
        <v>7</v>
      </c>
      <c r="M678" s="92">
        <f t="shared" si="1513"/>
        <v>1.125</v>
      </c>
      <c r="N678" s="81" t="s">
        <v>25</v>
      </c>
      <c r="O678" s="81" t="s">
        <v>41</v>
      </c>
      <c r="P678" s="82">
        <v>50</v>
      </c>
      <c r="Q678" s="83"/>
    </row>
    <row r="679" spans="1:17" ht="16.5" thickTop="1" thickBot="1" x14ac:dyDescent="0.3">
      <c r="A679" s="87">
        <f t="shared" si="1491"/>
        <v>605</v>
      </c>
      <c r="B679" s="96"/>
      <c r="C679" s="48" t="str">
        <f t="shared" ref="C679" si="1517">C678</f>
        <v>Gládio</v>
      </c>
      <c r="D679" s="88" t="s">
        <v>85</v>
      </c>
      <c r="E679" s="64" t="str">
        <f t="shared" ref="E679:G679" si="1518">E678</f>
        <v>Corte</v>
      </c>
      <c r="F679" s="64" t="str">
        <f t="shared" si="1518"/>
        <v>P</v>
      </c>
      <c r="G679" s="69" t="str">
        <f t="shared" si="1518"/>
        <v>1D6</v>
      </c>
      <c r="H679" s="72">
        <v>0</v>
      </c>
      <c r="I679" s="64" t="str">
        <f t="shared" ref="I679:J679" si="1519">I678</f>
        <v>XX</v>
      </c>
      <c r="J679" s="64">
        <f t="shared" si="1519"/>
        <v>7</v>
      </c>
      <c r="K679" s="72">
        <v>4</v>
      </c>
      <c r="L679" s="49">
        <f>L674</f>
        <v>8</v>
      </c>
      <c r="M679" s="91">
        <f>(M678/4)*3</f>
        <v>0.84375</v>
      </c>
      <c r="N679" s="49" t="s">
        <v>28</v>
      </c>
      <c r="O679" s="49" t="s">
        <v>41</v>
      </c>
      <c r="P679" s="70">
        <v>70</v>
      </c>
      <c r="Q679" s="61"/>
    </row>
    <row r="680" spans="1:17" ht="15.75" thickBot="1" x14ac:dyDescent="0.3">
      <c r="A680" s="84">
        <f t="shared" si="1491"/>
        <v>606</v>
      </c>
      <c r="B680" s="96"/>
      <c r="C680" s="76" t="str">
        <f t="shared" ref="C680" si="1520">C678</f>
        <v>Gládio</v>
      </c>
      <c r="D680" s="89" t="s">
        <v>86</v>
      </c>
      <c r="E680" s="77" t="str">
        <f t="shared" ref="E680:G680" si="1521">E678</f>
        <v>Corte</v>
      </c>
      <c r="F680" s="77" t="str">
        <f t="shared" si="1521"/>
        <v>P</v>
      </c>
      <c r="G680" s="78" t="str">
        <f t="shared" si="1521"/>
        <v>1D6</v>
      </c>
      <c r="H680" s="79">
        <v>-2</v>
      </c>
      <c r="I680" s="77" t="str">
        <f t="shared" ref="I680:J680" si="1522">I678</f>
        <v>XX</v>
      </c>
      <c r="J680" s="77">
        <f t="shared" si="1522"/>
        <v>7</v>
      </c>
      <c r="K680" s="79">
        <v>-3</v>
      </c>
      <c r="L680" s="81">
        <f>L667+1</f>
        <v>5</v>
      </c>
      <c r="M680" s="92">
        <f>(M667/5)*6</f>
        <v>1.0125000000000002</v>
      </c>
      <c r="N680" s="81" t="s">
        <v>23</v>
      </c>
      <c r="O680" s="81" t="s">
        <v>32</v>
      </c>
      <c r="P680" s="82">
        <v>30</v>
      </c>
      <c r="Q680" s="83"/>
    </row>
    <row r="681" spans="1:17" ht="16.5" thickTop="1" thickBot="1" x14ac:dyDescent="0.3">
      <c r="A681" s="87">
        <f t="shared" si="1491"/>
        <v>607</v>
      </c>
      <c r="B681" s="96"/>
      <c r="C681" s="48" t="str">
        <f t="shared" ref="C681" si="1523">C678</f>
        <v>Gládio</v>
      </c>
      <c r="D681" s="88" t="s">
        <v>87</v>
      </c>
      <c r="E681" s="64" t="str">
        <f t="shared" ref="E681:G681" si="1524">E678</f>
        <v>Corte</v>
      </c>
      <c r="F681" s="64" t="str">
        <f t="shared" si="1524"/>
        <v>P</v>
      </c>
      <c r="G681" s="69" t="str">
        <f t="shared" si="1524"/>
        <v>1D6</v>
      </c>
      <c r="H681" s="72">
        <v>0</v>
      </c>
      <c r="I681" s="64" t="str">
        <f t="shared" ref="I681:J681" si="1525">I678</f>
        <v>XX</v>
      </c>
      <c r="J681" s="64">
        <f t="shared" si="1525"/>
        <v>7</v>
      </c>
      <c r="K681" s="72">
        <v>-2</v>
      </c>
      <c r="L681" s="49">
        <f>L668+1</f>
        <v>6</v>
      </c>
      <c r="M681" s="91">
        <f>(M668/5)*6</f>
        <v>1.35</v>
      </c>
      <c r="N681" s="49" t="s">
        <v>24</v>
      </c>
      <c r="O681" s="49" t="s">
        <v>32</v>
      </c>
      <c r="P681" s="70">
        <v>40</v>
      </c>
      <c r="Q681" s="61"/>
    </row>
    <row r="682" spans="1:17" ht="15.75" thickBot="1" x14ac:dyDescent="0.3">
      <c r="A682" s="84">
        <f t="shared" si="1491"/>
        <v>608</v>
      </c>
      <c r="B682" s="96"/>
      <c r="C682" s="76" t="str">
        <f t="shared" ref="C682" si="1526">C678</f>
        <v>Gládio</v>
      </c>
      <c r="D682" s="89" t="s">
        <v>88</v>
      </c>
      <c r="E682" s="77" t="str">
        <f t="shared" ref="E682:G682" si="1527">E678</f>
        <v>Corte</v>
      </c>
      <c r="F682" s="77" t="str">
        <f t="shared" si="1527"/>
        <v>P</v>
      </c>
      <c r="G682" s="78" t="str">
        <f t="shared" si="1527"/>
        <v>1D6</v>
      </c>
      <c r="H682" s="79">
        <v>1</v>
      </c>
      <c r="I682" s="77" t="str">
        <f t="shared" ref="I682:J682" si="1528">I678</f>
        <v>XX</v>
      </c>
      <c r="J682" s="77">
        <f t="shared" si="1528"/>
        <v>7</v>
      </c>
      <c r="K682" s="79">
        <v>-1</v>
      </c>
      <c r="L682" s="81">
        <f>L669+1</f>
        <v>7</v>
      </c>
      <c r="M682" s="92">
        <f>(M669/5)*6</f>
        <v>1.7999999999999998</v>
      </c>
      <c r="N682" s="81" t="s">
        <v>25</v>
      </c>
      <c r="O682" s="81" t="s">
        <v>32</v>
      </c>
      <c r="P682" s="82">
        <v>50</v>
      </c>
      <c r="Q682" s="83"/>
    </row>
    <row r="683" spans="1:17" ht="16.5" thickTop="1" thickBot="1" x14ac:dyDescent="0.3">
      <c r="A683" s="87">
        <f t="shared" si="1491"/>
        <v>609</v>
      </c>
      <c r="B683" s="96"/>
      <c r="C683" s="48" t="str">
        <f t="shared" ref="C683" si="1529">C682</f>
        <v>Gládio</v>
      </c>
      <c r="D683" s="88" t="s">
        <v>89</v>
      </c>
      <c r="E683" s="64" t="str">
        <f t="shared" ref="E683:G683" si="1530">E682</f>
        <v>Corte</v>
      </c>
      <c r="F683" s="64" t="str">
        <f t="shared" si="1530"/>
        <v>P</v>
      </c>
      <c r="G683" s="69" t="str">
        <f t="shared" si="1530"/>
        <v>1D6</v>
      </c>
      <c r="H683" s="72">
        <v>2</v>
      </c>
      <c r="I683" s="64" t="str">
        <f t="shared" ref="I683:J683" si="1531">I682</f>
        <v>XX</v>
      </c>
      <c r="J683" s="64">
        <f t="shared" si="1531"/>
        <v>7</v>
      </c>
      <c r="K683" s="72">
        <v>0</v>
      </c>
      <c r="L683" s="49">
        <f>L682+1</f>
        <v>8</v>
      </c>
      <c r="M683" s="91">
        <f>M682</f>
        <v>1.7999999999999998</v>
      </c>
      <c r="N683" s="49" t="s">
        <v>3</v>
      </c>
      <c r="O683" s="49" t="s">
        <v>32</v>
      </c>
      <c r="P683" s="70">
        <v>60</v>
      </c>
      <c r="Q683" s="61"/>
    </row>
    <row r="684" spans="1:17" ht="15.75" thickBot="1" x14ac:dyDescent="0.3">
      <c r="A684" s="84">
        <f t="shared" si="1491"/>
        <v>610</v>
      </c>
      <c r="B684" s="96"/>
      <c r="C684" s="76" t="str">
        <f t="shared" ref="C684" si="1532">C682</f>
        <v>Gládio</v>
      </c>
      <c r="D684" s="89" t="s">
        <v>90</v>
      </c>
      <c r="E684" s="77" t="str">
        <f t="shared" ref="E684:G684" si="1533">E682</f>
        <v>Corte</v>
      </c>
      <c r="F684" s="77" t="str">
        <f t="shared" si="1533"/>
        <v>P</v>
      </c>
      <c r="G684" s="78" t="str">
        <f t="shared" si="1533"/>
        <v>1D6</v>
      </c>
      <c r="H684" s="79">
        <v>4</v>
      </c>
      <c r="I684" s="77" t="str">
        <f t="shared" ref="I684:J684" si="1534">I682</f>
        <v>XX</v>
      </c>
      <c r="J684" s="77">
        <f t="shared" si="1534"/>
        <v>7</v>
      </c>
      <c r="K684" s="79">
        <v>2</v>
      </c>
      <c r="L684" s="81">
        <f>L683+1</f>
        <v>9</v>
      </c>
      <c r="M684" s="92">
        <f>(M683/50)*55</f>
        <v>1.9799999999999998</v>
      </c>
      <c r="N684" s="81" t="s">
        <v>29</v>
      </c>
      <c r="O684" s="81" t="s">
        <v>32</v>
      </c>
      <c r="P684" s="82">
        <v>80</v>
      </c>
      <c r="Q684" s="83"/>
    </row>
    <row r="685" spans="1:17" ht="16.5" thickTop="1" thickBot="1" x14ac:dyDescent="0.3">
      <c r="A685" s="87">
        <f t="shared" si="1491"/>
        <v>611</v>
      </c>
      <c r="B685" s="96"/>
      <c r="C685" s="48" t="str">
        <f t="shared" ref="C685" si="1535">C682</f>
        <v>Gládio</v>
      </c>
      <c r="D685" s="88" t="s">
        <v>91</v>
      </c>
      <c r="E685" s="64" t="str">
        <f t="shared" ref="E685:G685" si="1536">E682</f>
        <v>Corte</v>
      </c>
      <c r="F685" s="64" t="str">
        <f t="shared" si="1536"/>
        <v>P</v>
      </c>
      <c r="G685" s="69" t="str">
        <f t="shared" si="1536"/>
        <v>1D6</v>
      </c>
      <c r="H685" s="72">
        <v>5</v>
      </c>
      <c r="I685" s="64" t="str">
        <f t="shared" ref="I685:J685" si="1537">I682</f>
        <v>XX</v>
      </c>
      <c r="J685" s="64">
        <f t="shared" si="1537"/>
        <v>7</v>
      </c>
      <c r="K685" s="72">
        <v>5</v>
      </c>
      <c r="L685" s="49">
        <f>L684*10</f>
        <v>90</v>
      </c>
      <c r="M685" s="91">
        <f>(M669/4)*3</f>
        <v>1.125</v>
      </c>
      <c r="N685" s="49" t="s">
        <v>29</v>
      </c>
      <c r="O685" s="49" t="s">
        <v>35</v>
      </c>
      <c r="P685" s="69">
        <v>99</v>
      </c>
      <c r="Q685" s="61"/>
    </row>
    <row r="686" spans="1:17" ht="15.75" thickBot="1" x14ac:dyDescent="0.3">
      <c r="A686" s="84">
        <f t="shared" si="1491"/>
        <v>612</v>
      </c>
      <c r="B686" s="96"/>
      <c r="C686" s="76" t="str">
        <f t="shared" ref="C686" si="1538">C682</f>
        <v>Gládio</v>
      </c>
      <c r="D686" s="89" t="s">
        <v>92</v>
      </c>
      <c r="E686" s="77" t="str">
        <f t="shared" ref="E686:G686" si="1539">E682</f>
        <v>Corte</v>
      </c>
      <c r="F686" s="77" t="str">
        <f t="shared" si="1539"/>
        <v>P</v>
      </c>
      <c r="G686" s="78" t="str">
        <f t="shared" si="1539"/>
        <v>1D6</v>
      </c>
      <c r="H686" s="79">
        <v>6</v>
      </c>
      <c r="I686" s="77" t="str">
        <f t="shared" ref="I686:J686" si="1540">I682</f>
        <v>XX</v>
      </c>
      <c r="J686" s="77">
        <f t="shared" si="1540"/>
        <v>7</v>
      </c>
      <c r="K686" s="79">
        <v>6</v>
      </c>
      <c r="L686" s="81">
        <f>L685*2</f>
        <v>180</v>
      </c>
      <c r="M686" s="92">
        <f>(M685/40)*45</f>
        <v>1.265625</v>
      </c>
      <c r="N686" s="81" t="s">
        <v>30</v>
      </c>
      <c r="O686" s="81" t="s">
        <v>35</v>
      </c>
      <c r="P686" s="78">
        <v>99</v>
      </c>
      <c r="Q686" s="83"/>
    </row>
    <row r="687" spans="1:17" ht="16.5" thickTop="1" thickBot="1" x14ac:dyDescent="0.3">
      <c r="A687" s="97" t="s">
        <v>60</v>
      </c>
      <c r="B687" s="98"/>
      <c r="C687" s="99" t="s">
        <v>13</v>
      </c>
      <c r="D687" s="100"/>
      <c r="E687" s="93" t="s">
        <v>106</v>
      </c>
      <c r="F687" s="62" t="s">
        <v>14</v>
      </c>
      <c r="G687" s="101" t="s">
        <v>15</v>
      </c>
      <c r="H687" s="100"/>
      <c r="I687" s="65" t="s">
        <v>16</v>
      </c>
      <c r="J687" s="101" t="s">
        <v>17</v>
      </c>
      <c r="K687" s="100"/>
      <c r="L687" s="62" t="s">
        <v>18</v>
      </c>
      <c r="M687" s="62" t="s">
        <v>19</v>
      </c>
      <c r="N687" s="62" t="s">
        <v>21</v>
      </c>
      <c r="O687" s="62" t="s">
        <v>20</v>
      </c>
      <c r="P687" s="94" t="s">
        <v>61</v>
      </c>
      <c r="Q687" s="63" t="s">
        <v>22</v>
      </c>
    </row>
    <row r="688" spans="1:17" ht="16.5" thickTop="1" thickBot="1" x14ac:dyDescent="0.3">
      <c r="A688" s="84">
        <f>A686+1</f>
        <v>613</v>
      </c>
      <c r="B688" s="95" t="s">
        <v>157</v>
      </c>
      <c r="C688" s="76" t="s">
        <v>157</v>
      </c>
      <c r="D688" s="89" t="s">
        <v>72</v>
      </c>
      <c r="E688" s="89" t="s">
        <v>158</v>
      </c>
      <c r="F688" s="77" t="s">
        <v>45</v>
      </c>
      <c r="G688" s="78" t="s">
        <v>46</v>
      </c>
      <c r="H688" s="79">
        <v>-3</v>
      </c>
      <c r="I688" s="85" t="s">
        <v>97</v>
      </c>
      <c r="J688" s="78" t="s">
        <v>97</v>
      </c>
      <c r="K688" s="79">
        <v>-3</v>
      </c>
      <c r="L688" s="81">
        <f>L691-3</f>
        <v>2</v>
      </c>
      <c r="M688" s="92">
        <f>M689</f>
        <v>56.25</v>
      </c>
      <c r="N688" s="81" t="s">
        <v>4</v>
      </c>
      <c r="O688" s="81" t="s">
        <v>31</v>
      </c>
      <c r="P688" s="82">
        <v>10</v>
      </c>
      <c r="Q688" s="83"/>
    </row>
    <row r="689" spans="1:17" ht="16.5" thickTop="1" thickBot="1" x14ac:dyDescent="0.3">
      <c r="A689" s="87">
        <f>A688+1</f>
        <v>614</v>
      </c>
      <c r="B689" s="96"/>
      <c r="C689" s="48" t="str">
        <f>C688</f>
        <v>Nunchaku</v>
      </c>
      <c r="D689" s="88" t="s">
        <v>73</v>
      </c>
      <c r="E689" s="64" t="str">
        <f>E688</f>
        <v>Esmagamento - Impacto</v>
      </c>
      <c r="F689" s="64" t="str">
        <f>F688</f>
        <v>P</v>
      </c>
      <c r="G689" s="69" t="str">
        <f>G688</f>
        <v>1D4</v>
      </c>
      <c r="H689" s="72">
        <v>-2</v>
      </c>
      <c r="I689" s="64" t="str">
        <f>I688</f>
        <v>??</v>
      </c>
      <c r="J689" s="64" t="str">
        <f>J688</f>
        <v>??</v>
      </c>
      <c r="K689" s="72">
        <v>-2</v>
      </c>
      <c r="L689" s="49">
        <f>L691- 2</f>
        <v>3</v>
      </c>
      <c r="M689" s="91">
        <f>(M690/100)*75</f>
        <v>56.25</v>
      </c>
      <c r="N689" s="49" t="s">
        <v>23</v>
      </c>
      <c r="O689" s="49" t="s">
        <v>31</v>
      </c>
      <c r="P689" s="70">
        <v>20</v>
      </c>
      <c r="Q689" s="61"/>
    </row>
    <row r="690" spans="1:17" ht="15.75" thickBot="1" x14ac:dyDescent="0.3">
      <c r="A690" s="84">
        <f>A689+1</f>
        <v>615</v>
      </c>
      <c r="B690" s="96"/>
      <c r="C690" s="76" t="str">
        <f>C688</f>
        <v>Nunchaku</v>
      </c>
      <c r="D690" s="89" t="s">
        <v>74</v>
      </c>
      <c r="E690" s="77" t="str">
        <f>E688</f>
        <v>Esmagamento - Impacto</v>
      </c>
      <c r="F690" s="77" t="str">
        <f>F688</f>
        <v>P</v>
      </c>
      <c r="G690" s="78" t="str">
        <f>G688</f>
        <v>1D4</v>
      </c>
      <c r="H690" s="79">
        <v>-2</v>
      </c>
      <c r="I690" s="77" t="str">
        <f>I688</f>
        <v>??</v>
      </c>
      <c r="J690" s="77" t="str">
        <f>J688</f>
        <v>??</v>
      </c>
      <c r="K690" s="79">
        <v>-1</v>
      </c>
      <c r="L690" s="81">
        <f>L691- 1</f>
        <v>4</v>
      </c>
      <c r="M690" s="92">
        <f>(M691/100)*75</f>
        <v>75</v>
      </c>
      <c r="N690" s="81" t="s">
        <v>24</v>
      </c>
      <c r="O690" s="81" t="s">
        <v>31</v>
      </c>
      <c r="P690" s="82">
        <v>30</v>
      </c>
      <c r="Q690" s="83"/>
    </row>
    <row r="691" spans="1:17" ht="16.5" thickTop="1" thickBot="1" x14ac:dyDescent="0.3">
      <c r="A691" s="87">
        <f>A690+1</f>
        <v>616</v>
      </c>
      <c r="B691" s="96"/>
      <c r="C691" s="48" t="str">
        <f>C688</f>
        <v>Nunchaku</v>
      </c>
      <c r="D691" s="88" t="s">
        <v>75</v>
      </c>
      <c r="E691" s="64" t="str">
        <f>E688</f>
        <v>Esmagamento - Impacto</v>
      </c>
      <c r="F691" s="64" t="str">
        <f>F688</f>
        <v>P</v>
      </c>
      <c r="G691" s="69" t="str">
        <f>G688</f>
        <v>1D4</v>
      </c>
      <c r="H691" s="72">
        <v>0</v>
      </c>
      <c r="I691" s="64" t="str">
        <f>I688</f>
        <v>??</v>
      </c>
      <c r="J691" s="64" t="str">
        <f>J688</f>
        <v>??</v>
      </c>
      <c r="K691" s="72">
        <v>0</v>
      </c>
      <c r="L691" s="49">
        <v>5</v>
      </c>
      <c r="M691" s="91">
        <v>100</v>
      </c>
      <c r="N691" s="49" t="s">
        <v>25</v>
      </c>
      <c r="O691" s="49" t="s">
        <v>31</v>
      </c>
      <c r="P691" s="70">
        <v>40</v>
      </c>
      <c r="Q691" s="61"/>
    </row>
    <row r="692" spans="1:17" ht="15.75" thickBot="1" x14ac:dyDescent="0.3">
      <c r="A692" s="84">
        <f>A691+1</f>
        <v>617</v>
      </c>
      <c r="B692" s="96"/>
      <c r="C692" s="76" t="str">
        <f>C688</f>
        <v>Nunchaku</v>
      </c>
      <c r="D692" s="89" t="s">
        <v>76</v>
      </c>
      <c r="E692" s="77" t="str">
        <f>E688</f>
        <v>Esmagamento - Impacto</v>
      </c>
      <c r="F692" s="77" t="str">
        <f>F688</f>
        <v>P</v>
      </c>
      <c r="G692" s="78" t="str">
        <f>G688</f>
        <v>1D4</v>
      </c>
      <c r="H692" s="79">
        <v>-3</v>
      </c>
      <c r="I692" s="77" t="str">
        <f>I688</f>
        <v>??</v>
      </c>
      <c r="J692" s="77" t="str">
        <f>J688</f>
        <v>??</v>
      </c>
      <c r="K692" s="79">
        <v>-2</v>
      </c>
      <c r="L692" s="81">
        <f>L688+ 1</f>
        <v>3</v>
      </c>
      <c r="M692" s="92">
        <f>(M688/5)*4</f>
        <v>45</v>
      </c>
      <c r="N692" s="81" t="s">
        <v>4</v>
      </c>
      <c r="O692" s="81" t="s">
        <v>40</v>
      </c>
      <c r="P692" s="82">
        <v>20</v>
      </c>
      <c r="Q692" s="83"/>
    </row>
    <row r="693" spans="1:17" ht="16.5" thickTop="1" thickBot="1" x14ac:dyDescent="0.3">
      <c r="A693" s="87">
        <f t="shared" ref="A693:A708" si="1541">A692+1</f>
        <v>618</v>
      </c>
      <c r="B693" s="96"/>
      <c r="C693" s="48" t="str">
        <f t="shared" ref="C693" si="1542">C692</f>
        <v>Nunchaku</v>
      </c>
      <c r="D693" s="88" t="s">
        <v>77</v>
      </c>
      <c r="E693" s="64" t="str">
        <f t="shared" ref="E693:G693" si="1543">E692</f>
        <v>Esmagamento - Impacto</v>
      </c>
      <c r="F693" s="64" t="str">
        <f t="shared" si="1543"/>
        <v>P</v>
      </c>
      <c r="G693" s="69" t="str">
        <f t="shared" si="1543"/>
        <v>1D4</v>
      </c>
      <c r="H693" s="72">
        <v>-3</v>
      </c>
      <c r="I693" s="64" t="str">
        <f t="shared" ref="I693:J693" si="1544">I692</f>
        <v>??</v>
      </c>
      <c r="J693" s="64" t="str">
        <f t="shared" si="1544"/>
        <v>??</v>
      </c>
      <c r="K693" s="72">
        <v>-1</v>
      </c>
      <c r="L693" s="49">
        <f>L689+1</f>
        <v>4</v>
      </c>
      <c r="M693" s="91">
        <f>(M689/5)*4</f>
        <v>45</v>
      </c>
      <c r="N693" s="49" t="s">
        <v>23</v>
      </c>
      <c r="O693" s="49" t="s">
        <v>40</v>
      </c>
      <c r="P693" s="70">
        <v>30</v>
      </c>
      <c r="Q693" s="61"/>
    </row>
    <row r="694" spans="1:17" ht="15.75" thickBot="1" x14ac:dyDescent="0.3">
      <c r="A694" s="84">
        <f t="shared" si="1541"/>
        <v>619</v>
      </c>
      <c r="B694" s="96"/>
      <c r="C694" s="76" t="str">
        <f t="shared" ref="C694" si="1545">C692</f>
        <v>Nunchaku</v>
      </c>
      <c r="D694" s="89" t="s">
        <v>78</v>
      </c>
      <c r="E694" s="77" t="str">
        <f t="shared" ref="E694:G694" si="1546">E692</f>
        <v>Esmagamento - Impacto</v>
      </c>
      <c r="F694" s="77" t="str">
        <f t="shared" si="1546"/>
        <v>P</v>
      </c>
      <c r="G694" s="78" t="str">
        <f t="shared" si="1546"/>
        <v>1D4</v>
      </c>
      <c r="H694" s="79">
        <v>-3</v>
      </c>
      <c r="I694" s="77" t="str">
        <f t="shared" ref="I694:J694" si="1547">I692</f>
        <v>??</v>
      </c>
      <c r="J694" s="77" t="str">
        <f t="shared" si="1547"/>
        <v>??</v>
      </c>
      <c r="K694" s="79">
        <v>0</v>
      </c>
      <c r="L694" s="81">
        <f>L690+1</f>
        <v>5</v>
      </c>
      <c r="M694" s="92">
        <f t="shared" ref="M694:M695" si="1548">(M690/5)*4</f>
        <v>60</v>
      </c>
      <c r="N694" s="81" t="s">
        <v>24</v>
      </c>
      <c r="O694" s="81" t="s">
        <v>40</v>
      </c>
      <c r="P694" s="82">
        <v>40</v>
      </c>
      <c r="Q694" s="83"/>
    </row>
    <row r="695" spans="1:17" ht="16.5" thickTop="1" thickBot="1" x14ac:dyDescent="0.3">
      <c r="A695" s="87">
        <f t="shared" si="1541"/>
        <v>620</v>
      </c>
      <c r="B695" s="96"/>
      <c r="C695" s="48" t="str">
        <f t="shared" ref="C695" si="1549">C692</f>
        <v>Nunchaku</v>
      </c>
      <c r="D695" s="88" t="s">
        <v>79</v>
      </c>
      <c r="E695" s="64" t="str">
        <f t="shared" ref="E695:G695" si="1550">E692</f>
        <v>Esmagamento - Impacto</v>
      </c>
      <c r="F695" s="64" t="str">
        <f t="shared" si="1550"/>
        <v>P</v>
      </c>
      <c r="G695" s="69" t="str">
        <f t="shared" si="1550"/>
        <v>1D4</v>
      </c>
      <c r="H695" s="72">
        <v>-2</v>
      </c>
      <c r="I695" s="64" t="str">
        <f t="shared" ref="I695:J695" si="1551">I692</f>
        <v>??</v>
      </c>
      <c r="J695" s="64" t="str">
        <f t="shared" si="1551"/>
        <v>??</v>
      </c>
      <c r="K695" s="72">
        <v>1</v>
      </c>
      <c r="L695" s="49">
        <f>L691+1</f>
        <v>6</v>
      </c>
      <c r="M695" s="91">
        <f t="shared" si="1548"/>
        <v>80</v>
      </c>
      <c r="N695" s="49" t="s">
        <v>25</v>
      </c>
      <c r="O695" s="49" t="s">
        <v>40</v>
      </c>
      <c r="P695" s="70">
        <v>50</v>
      </c>
      <c r="Q695" s="61"/>
    </row>
    <row r="696" spans="1:17" ht="15.75" thickBot="1" x14ac:dyDescent="0.3">
      <c r="A696" s="84">
        <f t="shared" si="1541"/>
        <v>621</v>
      </c>
      <c r="B696" s="96"/>
      <c r="C696" s="76" t="str">
        <f t="shared" ref="C696" si="1552">C692</f>
        <v>Nunchaku</v>
      </c>
      <c r="D696" s="89" t="s">
        <v>80</v>
      </c>
      <c r="E696" s="77" t="str">
        <f t="shared" ref="E696:G696" si="1553">E692</f>
        <v>Esmagamento - Impacto</v>
      </c>
      <c r="F696" s="77" t="str">
        <f t="shared" si="1553"/>
        <v>P</v>
      </c>
      <c r="G696" s="78" t="str">
        <f t="shared" si="1553"/>
        <v>1D4</v>
      </c>
      <c r="H696" s="79">
        <v>1</v>
      </c>
      <c r="I696" s="77" t="str">
        <f t="shared" ref="I696:J696" si="1554">I692</f>
        <v>??</v>
      </c>
      <c r="J696" s="77" t="str">
        <f t="shared" si="1554"/>
        <v>??</v>
      </c>
      <c r="K696" s="79">
        <v>3</v>
      </c>
      <c r="L696" s="81">
        <f>L695+1</f>
        <v>7</v>
      </c>
      <c r="M696" s="92">
        <f>(M695/5)*4</f>
        <v>64</v>
      </c>
      <c r="N696" s="81" t="s">
        <v>28</v>
      </c>
      <c r="O696" s="81" t="s">
        <v>40</v>
      </c>
      <c r="P696" s="82">
        <v>70</v>
      </c>
      <c r="Q696" s="83"/>
    </row>
    <row r="697" spans="1:17" ht="16.5" thickTop="1" thickBot="1" x14ac:dyDescent="0.3">
      <c r="A697" s="87">
        <f t="shared" si="1541"/>
        <v>622</v>
      </c>
      <c r="B697" s="96"/>
      <c r="C697" s="48" t="str">
        <f t="shared" ref="C697" si="1555">C696</f>
        <v>Nunchaku</v>
      </c>
      <c r="D697" s="88" t="s">
        <v>81</v>
      </c>
      <c r="E697" s="64" t="str">
        <f t="shared" ref="E697:G697" si="1556">E696</f>
        <v>Esmagamento - Impacto</v>
      </c>
      <c r="F697" s="64" t="str">
        <f t="shared" si="1556"/>
        <v>P</v>
      </c>
      <c r="G697" s="69" t="str">
        <f t="shared" si="1556"/>
        <v>1D4</v>
      </c>
      <c r="H697" s="72">
        <v>-3</v>
      </c>
      <c r="I697" s="64" t="str">
        <f t="shared" ref="I697:J697" si="1557">I696</f>
        <v>??</v>
      </c>
      <c r="J697" s="64" t="str">
        <f t="shared" si="1557"/>
        <v>??</v>
      </c>
      <c r="K697" s="72">
        <v>-1</v>
      </c>
      <c r="L697" s="49">
        <f>L692</f>
        <v>3</v>
      </c>
      <c r="M697" s="91">
        <f>(M688/4)*3</f>
        <v>42.1875</v>
      </c>
      <c r="N697" s="49" t="s">
        <v>4</v>
      </c>
      <c r="O697" s="49" t="s">
        <v>41</v>
      </c>
      <c r="P697" s="70">
        <v>20</v>
      </c>
      <c r="Q697" s="61"/>
    </row>
    <row r="698" spans="1:17" ht="15.75" thickBot="1" x14ac:dyDescent="0.3">
      <c r="A698" s="84">
        <f t="shared" si="1541"/>
        <v>623</v>
      </c>
      <c r="B698" s="96"/>
      <c r="C698" s="76" t="str">
        <f t="shared" ref="C698" si="1558">C696</f>
        <v>Nunchaku</v>
      </c>
      <c r="D698" s="89" t="s">
        <v>82</v>
      </c>
      <c r="E698" s="77" t="str">
        <f t="shared" ref="E698:G698" si="1559">E696</f>
        <v>Esmagamento - Impacto</v>
      </c>
      <c r="F698" s="77" t="str">
        <f t="shared" si="1559"/>
        <v>P</v>
      </c>
      <c r="G698" s="78" t="str">
        <f t="shared" si="1559"/>
        <v>1D4</v>
      </c>
      <c r="H698" s="79">
        <v>-3</v>
      </c>
      <c r="I698" s="77" t="str">
        <f t="shared" ref="I698:J698" si="1560">I696</f>
        <v>??</v>
      </c>
      <c r="J698" s="77" t="str">
        <f t="shared" si="1560"/>
        <v>??</v>
      </c>
      <c r="K698" s="79">
        <v>0</v>
      </c>
      <c r="L698" s="81">
        <f>L693</f>
        <v>4</v>
      </c>
      <c r="M698" s="92">
        <f>(M689/4)*3</f>
        <v>42.1875</v>
      </c>
      <c r="N698" s="81" t="s">
        <v>23</v>
      </c>
      <c r="O698" s="81" t="s">
        <v>41</v>
      </c>
      <c r="P698" s="82">
        <v>30</v>
      </c>
      <c r="Q698" s="83"/>
    </row>
    <row r="699" spans="1:17" ht="16.5" thickTop="1" thickBot="1" x14ac:dyDescent="0.3">
      <c r="A699" s="87">
        <f t="shared" si="1541"/>
        <v>624</v>
      </c>
      <c r="B699" s="96"/>
      <c r="C699" s="48" t="str">
        <f t="shared" ref="C699" si="1561">C696</f>
        <v>Nunchaku</v>
      </c>
      <c r="D699" s="88" t="s">
        <v>83</v>
      </c>
      <c r="E699" s="64" t="str">
        <f t="shared" ref="E699:G699" si="1562">E696</f>
        <v>Esmagamento - Impacto</v>
      </c>
      <c r="F699" s="64" t="str">
        <f t="shared" si="1562"/>
        <v>P</v>
      </c>
      <c r="G699" s="69" t="str">
        <f t="shared" si="1562"/>
        <v>1D4</v>
      </c>
      <c r="H699" s="72">
        <v>-3</v>
      </c>
      <c r="I699" s="64" t="str">
        <f t="shared" ref="I699:J699" si="1563">I696</f>
        <v>??</v>
      </c>
      <c r="J699" s="64" t="str">
        <f t="shared" si="1563"/>
        <v>??</v>
      </c>
      <c r="K699" s="72">
        <v>1</v>
      </c>
      <c r="L699" s="49">
        <f>L694</f>
        <v>5</v>
      </c>
      <c r="M699" s="91">
        <f t="shared" ref="M699:M700" si="1564">(M690/4)*3</f>
        <v>56.25</v>
      </c>
      <c r="N699" s="49" t="s">
        <v>24</v>
      </c>
      <c r="O699" s="49" t="s">
        <v>41</v>
      </c>
      <c r="P699" s="70">
        <v>40</v>
      </c>
      <c r="Q699" s="61"/>
    </row>
    <row r="700" spans="1:17" ht="15.75" thickBot="1" x14ac:dyDescent="0.3">
      <c r="A700" s="84">
        <f t="shared" si="1541"/>
        <v>625</v>
      </c>
      <c r="B700" s="96"/>
      <c r="C700" s="76" t="str">
        <f t="shared" ref="C700" si="1565">C696</f>
        <v>Nunchaku</v>
      </c>
      <c r="D700" s="89" t="s">
        <v>84</v>
      </c>
      <c r="E700" s="77" t="str">
        <f t="shared" ref="E700:G700" si="1566">E696</f>
        <v>Esmagamento - Impacto</v>
      </c>
      <c r="F700" s="77" t="str">
        <f t="shared" si="1566"/>
        <v>P</v>
      </c>
      <c r="G700" s="78" t="str">
        <f t="shared" si="1566"/>
        <v>1D4</v>
      </c>
      <c r="H700" s="79">
        <v>-3</v>
      </c>
      <c r="I700" s="77" t="str">
        <f t="shared" ref="I700:J700" si="1567">I696</f>
        <v>??</v>
      </c>
      <c r="J700" s="77" t="str">
        <f t="shared" si="1567"/>
        <v>??</v>
      </c>
      <c r="K700" s="79">
        <v>2</v>
      </c>
      <c r="L700" s="81">
        <f>L695</f>
        <v>6</v>
      </c>
      <c r="M700" s="92">
        <f t="shared" si="1564"/>
        <v>75</v>
      </c>
      <c r="N700" s="81" t="s">
        <v>25</v>
      </c>
      <c r="O700" s="81" t="s">
        <v>41</v>
      </c>
      <c r="P700" s="82">
        <v>50</v>
      </c>
      <c r="Q700" s="83"/>
    </row>
    <row r="701" spans="1:17" ht="16.5" thickTop="1" thickBot="1" x14ac:dyDescent="0.3">
      <c r="A701" s="87">
        <f t="shared" si="1541"/>
        <v>626</v>
      </c>
      <c r="B701" s="96"/>
      <c r="C701" s="48" t="str">
        <f t="shared" ref="C701" si="1568">C700</f>
        <v>Nunchaku</v>
      </c>
      <c r="D701" s="88" t="s">
        <v>85</v>
      </c>
      <c r="E701" s="64" t="str">
        <f t="shared" ref="E701:G701" si="1569">E700</f>
        <v>Esmagamento - Impacto</v>
      </c>
      <c r="F701" s="64" t="str">
        <f t="shared" si="1569"/>
        <v>P</v>
      </c>
      <c r="G701" s="69" t="str">
        <f t="shared" si="1569"/>
        <v>1D4</v>
      </c>
      <c r="H701" s="72">
        <v>0</v>
      </c>
      <c r="I701" s="64" t="str">
        <f t="shared" ref="I701:J701" si="1570">I700</f>
        <v>??</v>
      </c>
      <c r="J701" s="64" t="str">
        <f t="shared" si="1570"/>
        <v>??</v>
      </c>
      <c r="K701" s="72">
        <v>4</v>
      </c>
      <c r="L701" s="49">
        <f>L696</f>
        <v>7</v>
      </c>
      <c r="M701" s="91">
        <f>(M700/4)*3</f>
        <v>56.25</v>
      </c>
      <c r="N701" s="49" t="s">
        <v>28</v>
      </c>
      <c r="O701" s="49" t="s">
        <v>41</v>
      </c>
      <c r="P701" s="70">
        <v>70</v>
      </c>
      <c r="Q701" s="61"/>
    </row>
    <row r="702" spans="1:17" ht="15.75" thickBot="1" x14ac:dyDescent="0.3">
      <c r="A702" s="84">
        <f t="shared" si="1541"/>
        <v>627</v>
      </c>
      <c r="B702" s="96"/>
      <c r="C702" s="76" t="str">
        <f t="shared" ref="C702" si="1571">C700</f>
        <v>Nunchaku</v>
      </c>
      <c r="D702" s="89" t="s">
        <v>86</v>
      </c>
      <c r="E702" s="77" t="str">
        <f t="shared" ref="E702:G702" si="1572">E700</f>
        <v>Esmagamento - Impacto</v>
      </c>
      <c r="F702" s="77" t="str">
        <f t="shared" si="1572"/>
        <v>P</v>
      </c>
      <c r="G702" s="78" t="str">
        <f t="shared" si="1572"/>
        <v>1D4</v>
      </c>
      <c r="H702" s="79">
        <v>-2</v>
      </c>
      <c r="I702" s="77" t="str">
        <f t="shared" ref="I702:J702" si="1573">I700</f>
        <v>??</v>
      </c>
      <c r="J702" s="77" t="str">
        <f t="shared" si="1573"/>
        <v>??</v>
      </c>
      <c r="K702" s="79">
        <v>-3</v>
      </c>
      <c r="L702" s="81">
        <f>L689+1</f>
        <v>4</v>
      </c>
      <c r="M702" s="92">
        <f>(M689/5)*6</f>
        <v>67.5</v>
      </c>
      <c r="N702" s="81" t="s">
        <v>23</v>
      </c>
      <c r="O702" s="81" t="s">
        <v>32</v>
      </c>
      <c r="P702" s="82">
        <v>30</v>
      </c>
      <c r="Q702" s="83"/>
    </row>
    <row r="703" spans="1:17" ht="16.5" thickTop="1" thickBot="1" x14ac:dyDescent="0.3">
      <c r="A703" s="87">
        <f t="shared" si="1541"/>
        <v>628</v>
      </c>
      <c r="B703" s="96"/>
      <c r="C703" s="48" t="str">
        <f t="shared" ref="C703" si="1574">C700</f>
        <v>Nunchaku</v>
      </c>
      <c r="D703" s="88" t="s">
        <v>87</v>
      </c>
      <c r="E703" s="64" t="str">
        <f t="shared" ref="E703:G703" si="1575">E700</f>
        <v>Esmagamento - Impacto</v>
      </c>
      <c r="F703" s="64" t="str">
        <f t="shared" si="1575"/>
        <v>P</v>
      </c>
      <c r="G703" s="69" t="str">
        <f t="shared" si="1575"/>
        <v>1D4</v>
      </c>
      <c r="H703" s="72">
        <v>0</v>
      </c>
      <c r="I703" s="64" t="str">
        <f t="shared" ref="I703:J703" si="1576">I700</f>
        <v>??</v>
      </c>
      <c r="J703" s="64" t="str">
        <f t="shared" si="1576"/>
        <v>??</v>
      </c>
      <c r="K703" s="72">
        <v>-2</v>
      </c>
      <c r="L703" s="49">
        <f>L690+1</f>
        <v>5</v>
      </c>
      <c r="M703" s="91">
        <f>(M690/5)*6</f>
        <v>90</v>
      </c>
      <c r="N703" s="49" t="s">
        <v>24</v>
      </c>
      <c r="O703" s="49" t="s">
        <v>32</v>
      </c>
      <c r="P703" s="70">
        <v>40</v>
      </c>
      <c r="Q703" s="61"/>
    </row>
    <row r="704" spans="1:17" ht="15.75" thickBot="1" x14ac:dyDescent="0.3">
      <c r="A704" s="84">
        <f t="shared" si="1541"/>
        <v>629</v>
      </c>
      <c r="B704" s="96"/>
      <c r="C704" s="76" t="str">
        <f t="shared" ref="C704" si="1577">C700</f>
        <v>Nunchaku</v>
      </c>
      <c r="D704" s="89" t="s">
        <v>88</v>
      </c>
      <c r="E704" s="77" t="str">
        <f t="shared" ref="E704:G704" si="1578">E700</f>
        <v>Esmagamento - Impacto</v>
      </c>
      <c r="F704" s="77" t="str">
        <f t="shared" si="1578"/>
        <v>P</v>
      </c>
      <c r="G704" s="78" t="str">
        <f t="shared" si="1578"/>
        <v>1D4</v>
      </c>
      <c r="H704" s="79">
        <v>1</v>
      </c>
      <c r="I704" s="77" t="str">
        <f t="shared" ref="I704:J704" si="1579">I700</f>
        <v>??</v>
      </c>
      <c r="J704" s="77" t="str">
        <f t="shared" si="1579"/>
        <v>??</v>
      </c>
      <c r="K704" s="79">
        <v>-1</v>
      </c>
      <c r="L704" s="81">
        <f>L691+1</f>
        <v>6</v>
      </c>
      <c r="M704" s="92">
        <f>(M691/5)*6</f>
        <v>120</v>
      </c>
      <c r="N704" s="81" t="s">
        <v>25</v>
      </c>
      <c r="O704" s="81" t="s">
        <v>32</v>
      </c>
      <c r="P704" s="82">
        <v>50</v>
      </c>
      <c r="Q704" s="83"/>
    </row>
    <row r="705" spans="1:17" ht="16.5" thickTop="1" thickBot="1" x14ac:dyDescent="0.3">
      <c r="A705" s="87">
        <f t="shared" si="1541"/>
        <v>630</v>
      </c>
      <c r="B705" s="96"/>
      <c r="C705" s="48" t="str">
        <f t="shared" ref="C705" si="1580">C704</f>
        <v>Nunchaku</v>
      </c>
      <c r="D705" s="88" t="s">
        <v>89</v>
      </c>
      <c r="E705" s="64" t="str">
        <f t="shared" ref="E705:G705" si="1581">E704</f>
        <v>Esmagamento - Impacto</v>
      </c>
      <c r="F705" s="64" t="str">
        <f t="shared" si="1581"/>
        <v>P</v>
      </c>
      <c r="G705" s="69" t="str">
        <f t="shared" si="1581"/>
        <v>1D4</v>
      </c>
      <c r="H705" s="72">
        <v>2</v>
      </c>
      <c r="I705" s="64" t="str">
        <f t="shared" ref="I705:J705" si="1582">I704</f>
        <v>??</v>
      </c>
      <c r="J705" s="64" t="str">
        <f t="shared" si="1582"/>
        <v>??</v>
      </c>
      <c r="K705" s="72">
        <v>0</v>
      </c>
      <c r="L705" s="49">
        <f>L704+1</f>
        <v>7</v>
      </c>
      <c r="M705" s="91">
        <f>M704</f>
        <v>120</v>
      </c>
      <c r="N705" s="49" t="s">
        <v>3</v>
      </c>
      <c r="O705" s="49" t="s">
        <v>32</v>
      </c>
      <c r="P705" s="70">
        <v>60</v>
      </c>
      <c r="Q705" s="61"/>
    </row>
    <row r="706" spans="1:17" ht="15.75" thickBot="1" x14ac:dyDescent="0.3">
      <c r="A706" s="84">
        <f t="shared" si="1541"/>
        <v>631</v>
      </c>
      <c r="B706" s="96"/>
      <c r="C706" s="76" t="str">
        <f t="shared" ref="C706" si="1583">C704</f>
        <v>Nunchaku</v>
      </c>
      <c r="D706" s="89" t="s">
        <v>90</v>
      </c>
      <c r="E706" s="77" t="str">
        <f t="shared" ref="E706:G706" si="1584">E704</f>
        <v>Esmagamento - Impacto</v>
      </c>
      <c r="F706" s="77" t="str">
        <f t="shared" si="1584"/>
        <v>P</v>
      </c>
      <c r="G706" s="78" t="str">
        <f t="shared" si="1584"/>
        <v>1D4</v>
      </c>
      <c r="H706" s="79">
        <v>4</v>
      </c>
      <c r="I706" s="77" t="str">
        <f t="shared" ref="I706:J706" si="1585">I704</f>
        <v>??</v>
      </c>
      <c r="J706" s="77" t="str">
        <f t="shared" si="1585"/>
        <v>??</v>
      </c>
      <c r="K706" s="79">
        <v>2</v>
      </c>
      <c r="L706" s="81">
        <f>L705+1</f>
        <v>8</v>
      </c>
      <c r="M706" s="92">
        <f>(M705/50)*55</f>
        <v>132</v>
      </c>
      <c r="N706" s="81" t="s">
        <v>29</v>
      </c>
      <c r="O706" s="81" t="s">
        <v>32</v>
      </c>
      <c r="P706" s="82">
        <v>80</v>
      </c>
      <c r="Q706" s="83"/>
    </row>
    <row r="707" spans="1:17" ht="16.5" thickTop="1" thickBot="1" x14ac:dyDescent="0.3">
      <c r="A707" s="87">
        <f t="shared" si="1541"/>
        <v>632</v>
      </c>
      <c r="B707" s="96"/>
      <c r="C707" s="48" t="str">
        <f t="shared" ref="C707" si="1586">C704</f>
        <v>Nunchaku</v>
      </c>
      <c r="D707" s="88" t="s">
        <v>91</v>
      </c>
      <c r="E707" s="64" t="str">
        <f t="shared" ref="E707:G707" si="1587">E704</f>
        <v>Esmagamento - Impacto</v>
      </c>
      <c r="F707" s="64" t="str">
        <f t="shared" si="1587"/>
        <v>P</v>
      </c>
      <c r="G707" s="69" t="str">
        <f t="shared" si="1587"/>
        <v>1D4</v>
      </c>
      <c r="H707" s="72">
        <v>5</v>
      </c>
      <c r="I707" s="64" t="str">
        <f t="shared" ref="I707:J707" si="1588">I704</f>
        <v>??</v>
      </c>
      <c r="J707" s="64" t="str">
        <f t="shared" si="1588"/>
        <v>??</v>
      </c>
      <c r="K707" s="72">
        <v>5</v>
      </c>
      <c r="L707" s="49">
        <f>L706*10</f>
        <v>80</v>
      </c>
      <c r="M707" s="91">
        <f>(M691/4)*3</f>
        <v>75</v>
      </c>
      <c r="N707" s="49" t="s">
        <v>29</v>
      </c>
      <c r="O707" s="49" t="s">
        <v>35</v>
      </c>
      <c r="P707" s="69">
        <v>99</v>
      </c>
      <c r="Q707" s="61"/>
    </row>
    <row r="708" spans="1:17" ht="15.75" thickBot="1" x14ac:dyDescent="0.3">
      <c r="A708" s="84">
        <f t="shared" si="1541"/>
        <v>633</v>
      </c>
      <c r="B708" s="96"/>
      <c r="C708" s="76" t="str">
        <f t="shared" ref="C708" si="1589">C704</f>
        <v>Nunchaku</v>
      </c>
      <c r="D708" s="89" t="s">
        <v>92</v>
      </c>
      <c r="E708" s="77" t="str">
        <f t="shared" ref="E708:G708" si="1590">E704</f>
        <v>Esmagamento - Impacto</v>
      </c>
      <c r="F708" s="77" t="str">
        <f t="shared" si="1590"/>
        <v>P</v>
      </c>
      <c r="G708" s="78" t="str">
        <f t="shared" si="1590"/>
        <v>1D4</v>
      </c>
      <c r="H708" s="79">
        <v>6</v>
      </c>
      <c r="I708" s="77" t="str">
        <f t="shared" ref="I708:J708" si="1591">I704</f>
        <v>??</v>
      </c>
      <c r="J708" s="77" t="str">
        <f t="shared" si="1591"/>
        <v>??</v>
      </c>
      <c r="K708" s="79">
        <v>6</v>
      </c>
      <c r="L708" s="81">
        <f>L707*2</f>
        <v>160</v>
      </c>
      <c r="M708" s="92">
        <f>(M707/40)*45</f>
        <v>84.375</v>
      </c>
      <c r="N708" s="81" t="s">
        <v>30</v>
      </c>
      <c r="O708" s="81" t="s">
        <v>35</v>
      </c>
      <c r="P708" s="78">
        <v>99</v>
      </c>
      <c r="Q708" s="83"/>
    </row>
    <row r="709" spans="1:17" ht="16.5" thickTop="1" thickBot="1" x14ac:dyDescent="0.3">
      <c r="A709" s="97" t="s">
        <v>60</v>
      </c>
      <c r="B709" s="98"/>
      <c r="C709" s="99" t="s">
        <v>13</v>
      </c>
      <c r="D709" s="100"/>
      <c r="E709" s="93" t="s">
        <v>106</v>
      </c>
      <c r="F709" s="62" t="s">
        <v>14</v>
      </c>
      <c r="G709" s="101" t="s">
        <v>15</v>
      </c>
      <c r="H709" s="100"/>
      <c r="I709" s="65" t="s">
        <v>16</v>
      </c>
      <c r="J709" s="101" t="s">
        <v>17</v>
      </c>
      <c r="K709" s="100"/>
      <c r="L709" s="62" t="s">
        <v>18</v>
      </c>
      <c r="M709" s="62" t="s">
        <v>19</v>
      </c>
      <c r="N709" s="62" t="s">
        <v>21</v>
      </c>
      <c r="O709" s="62" t="s">
        <v>20</v>
      </c>
      <c r="P709" s="94" t="s">
        <v>61</v>
      </c>
      <c r="Q709" s="63" t="s">
        <v>22</v>
      </c>
    </row>
    <row r="710" spans="1:17" ht="16.5" thickTop="1" thickBot="1" x14ac:dyDescent="0.3">
      <c r="A710" s="84">
        <f>A708+1</f>
        <v>634</v>
      </c>
      <c r="B710" s="95" t="s">
        <v>96</v>
      </c>
      <c r="C710" s="76" t="s">
        <v>96</v>
      </c>
      <c r="D710" s="89" t="s">
        <v>72</v>
      </c>
      <c r="E710" s="89" t="s">
        <v>96</v>
      </c>
      <c r="F710" s="77" t="s">
        <v>96</v>
      </c>
      <c r="G710" s="78" t="s">
        <v>97</v>
      </c>
      <c r="H710" s="79">
        <v>-3</v>
      </c>
      <c r="I710" s="85" t="s">
        <v>97</v>
      </c>
      <c r="J710" s="78" t="s">
        <v>97</v>
      </c>
      <c r="K710" s="79">
        <v>-3</v>
      </c>
      <c r="L710" s="81">
        <f>L713-3</f>
        <v>2</v>
      </c>
      <c r="M710" s="92">
        <f>M711</f>
        <v>56.25</v>
      </c>
      <c r="N710" s="81" t="s">
        <v>4</v>
      </c>
      <c r="O710" s="81" t="s">
        <v>31</v>
      </c>
      <c r="P710" s="82">
        <v>10</v>
      </c>
      <c r="Q710" s="83"/>
    </row>
    <row r="711" spans="1:17" ht="16.5" thickTop="1" thickBot="1" x14ac:dyDescent="0.3">
      <c r="A711" s="87">
        <f>A710+1</f>
        <v>635</v>
      </c>
      <c r="B711" s="96"/>
      <c r="C711" s="48" t="str">
        <f>C710</f>
        <v>???</v>
      </c>
      <c r="D711" s="88" t="s">
        <v>73</v>
      </c>
      <c r="E711" s="64" t="str">
        <f>E710</f>
        <v>???</v>
      </c>
      <c r="F711" s="64" t="str">
        <f>F710</f>
        <v>???</v>
      </c>
      <c r="G711" s="69" t="str">
        <f>G710</f>
        <v>??</v>
      </c>
      <c r="H711" s="72">
        <v>-2</v>
      </c>
      <c r="I711" s="64" t="str">
        <f>I710</f>
        <v>??</v>
      </c>
      <c r="J711" s="64" t="str">
        <f>J710</f>
        <v>??</v>
      </c>
      <c r="K711" s="72">
        <v>-2</v>
      </c>
      <c r="L711" s="49">
        <f>L713- 2</f>
        <v>3</v>
      </c>
      <c r="M711" s="91">
        <f>(M712/100)*75</f>
        <v>56.25</v>
      </c>
      <c r="N711" s="49" t="s">
        <v>23</v>
      </c>
      <c r="O711" s="49" t="s">
        <v>31</v>
      </c>
      <c r="P711" s="70">
        <v>20</v>
      </c>
      <c r="Q711" s="61"/>
    </row>
    <row r="712" spans="1:17" ht="15.75" thickBot="1" x14ac:dyDescent="0.3">
      <c r="A712" s="84">
        <f>A711+1</f>
        <v>636</v>
      </c>
      <c r="B712" s="96"/>
      <c r="C712" s="76" t="str">
        <f>C710</f>
        <v>???</v>
      </c>
      <c r="D712" s="89" t="s">
        <v>74</v>
      </c>
      <c r="E712" s="77" t="str">
        <f>E710</f>
        <v>???</v>
      </c>
      <c r="F712" s="77" t="str">
        <f>F710</f>
        <v>???</v>
      </c>
      <c r="G712" s="78" t="str">
        <f>G710</f>
        <v>??</v>
      </c>
      <c r="H712" s="79">
        <v>-2</v>
      </c>
      <c r="I712" s="77" t="str">
        <f>I710</f>
        <v>??</v>
      </c>
      <c r="J712" s="77" t="str">
        <f>J710</f>
        <v>??</v>
      </c>
      <c r="K712" s="79">
        <v>-1</v>
      </c>
      <c r="L712" s="81">
        <f>L713- 1</f>
        <v>4</v>
      </c>
      <c r="M712" s="92">
        <f>(M713/100)*75</f>
        <v>75</v>
      </c>
      <c r="N712" s="81" t="s">
        <v>24</v>
      </c>
      <c r="O712" s="81" t="s">
        <v>31</v>
      </c>
      <c r="P712" s="82">
        <v>30</v>
      </c>
      <c r="Q712" s="83"/>
    </row>
    <row r="713" spans="1:17" ht="16.5" thickTop="1" thickBot="1" x14ac:dyDescent="0.3">
      <c r="A713" s="87">
        <f>A712+1</f>
        <v>637</v>
      </c>
      <c r="B713" s="96"/>
      <c r="C713" s="48" t="str">
        <f>C710</f>
        <v>???</v>
      </c>
      <c r="D713" s="88" t="s">
        <v>75</v>
      </c>
      <c r="E713" s="64" t="str">
        <f>E710</f>
        <v>???</v>
      </c>
      <c r="F713" s="64" t="str">
        <f>F710</f>
        <v>???</v>
      </c>
      <c r="G713" s="69" t="str">
        <f>G710</f>
        <v>??</v>
      </c>
      <c r="H713" s="72">
        <v>0</v>
      </c>
      <c r="I713" s="64" t="str">
        <f>I710</f>
        <v>??</v>
      </c>
      <c r="J713" s="64" t="str">
        <f>J710</f>
        <v>??</v>
      </c>
      <c r="K713" s="72">
        <v>0</v>
      </c>
      <c r="L713" s="49">
        <v>5</v>
      </c>
      <c r="M713" s="91">
        <v>100</v>
      </c>
      <c r="N713" s="49" t="s">
        <v>25</v>
      </c>
      <c r="O713" s="49" t="s">
        <v>31</v>
      </c>
      <c r="P713" s="70">
        <v>40</v>
      </c>
      <c r="Q713" s="61"/>
    </row>
    <row r="714" spans="1:17" ht="15.75" thickBot="1" x14ac:dyDescent="0.3">
      <c r="A714" s="84">
        <f>A713+1</f>
        <v>638</v>
      </c>
      <c r="B714" s="96"/>
      <c r="C714" s="76" t="str">
        <f>C710</f>
        <v>???</v>
      </c>
      <c r="D714" s="89" t="s">
        <v>76</v>
      </c>
      <c r="E714" s="77" t="str">
        <f>E710</f>
        <v>???</v>
      </c>
      <c r="F714" s="77" t="str">
        <f>F710</f>
        <v>???</v>
      </c>
      <c r="G714" s="78" t="str">
        <f>G710</f>
        <v>??</v>
      </c>
      <c r="H714" s="79">
        <v>-3</v>
      </c>
      <c r="I714" s="77" t="str">
        <f>I710</f>
        <v>??</v>
      </c>
      <c r="J714" s="77" t="str">
        <f>J710</f>
        <v>??</v>
      </c>
      <c r="K714" s="79">
        <v>-2</v>
      </c>
      <c r="L714" s="81">
        <f>L710+ 1</f>
        <v>3</v>
      </c>
      <c r="M714" s="92">
        <f>(M710/5)*4</f>
        <v>45</v>
      </c>
      <c r="N714" s="81" t="s">
        <v>4</v>
      </c>
      <c r="O714" s="81" t="s">
        <v>40</v>
      </c>
      <c r="P714" s="82">
        <v>20</v>
      </c>
      <c r="Q714" s="83"/>
    </row>
    <row r="715" spans="1:17" ht="16.5" thickTop="1" thickBot="1" x14ac:dyDescent="0.3">
      <c r="A715" s="87">
        <f t="shared" ref="A715:A730" si="1592">A714+1</f>
        <v>639</v>
      </c>
      <c r="B715" s="96"/>
      <c r="C715" s="48" t="str">
        <f t="shared" ref="C715" si="1593">C714</f>
        <v>???</v>
      </c>
      <c r="D715" s="88" t="s">
        <v>77</v>
      </c>
      <c r="E715" s="64" t="str">
        <f t="shared" ref="E715:G715" si="1594">E714</f>
        <v>???</v>
      </c>
      <c r="F715" s="64" t="str">
        <f t="shared" si="1594"/>
        <v>???</v>
      </c>
      <c r="G715" s="69" t="str">
        <f t="shared" si="1594"/>
        <v>??</v>
      </c>
      <c r="H715" s="72">
        <v>-3</v>
      </c>
      <c r="I715" s="64" t="str">
        <f t="shared" ref="I715:J715" si="1595">I714</f>
        <v>??</v>
      </c>
      <c r="J715" s="64" t="str">
        <f t="shared" si="1595"/>
        <v>??</v>
      </c>
      <c r="K715" s="72">
        <v>-1</v>
      </c>
      <c r="L715" s="49">
        <f>L711+1</f>
        <v>4</v>
      </c>
      <c r="M715" s="91">
        <f>(M711/5)*4</f>
        <v>45</v>
      </c>
      <c r="N715" s="49" t="s">
        <v>23</v>
      </c>
      <c r="O715" s="49" t="s">
        <v>40</v>
      </c>
      <c r="P715" s="70">
        <v>30</v>
      </c>
      <c r="Q715" s="61"/>
    </row>
    <row r="716" spans="1:17" ht="15.75" thickBot="1" x14ac:dyDescent="0.3">
      <c r="A716" s="84">
        <f t="shared" si="1592"/>
        <v>640</v>
      </c>
      <c r="B716" s="96"/>
      <c r="C716" s="76" t="str">
        <f t="shared" ref="C716" si="1596">C714</f>
        <v>???</v>
      </c>
      <c r="D716" s="89" t="s">
        <v>78</v>
      </c>
      <c r="E716" s="77" t="str">
        <f t="shared" ref="E716:G716" si="1597">E714</f>
        <v>???</v>
      </c>
      <c r="F716" s="77" t="str">
        <f t="shared" si="1597"/>
        <v>???</v>
      </c>
      <c r="G716" s="78" t="str">
        <f t="shared" si="1597"/>
        <v>??</v>
      </c>
      <c r="H716" s="79">
        <v>-3</v>
      </c>
      <c r="I716" s="77" t="str">
        <f t="shared" ref="I716:J716" si="1598">I714</f>
        <v>??</v>
      </c>
      <c r="J716" s="77" t="str">
        <f t="shared" si="1598"/>
        <v>??</v>
      </c>
      <c r="K716" s="79">
        <v>0</v>
      </c>
      <c r="L716" s="81">
        <f>L712+1</f>
        <v>5</v>
      </c>
      <c r="M716" s="92">
        <f t="shared" ref="M716:M717" si="1599">(M712/5)*4</f>
        <v>60</v>
      </c>
      <c r="N716" s="81" t="s">
        <v>24</v>
      </c>
      <c r="O716" s="81" t="s">
        <v>40</v>
      </c>
      <c r="P716" s="82">
        <v>40</v>
      </c>
      <c r="Q716" s="83"/>
    </row>
    <row r="717" spans="1:17" ht="16.5" thickTop="1" thickBot="1" x14ac:dyDescent="0.3">
      <c r="A717" s="87">
        <f t="shared" si="1592"/>
        <v>641</v>
      </c>
      <c r="B717" s="96"/>
      <c r="C717" s="48" t="str">
        <f t="shared" ref="C717" si="1600">C714</f>
        <v>???</v>
      </c>
      <c r="D717" s="88" t="s">
        <v>79</v>
      </c>
      <c r="E717" s="64" t="str">
        <f t="shared" ref="E717:G717" si="1601">E714</f>
        <v>???</v>
      </c>
      <c r="F717" s="64" t="str">
        <f t="shared" si="1601"/>
        <v>???</v>
      </c>
      <c r="G717" s="69" t="str">
        <f t="shared" si="1601"/>
        <v>??</v>
      </c>
      <c r="H717" s="72">
        <v>-2</v>
      </c>
      <c r="I717" s="64" t="str">
        <f t="shared" ref="I717:J717" si="1602">I714</f>
        <v>??</v>
      </c>
      <c r="J717" s="64" t="str">
        <f t="shared" si="1602"/>
        <v>??</v>
      </c>
      <c r="K717" s="72">
        <v>1</v>
      </c>
      <c r="L717" s="49">
        <f>L713+1</f>
        <v>6</v>
      </c>
      <c r="M717" s="91">
        <f t="shared" si="1599"/>
        <v>80</v>
      </c>
      <c r="N717" s="49" t="s">
        <v>25</v>
      </c>
      <c r="O717" s="49" t="s">
        <v>40</v>
      </c>
      <c r="P717" s="70">
        <v>50</v>
      </c>
      <c r="Q717" s="61"/>
    </row>
    <row r="718" spans="1:17" ht="15.75" thickBot="1" x14ac:dyDescent="0.3">
      <c r="A718" s="84">
        <f t="shared" si="1592"/>
        <v>642</v>
      </c>
      <c r="B718" s="96"/>
      <c r="C718" s="76" t="str">
        <f t="shared" ref="C718" si="1603">C714</f>
        <v>???</v>
      </c>
      <c r="D718" s="89" t="s">
        <v>80</v>
      </c>
      <c r="E718" s="77" t="str">
        <f t="shared" ref="E718:G718" si="1604">E714</f>
        <v>???</v>
      </c>
      <c r="F718" s="77" t="str">
        <f t="shared" si="1604"/>
        <v>???</v>
      </c>
      <c r="G718" s="78" t="str">
        <f t="shared" si="1604"/>
        <v>??</v>
      </c>
      <c r="H718" s="79">
        <v>1</v>
      </c>
      <c r="I718" s="77" t="str">
        <f t="shared" ref="I718:J718" si="1605">I714</f>
        <v>??</v>
      </c>
      <c r="J718" s="77" t="str">
        <f t="shared" si="1605"/>
        <v>??</v>
      </c>
      <c r="K718" s="79">
        <v>3</v>
      </c>
      <c r="L718" s="81">
        <f>L717+1</f>
        <v>7</v>
      </c>
      <c r="M718" s="92">
        <f>(M717/5)*4</f>
        <v>64</v>
      </c>
      <c r="N718" s="81" t="s">
        <v>28</v>
      </c>
      <c r="O718" s="81" t="s">
        <v>40</v>
      </c>
      <c r="P718" s="82">
        <v>70</v>
      </c>
      <c r="Q718" s="83"/>
    </row>
    <row r="719" spans="1:17" ht="16.5" thickTop="1" thickBot="1" x14ac:dyDescent="0.3">
      <c r="A719" s="87">
        <f t="shared" si="1592"/>
        <v>643</v>
      </c>
      <c r="B719" s="96"/>
      <c r="C719" s="48" t="str">
        <f t="shared" ref="C719" si="1606">C718</f>
        <v>???</v>
      </c>
      <c r="D719" s="88" t="s">
        <v>81</v>
      </c>
      <c r="E719" s="64" t="str">
        <f t="shared" ref="E719:G719" si="1607">E718</f>
        <v>???</v>
      </c>
      <c r="F719" s="64" t="str">
        <f t="shared" si="1607"/>
        <v>???</v>
      </c>
      <c r="G719" s="69" t="str">
        <f t="shared" si="1607"/>
        <v>??</v>
      </c>
      <c r="H719" s="72">
        <v>-3</v>
      </c>
      <c r="I719" s="64" t="str">
        <f t="shared" ref="I719:J719" si="1608">I718</f>
        <v>??</v>
      </c>
      <c r="J719" s="64" t="str">
        <f t="shared" si="1608"/>
        <v>??</v>
      </c>
      <c r="K719" s="72">
        <v>-1</v>
      </c>
      <c r="L719" s="49">
        <f>L714</f>
        <v>3</v>
      </c>
      <c r="M719" s="91">
        <f>(M710/4)*3</f>
        <v>42.1875</v>
      </c>
      <c r="N719" s="49" t="s">
        <v>4</v>
      </c>
      <c r="O719" s="49" t="s">
        <v>41</v>
      </c>
      <c r="P719" s="70">
        <v>20</v>
      </c>
      <c r="Q719" s="61"/>
    </row>
    <row r="720" spans="1:17" ht="15.75" thickBot="1" x14ac:dyDescent="0.3">
      <c r="A720" s="84">
        <f t="shared" si="1592"/>
        <v>644</v>
      </c>
      <c r="B720" s="96"/>
      <c r="C720" s="76" t="str">
        <f t="shared" ref="C720" si="1609">C718</f>
        <v>???</v>
      </c>
      <c r="D720" s="89" t="s">
        <v>82</v>
      </c>
      <c r="E720" s="77" t="str">
        <f t="shared" ref="E720:G720" si="1610">E718</f>
        <v>???</v>
      </c>
      <c r="F720" s="77" t="str">
        <f t="shared" si="1610"/>
        <v>???</v>
      </c>
      <c r="G720" s="78" t="str">
        <f t="shared" si="1610"/>
        <v>??</v>
      </c>
      <c r="H720" s="79">
        <v>-3</v>
      </c>
      <c r="I720" s="77" t="str">
        <f t="shared" ref="I720:J720" si="1611">I718</f>
        <v>??</v>
      </c>
      <c r="J720" s="77" t="str">
        <f t="shared" si="1611"/>
        <v>??</v>
      </c>
      <c r="K720" s="79">
        <v>0</v>
      </c>
      <c r="L720" s="81">
        <f>L715</f>
        <v>4</v>
      </c>
      <c r="M720" s="92">
        <f>(M711/4)*3</f>
        <v>42.1875</v>
      </c>
      <c r="N720" s="81" t="s">
        <v>23</v>
      </c>
      <c r="O720" s="81" t="s">
        <v>41</v>
      </c>
      <c r="P720" s="82">
        <v>30</v>
      </c>
      <c r="Q720" s="83"/>
    </row>
    <row r="721" spans="1:17" ht="16.5" thickTop="1" thickBot="1" x14ac:dyDescent="0.3">
      <c r="A721" s="87">
        <f t="shared" si="1592"/>
        <v>645</v>
      </c>
      <c r="B721" s="96"/>
      <c r="C721" s="48" t="str">
        <f t="shared" ref="C721" si="1612">C718</f>
        <v>???</v>
      </c>
      <c r="D721" s="88" t="s">
        <v>83</v>
      </c>
      <c r="E721" s="64" t="str">
        <f t="shared" ref="E721:G721" si="1613">E718</f>
        <v>???</v>
      </c>
      <c r="F721" s="64" t="str">
        <f t="shared" si="1613"/>
        <v>???</v>
      </c>
      <c r="G721" s="69" t="str">
        <f t="shared" si="1613"/>
        <v>??</v>
      </c>
      <c r="H721" s="72">
        <v>-3</v>
      </c>
      <c r="I721" s="64" t="str">
        <f t="shared" ref="I721:J721" si="1614">I718</f>
        <v>??</v>
      </c>
      <c r="J721" s="64" t="str">
        <f t="shared" si="1614"/>
        <v>??</v>
      </c>
      <c r="K721" s="72">
        <v>1</v>
      </c>
      <c r="L721" s="49">
        <f>L716</f>
        <v>5</v>
      </c>
      <c r="M721" s="91">
        <f t="shared" ref="M721:M722" si="1615">(M712/4)*3</f>
        <v>56.25</v>
      </c>
      <c r="N721" s="49" t="s">
        <v>24</v>
      </c>
      <c r="O721" s="49" t="s">
        <v>41</v>
      </c>
      <c r="P721" s="70">
        <v>40</v>
      </c>
      <c r="Q721" s="61"/>
    </row>
    <row r="722" spans="1:17" ht="15.75" thickBot="1" x14ac:dyDescent="0.3">
      <c r="A722" s="84">
        <f t="shared" si="1592"/>
        <v>646</v>
      </c>
      <c r="B722" s="96"/>
      <c r="C722" s="76" t="str">
        <f t="shared" ref="C722" si="1616">C718</f>
        <v>???</v>
      </c>
      <c r="D722" s="89" t="s">
        <v>84</v>
      </c>
      <c r="E722" s="77" t="str">
        <f t="shared" ref="E722:G722" si="1617">E718</f>
        <v>???</v>
      </c>
      <c r="F722" s="77" t="str">
        <f t="shared" si="1617"/>
        <v>???</v>
      </c>
      <c r="G722" s="78" t="str">
        <f t="shared" si="1617"/>
        <v>??</v>
      </c>
      <c r="H722" s="79">
        <v>-3</v>
      </c>
      <c r="I722" s="77" t="str">
        <f t="shared" ref="I722:J722" si="1618">I718</f>
        <v>??</v>
      </c>
      <c r="J722" s="77" t="str">
        <f t="shared" si="1618"/>
        <v>??</v>
      </c>
      <c r="K722" s="79">
        <v>2</v>
      </c>
      <c r="L722" s="81">
        <f>L717</f>
        <v>6</v>
      </c>
      <c r="M722" s="92">
        <f t="shared" si="1615"/>
        <v>75</v>
      </c>
      <c r="N722" s="81" t="s">
        <v>25</v>
      </c>
      <c r="O722" s="81" t="s">
        <v>41</v>
      </c>
      <c r="P722" s="82">
        <v>50</v>
      </c>
      <c r="Q722" s="83"/>
    </row>
    <row r="723" spans="1:17" ht="16.5" thickTop="1" thickBot="1" x14ac:dyDescent="0.3">
      <c r="A723" s="87">
        <f t="shared" si="1592"/>
        <v>647</v>
      </c>
      <c r="B723" s="96"/>
      <c r="C723" s="48" t="str">
        <f t="shared" ref="C723" si="1619">C722</f>
        <v>???</v>
      </c>
      <c r="D723" s="88" t="s">
        <v>85</v>
      </c>
      <c r="E723" s="64" t="str">
        <f t="shared" ref="E723:G723" si="1620">E722</f>
        <v>???</v>
      </c>
      <c r="F723" s="64" t="str">
        <f t="shared" si="1620"/>
        <v>???</v>
      </c>
      <c r="G723" s="69" t="str">
        <f t="shared" si="1620"/>
        <v>??</v>
      </c>
      <c r="H723" s="72">
        <v>0</v>
      </c>
      <c r="I723" s="64" t="str">
        <f t="shared" ref="I723:J723" si="1621">I722</f>
        <v>??</v>
      </c>
      <c r="J723" s="64" t="str">
        <f t="shared" si="1621"/>
        <v>??</v>
      </c>
      <c r="K723" s="72">
        <v>4</v>
      </c>
      <c r="L723" s="49">
        <f>L718</f>
        <v>7</v>
      </c>
      <c r="M723" s="91">
        <f>(M722/4)*3</f>
        <v>56.25</v>
      </c>
      <c r="N723" s="49" t="s">
        <v>28</v>
      </c>
      <c r="O723" s="49" t="s">
        <v>41</v>
      </c>
      <c r="P723" s="70">
        <v>70</v>
      </c>
      <c r="Q723" s="61"/>
    </row>
    <row r="724" spans="1:17" ht="15.75" thickBot="1" x14ac:dyDescent="0.3">
      <c r="A724" s="84">
        <f t="shared" si="1592"/>
        <v>648</v>
      </c>
      <c r="B724" s="96"/>
      <c r="C724" s="76" t="str">
        <f t="shared" ref="C724" si="1622">C722</f>
        <v>???</v>
      </c>
      <c r="D724" s="89" t="s">
        <v>86</v>
      </c>
      <c r="E724" s="77" t="str">
        <f t="shared" ref="E724:G724" si="1623">E722</f>
        <v>???</v>
      </c>
      <c r="F724" s="77" t="str">
        <f t="shared" si="1623"/>
        <v>???</v>
      </c>
      <c r="G724" s="78" t="str">
        <f t="shared" si="1623"/>
        <v>??</v>
      </c>
      <c r="H724" s="79">
        <v>-2</v>
      </c>
      <c r="I724" s="77" t="str">
        <f t="shared" ref="I724:J724" si="1624">I722</f>
        <v>??</v>
      </c>
      <c r="J724" s="77" t="str">
        <f t="shared" si="1624"/>
        <v>??</v>
      </c>
      <c r="K724" s="79">
        <v>-3</v>
      </c>
      <c r="L724" s="81">
        <f>L711+1</f>
        <v>4</v>
      </c>
      <c r="M724" s="92">
        <f>(M711/5)*6</f>
        <v>67.5</v>
      </c>
      <c r="N724" s="81" t="s">
        <v>23</v>
      </c>
      <c r="O724" s="81" t="s">
        <v>32</v>
      </c>
      <c r="P724" s="82">
        <v>30</v>
      </c>
      <c r="Q724" s="83"/>
    </row>
    <row r="725" spans="1:17" ht="16.5" thickTop="1" thickBot="1" x14ac:dyDescent="0.3">
      <c r="A725" s="87">
        <f t="shared" si="1592"/>
        <v>649</v>
      </c>
      <c r="B725" s="96"/>
      <c r="C725" s="48" t="str">
        <f t="shared" ref="C725" si="1625">C722</f>
        <v>???</v>
      </c>
      <c r="D725" s="88" t="s">
        <v>87</v>
      </c>
      <c r="E725" s="64" t="str">
        <f t="shared" ref="E725:G725" si="1626">E722</f>
        <v>???</v>
      </c>
      <c r="F725" s="64" t="str">
        <f t="shared" si="1626"/>
        <v>???</v>
      </c>
      <c r="G725" s="69" t="str">
        <f t="shared" si="1626"/>
        <v>??</v>
      </c>
      <c r="H725" s="72">
        <v>0</v>
      </c>
      <c r="I725" s="64" t="str">
        <f t="shared" ref="I725:J725" si="1627">I722</f>
        <v>??</v>
      </c>
      <c r="J725" s="64" t="str">
        <f t="shared" si="1627"/>
        <v>??</v>
      </c>
      <c r="K725" s="72">
        <v>-2</v>
      </c>
      <c r="L725" s="49">
        <f>L712+1</f>
        <v>5</v>
      </c>
      <c r="M725" s="91">
        <f>(M712/5)*6</f>
        <v>90</v>
      </c>
      <c r="N725" s="49" t="s">
        <v>24</v>
      </c>
      <c r="O725" s="49" t="s">
        <v>32</v>
      </c>
      <c r="P725" s="70">
        <v>40</v>
      </c>
      <c r="Q725" s="61"/>
    </row>
    <row r="726" spans="1:17" ht="15.75" thickBot="1" x14ac:dyDescent="0.3">
      <c r="A726" s="84">
        <f t="shared" si="1592"/>
        <v>650</v>
      </c>
      <c r="B726" s="96"/>
      <c r="C726" s="76" t="str">
        <f t="shared" ref="C726" si="1628">C722</f>
        <v>???</v>
      </c>
      <c r="D726" s="89" t="s">
        <v>88</v>
      </c>
      <c r="E726" s="77" t="str">
        <f t="shared" ref="E726:G726" si="1629">E722</f>
        <v>???</v>
      </c>
      <c r="F726" s="77" t="str">
        <f t="shared" si="1629"/>
        <v>???</v>
      </c>
      <c r="G726" s="78" t="str">
        <f t="shared" si="1629"/>
        <v>??</v>
      </c>
      <c r="H726" s="79">
        <v>1</v>
      </c>
      <c r="I726" s="77" t="str">
        <f t="shared" ref="I726:J726" si="1630">I722</f>
        <v>??</v>
      </c>
      <c r="J726" s="77" t="str">
        <f t="shared" si="1630"/>
        <v>??</v>
      </c>
      <c r="K726" s="79">
        <v>-1</v>
      </c>
      <c r="L726" s="81">
        <f>L713+1</f>
        <v>6</v>
      </c>
      <c r="M726" s="92">
        <f>(M713/5)*6</f>
        <v>120</v>
      </c>
      <c r="N726" s="81" t="s">
        <v>25</v>
      </c>
      <c r="O726" s="81" t="s">
        <v>32</v>
      </c>
      <c r="P726" s="82">
        <v>50</v>
      </c>
      <c r="Q726" s="83"/>
    </row>
    <row r="727" spans="1:17" ht="16.5" thickTop="1" thickBot="1" x14ac:dyDescent="0.3">
      <c r="A727" s="87">
        <f t="shared" si="1592"/>
        <v>651</v>
      </c>
      <c r="B727" s="96"/>
      <c r="C727" s="48" t="str">
        <f t="shared" ref="C727" si="1631">C726</f>
        <v>???</v>
      </c>
      <c r="D727" s="88" t="s">
        <v>89</v>
      </c>
      <c r="E727" s="64" t="str">
        <f t="shared" ref="E727:G727" si="1632">E726</f>
        <v>???</v>
      </c>
      <c r="F727" s="64" t="str">
        <f t="shared" si="1632"/>
        <v>???</v>
      </c>
      <c r="G727" s="69" t="str">
        <f t="shared" si="1632"/>
        <v>??</v>
      </c>
      <c r="H727" s="72">
        <v>2</v>
      </c>
      <c r="I727" s="64" t="str">
        <f t="shared" ref="I727:J727" si="1633">I726</f>
        <v>??</v>
      </c>
      <c r="J727" s="64" t="str">
        <f t="shared" si="1633"/>
        <v>??</v>
      </c>
      <c r="K727" s="72">
        <v>0</v>
      </c>
      <c r="L727" s="49">
        <f>L726+1</f>
        <v>7</v>
      </c>
      <c r="M727" s="91">
        <f>M726</f>
        <v>120</v>
      </c>
      <c r="N727" s="49" t="s">
        <v>3</v>
      </c>
      <c r="O727" s="49" t="s">
        <v>32</v>
      </c>
      <c r="P727" s="70">
        <v>60</v>
      </c>
      <c r="Q727" s="61"/>
    </row>
    <row r="728" spans="1:17" ht="15.75" thickBot="1" x14ac:dyDescent="0.3">
      <c r="A728" s="84">
        <f t="shared" si="1592"/>
        <v>652</v>
      </c>
      <c r="B728" s="96"/>
      <c r="C728" s="76" t="str">
        <f t="shared" ref="C728" si="1634">C726</f>
        <v>???</v>
      </c>
      <c r="D728" s="89" t="s">
        <v>90</v>
      </c>
      <c r="E728" s="77" t="str">
        <f t="shared" ref="E728:G728" si="1635">E726</f>
        <v>???</v>
      </c>
      <c r="F728" s="77" t="str">
        <f t="shared" si="1635"/>
        <v>???</v>
      </c>
      <c r="G728" s="78" t="str">
        <f t="shared" si="1635"/>
        <v>??</v>
      </c>
      <c r="H728" s="79">
        <v>4</v>
      </c>
      <c r="I728" s="77" t="str">
        <f t="shared" ref="I728:J728" si="1636">I726</f>
        <v>??</v>
      </c>
      <c r="J728" s="77" t="str">
        <f t="shared" si="1636"/>
        <v>??</v>
      </c>
      <c r="K728" s="79">
        <v>2</v>
      </c>
      <c r="L728" s="81">
        <f>L727+1</f>
        <v>8</v>
      </c>
      <c r="M728" s="92">
        <f>(M727/50)*55</f>
        <v>132</v>
      </c>
      <c r="N728" s="81" t="s">
        <v>29</v>
      </c>
      <c r="O728" s="81" t="s">
        <v>32</v>
      </c>
      <c r="P728" s="82">
        <v>80</v>
      </c>
      <c r="Q728" s="83"/>
    </row>
    <row r="729" spans="1:17" ht="16.5" thickTop="1" thickBot="1" x14ac:dyDescent="0.3">
      <c r="A729" s="87">
        <f t="shared" si="1592"/>
        <v>653</v>
      </c>
      <c r="B729" s="96"/>
      <c r="C729" s="48" t="str">
        <f t="shared" ref="C729" si="1637">C726</f>
        <v>???</v>
      </c>
      <c r="D729" s="88" t="s">
        <v>91</v>
      </c>
      <c r="E729" s="64" t="str">
        <f t="shared" ref="E729:G729" si="1638">E726</f>
        <v>???</v>
      </c>
      <c r="F729" s="64" t="str">
        <f t="shared" si="1638"/>
        <v>???</v>
      </c>
      <c r="G729" s="69" t="str">
        <f t="shared" si="1638"/>
        <v>??</v>
      </c>
      <c r="H729" s="72">
        <v>5</v>
      </c>
      <c r="I729" s="64" t="str">
        <f t="shared" ref="I729:J729" si="1639">I726</f>
        <v>??</v>
      </c>
      <c r="J729" s="64" t="str">
        <f t="shared" si="1639"/>
        <v>??</v>
      </c>
      <c r="K729" s="72">
        <v>5</v>
      </c>
      <c r="L729" s="49">
        <f>L728*10</f>
        <v>80</v>
      </c>
      <c r="M729" s="91">
        <f>(M713/4)*3</f>
        <v>75</v>
      </c>
      <c r="N729" s="49" t="s">
        <v>29</v>
      </c>
      <c r="O729" s="49" t="s">
        <v>35</v>
      </c>
      <c r="P729" s="69">
        <v>99</v>
      </c>
      <c r="Q729" s="61"/>
    </row>
    <row r="730" spans="1:17" ht="15.75" thickBot="1" x14ac:dyDescent="0.3">
      <c r="A730" s="84">
        <f t="shared" si="1592"/>
        <v>654</v>
      </c>
      <c r="B730" s="96"/>
      <c r="C730" s="76" t="str">
        <f t="shared" ref="C730" si="1640">C726</f>
        <v>???</v>
      </c>
      <c r="D730" s="89" t="s">
        <v>92</v>
      </c>
      <c r="E730" s="77" t="str">
        <f t="shared" ref="E730:G730" si="1641">E726</f>
        <v>???</v>
      </c>
      <c r="F730" s="77" t="str">
        <f t="shared" si="1641"/>
        <v>???</v>
      </c>
      <c r="G730" s="78" t="str">
        <f t="shared" si="1641"/>
        <v>??</v>
      </c>
      <c r="H730" s="79">
        <v>6</v>
      </c>
      <c r="I730" s="77" t="str">
        <f t="shared" ref="I730:J730" si="1642">I726</f>
        <v>??</v>
      </c>
      <c r="J730" s="77" t="str">
        <f t="shared" si="1642"/>
        <v>??</v>
      </c>
      <c r="K730" s="79">
        <v>6</v>
      </c>
      <c r="L730" s="81">
        <f>L729*2</f>
        <v>160</v>
      </c>
      <c r="M730" s="92">
        <f>(M729/40)*45</f>
        <v>84.375</v>
      </c>
      <c r="N730" s="81" t="s">
        <v>30</v>
      </c>
      <c r="O730" s="81" t="s">
        <v>35</v>
      </c>
      <c r="P730" s="78">
        <v>99</v>
      </c>
      <c r="Q730" s="83"/>
    </row>
    <row r="731" spans="1:17" ht="16.5" thickTop="1" thickBot="1" x14ac:dyDescent="0.3">
      <c r="A731" s="97" t="s">
        <v>60</v>
      </c>
      <c r="B731" s="98"/>
      <c r="C731" s="99" t="s">
        <v>13</v>
      </c>
      <c r="D731" s="100"/>
      <c r="E731" s="93" t="s">
        <v>106</v>
      </c>
      <c r="F731" s="62" t="s">
        <v>14</v>
      </c>
      <c r="G731" s="101" t="s">
        <v>15</v>
      </c>
      <c r="H731" s="100"/>
      <c r="I731" s="65" t="s">
        <v>16</v>
      </c>
      <c r="J731" s="101" t="s">
        <v>17</v>
      </c>
      <c r="K731" s="100"/>
      <c r="L731" s="62" t="s">
        <v>18</v>
      </c>
      <c r="M731" s="62" t="s">
        <v>19</v>
      </c>
      <c r="N731" s="62" t="s">
        <v>21</v>
      </c>
      <c r="O731" s="62" t="s">
        <v>20</v>
      </c>
      <c r="P731" s="94" t="s">
        <v>61</v>
      </c>
      <c r="Q731" s="63" t="s">
        <v>22</v>
      </c>
    </row>
    <row r="732" spans="1:17" ht="16.5" thickTop="1" thickBot="1" x14ac:dyDescent="0.3">
      <c r="A732" s="84">
        <f>A730+1</f>
        <v>655</v>
      </c>
      <c r="B732" s="95" t="s">
        <v>96</v>
      </c>
      <c r="C732" s="76" t="s">
        <v>96</v>
      </c>
      <c r="D732" s="89" t="s">
        <v>72</v>
      </c>
      <c r="E732" s="89" t="s">
        <v>96</v>
      </c>
      <c r="F732" s="77" t="s">
        <v>96</v>
      </c>
      <c r="G732" s="78" t="s">
        <v>97</v>
      </c>
      <c r="H732" s="79">
        <v>-3</v>
      </c>
      <c r="I732" s="85" t="s">
        <v>97</v>
      </c>
      <c r="J732" s="78" t="s">
        <v>97</v>
      </c>
      <c r="K732" s="79">
        <v>-3</v>
      </c>
      <c r="L732" s="81">
        <f>L735-3</f>
        <v>2</v>
      </c>
      <c r="M732" s="92">
        <f>M733</f>
        <v>56.25</v>
      </c>
      <c r="N732" s="81" t="s">
        <v>4</v>
      </c>
      <c r="O732" s="81" t="s">
        <v>31</v>
      </c>
      <c r="P732" s="82">
        <v>10</v>
      </c>
      <c r="Q732" s="83"/>
    </row>
    <row r="733" spans="1:17" ht="16.5" thickTop="1" thickBot="1" x14ac:dyDescent="0.3">
      <c r="A733" s="87">
        <f>A732+1</f>
        <v>656</v>
      </c>
      <c r="B733" s="96"/>
      <c r="C733" s="48" t="str">
        <f>C732</f>
        <v>???</v>
      </c>
      <c r="D733" s="88" t="s">
        <v>73</v>
      </c>
      <c r="E733" s="64" t="str">
        <f>E732</f>
        <v>???</v>
      </c>
      <c r="F733" s="64" t="str">
        <f>F732</f>
        <v>???</v>
      </c>
      <c r="G733" s="69" t="str">
        <f>G732</f>
        <v>??</v>
      </c>
      <c r="H733" s="72">
        <v>-2</v>
      </c>
      <c r="I733" s="64" t="str">
        <f>I732</f>
        <v>??</v>
      </c>
      <c r="J733" s="64" t="str">
        <f>J732</f>
        <v>??</v>
      </c>
      <c r="K733" s="72">
        <v>-2</v>
      </c>
      <c r="L733" s="49">
        <f>L735- 2</f>
        <v>3</v>
      </c>
      <c r="M733" s="91">
        <f>(M734/100)*75</f>
        <v>56.25</v>
      </c>
      <c r="N733" s="49" t="s">
        <v>23</v>
      </c>
      <c r="O733" s="49" t="s">
        <v>31</v>
      </c>
      <c r="P733" s="70">
        <v>20</v>
      </c>
      <c r="Q733" s="61"/>
    </row>
    <row r="734" spans="1:17" ht="15.75" thickBot="1" x14ac:dyDescent="0.3">
      <c r="A734" s="84">
        <f>A733+1</f>
        <v>657</v>
      </c>
      <c r="B734" s="96"/>
      <c r="C734" s="76" t="str">
        <f>C732</f>
        <v>???</v>
      </c>
      <c r="D734" s="89" t="s">
        <v>74</v>
      </c>
      <c r="E734" s="77" t="str">
        <f>E732</f>
        <v>???</v>
      </c>
      <c r="F734" s="77" t="str">
        <f>F732</f>
        <v>???</v>
      </c>
      <c r="G734" s="78" t="str">
        <f>G732</f>
        <v>??</v>
      </c>
      <c r="H734" s="79">
        <v>-2</v>
      </c>
      <c r="I734" s="77" t="str">
        <f>I732</f>
        <v>??</v>
      </c>
      <c r="J734" s="77" t="str">
        <f>J732</f>
        <v>??</v>
      </c>
      <c r="K734" s="79">
        <v>-1</v>
      </c>
      <c r="L734" s="81">
        <f>L735- 1</f>
        <v>4</v>
      </c>
      <c r="M734" s="92">
        <f>(M735/100)*75</f>
        <v>75</v>
      </c>
      <c r="N734" s="81" t="s">
        <v>24</v>
      </c>
      <c r="O734" s="81" t="s">
        <v>31</v>
      </c>
      <c r="P734" s="82">
        <v>30</v>
      </c>
      <c r="Q734" s="83"/>
    </row>
    <row r="735" spans="1:17" ht="16.5" thickTop="1" thickBot="1" x14ac:dyDescent="0.3">
      <c r="A735" s="87">
        <f>A734+1</f>
        <v>658</v>
      </c>
      <c r="B735" s="96"/>
      <c r="C735" s="48" t="str">
        <f>C732</f>
        <v>???</v>
      </c>
      <c r="D735" s="88" t="s">
        <v>75</v>
      </c>
      <c r="E735" s="64" t="str">
        <f>E732</f>
        <v>???</v>
      </c>
      <c r="F735" s="64" t="str">
        <f>F732</f>
        <v>???</v>
      </c>
      <c r="G735" s="69" t="str">
        <f>G732</f>
        <v>??</v>
      </c>
      <c r="H735" s="72">
        <v>0</v>
      </c>
      <c r="I735" s="64" t="str">
        <f>I732</f>
        <v>??</v>
      </c>
      <c r="J735" s="64" t="str">
        <f>J732</f>
        <v>??</v>
      </c>
      <c r="K735" s="72">
        <v>0</v>
      </c>
      <c r="L735" s="49">
        <v>5</v>
      </c>
      <c r="M735" s="91">
        <v>100</v>
      </c>
      <c r="N735" s="49" t="s">
        <v>25</v>
      </c>
      <c r="O735" s="49" t="s">
        <v>31</v>
      </c>
      <c r="P735" s="70">
        <v>40</v>
      </c>
      <c r="Q735" s="61"/>
    </row>
    <row r="736" spans="1:17" ht="15.75" thickBot="1" x14ac:dyDescent="0.3">
      <c r="A736" s="84">
        <f>A735+1</f>
        <v>659</v>
      </c>
      <c r="B736" s="96"/>
      <c r="C736" s="76" t="str">
        <f>C732</f>
        <v>???</v>
      </c>
      <c r="D736" s="89" t="s">
        <v>76</v>
      </c>
      <c r="E736" s="77" t="str">
        <f>E732</f>
        <v>???</v>
      </c>
      <c r="F736" s="77" t="str">
        <f>F732</f>
        <v>???</v>
      </c>
      <c r="G736" s="78" t="str">
        <f>G732</f>
        <v>??</v>
      </c>
      <c r="H736" s="79">
        <v>-3</v>
      </c>
      <c r="I736" s="77" t="str">
        <f>I732</f>
        <v>??</v>
      </c>
      <c r="J736" s="77" t="str">
        <f>J732</f>
        <v>??</v>
      </c>
      <c r="K736" s="79">
        <v>-2</v>
      </c>
      <c r="L736" s="81">
        <f>L732+ 1</f>
        <v>3</v>
      </c>
      <c r="M736" s="92">
        <f>(M732/5)*4</f>
        <v>45</v>
      </c>
      <c r="N736" s="81" t="s">
        <v>4</v>
      </c>
      <c r="O736" s="81" t="s">
        <v>40</v>
      </c>
      <c r="P736" s="82">
        <v>20</v>
      </c>
      <c r="Q736" s="83"/>
    </row>
    <row r="737" spans="1:17" ht="16.5" thickTop="1" thickBot="1" x14ac:dyDescent="0.3">
      <c r="A737" s="87">
        <f t="shared" ref="A737:A752" si="1643">A736+1</f>
        <v>660</v>
      </c>
      <c r="B737" s="96"/>
      <c r="C737" s="48" t="str">
        <f t="shared" ref="C737" si="1644">C736</f>
        <v>???</v>
      </c>
      <c r="D737" s="88" t="s">
        <v>77</v>
      </c>
      <c r="E737" s="64" t="str">
        <f t="shared" ref="E737:G737" si="1645">E736</f>
        <v>???</v>
      </c>
      <c r="F737" s="64" t="str">
        <f t="shared" si="1645"/>
        <v>???</v>
      </c>
      <c r="G737" s="69" t="str">
        <f t="shared" si="1645"/>
        <v>??</v>
      </c>
      <c r="H737" s="72">
        <v>-3</v>
      </c>
      <c r="I737" s="64" t="str">
        <f t="shared" ref="I737:J737" si="1646">I736</f>
        <v>??</v>
      </c>
      <c r="J737" s="64" t="str">
        <f t="shared" si="1646"/>
        <v>??</v>
      </c>
      <c r="K737" s="72">
        <v>-1</v>
      </c>
      <c r="L737" s="49">
        <f>L733+1</f>
        <v>4</v>
      </c>
      <c r="M737" s="91">
        <f>(M733/5)*4</f>
        <v>45</v>
      </c>
      <c r="N737" s="49" t="s">
        <v>23</v>
      </c>
      <c r="O737" s="49" t="s">
        <v>40</v>
      </c>
      <c r="P737" s="70">
        <v>30</v>
      </c>
      <c r="Q737" s="61"/>
    </row>
    <row r="738" spans="1:17" ht="15.75" thickBot="1" x14ac:dyDescent="0.3">
      <c r="A738" s="84">
        <f t="shared" si="1643"/>
        <v>661</v>
      </c>
      <c r="B738" s="96"/>
      <c r="C738" s="76" t="str">
        <f t="shared" ref="C738" si="1647">C736</f>
        <v>???</v>
      </c>
      <c r="D738" s="89" t="s">
        <v>78</v>
      </c>
      <c r="E738" s="77" t="str">
        <f t="shared" ref="E738:G738" si="1648">E736</f>
        <v>???</v>
      </c>
      <c r="F738" s="77" t="str">
        <f t="shared" si="1648"/>
        <v>???</v>
      </c>
      <c r="G738" s="78" t="str">
        <f t="shared" si="1648"/>
        <v>??</v>
      </c>
      <c r="H738" s="79">
        <v>-3</v>
      </c>
      <c r="I738" s="77" t="str">
        <f t="shared" ref="I738:J738" si="1649">I736</f>
        <v>??</v>
      </c>
      <c r="J738" s="77" t="str">
        <f t="shared" si="1649"/>
        <v>??</v>
      </c>
      <c r="K738" s="79">
        <v>0</v>
      </c>
      <c r="L738" s="81">
        <f>L734+1</f>
        <v>5</v>
      </c>
      <c r="M738" s="92">
        <f t="shared" ref="M738:M739" si="1650">(M734/5)*4</f>
        <v>60</v>
      </c>
      <c r="N738" s="81" t="s">
        <v>24</v>
      </c>
      <c r="O738" s="81" t="s">
        <v>40</v>
      </c>
      <c r="P738" s="82">
        <v>40</v>
      </c>
      <c r="Q738" s="83"/>
    </row>
    <row r="739" spans="1:17" ht="16.5" thickTop="1" thickBot="1" x14ac:dyDescent="0.3">
      <c r="A739" s="87">
        <f t="shared" si="1643"/>
        <v>662</v>
      </c>
      <c r="B739" s="96"/>
      <c r="C739" s="48" t="str">
        <f t="shared" ref="C739" si="1651">C736</f>
        <v>???</v>
      </c>
      <c r="D739" s="88" t="s">
        <v>79</v>
      </c>
      <c r="E739" s="64" t="str">
        <f t="shared" ref="E739:G739" si="1652">E736</f>
        <v>???</v>
      </c>
      <c r="F739" s="64" t="str">
        <f t="shared" si="1652"/>
        <v>???</v>
      </c>
      <c r="G739" s="69" t="str">
        <f t="shared" si="1652"/>
        <v>??</v>
      </c>
      <c r="H739" s="72">
        <v>-2</v>
      </c>
      <c r="I739" s="64" t="str">
        <f t="shared" ref="I739:J739" si="1653">I736</f>
        <v>??</v>
      </c>
      <c r="J739" s="64" t="str">
        <f t="shared" si="1653"/>
        <v>??</v>
      </c>
      <c r="K739" s="72">
        <v>1</v>
      </c>
      <c r="L739" s="49">
        <f>L735+1</f>
        <v>6</v>
      </c>
      <c r="M739" s="91">
        <f t="shared" si="1650"/>
        <v>80</v>
      </c>
      <c r="N739" s="49" t="s">
        <v>25</v>
      </c>
      <c r="O739" s="49" t="s">
        <v>40</v>
      </c>
      <c r="P739" s="70">
        <v>50</v>
      </c>
      <c r="Q739" s="61"/>
    </row>
    <row r="740" spans="1:17" ht="15.75" thickBot="1" x14ac:dyDescent="0.3">
      <c r="A740" s="84">
        <f t="shared" si="1643"/>
        <v>663</v>
      </c>
      <c r="B740" s="96"/>
      <c r="C740" s="76" t="str">
        <f t="shared" ref="C740" si="1654">C736</f>
        <v>???</v>
      </c>
      <c r="D740" s="89" t="s">
        <v>80</v>
      </c>
      <c r="E740" s="77" t="str">
        <f t="shared" ref="E740:G740" si="1655">E736</f>
        <v>???</v>
      </c>
      <c r="F740" s="77" t="str">
        <f t="shared" si="1655"/>
        <v>???</v>
      </c>
      <c r="G740" s="78" t="str">
        <f t="shared" si="1655"/>
        <v>??</v>
      </c>
      <c r="H740" s="79">
        <v>1</v>
      </c>
      <c r="I740" s="77" t="str">
        <f t="shared" ref="I740:J740" si="1656">I736</f>
        <v>??</v>
      </c>
      <c r="J740" s="77" t="str">
        <f t="shared" si="1656"/>
        <v>??</v>
      </c>
      <c r="K740" s="79">
        <v>3</v>
      </c>
      <c r="L740" s="81">
        <f>L739+1</f>
        <v>7</v>
      </c>
      <c r="M740" s="92">
        <f>(M739/5)*4</f>
        <v>64</v>
      </c>
      <c r="N740" s="81" t="s">
        <v>28</v>
      </c>
      <c r="O740" s="81" t="s">
        <v>40</v>
      </c>
      <c r="P740" s="82">
        <v>70</v>
      </c>
      <c r="Q740" s="83"/>
    </row>
    <row r="741" spans="1:17" ht="16.5" thickTop="1" thickBot="1" x14ac:dyDescent="0.3">
      <c r="A741" s="87">
        <f t="shared" si="1643"/>
        <v>664</v>
      </c>
      <c r="B741" s="96"/>
      <c r="C741" s="48" t="str">
        <f t="shared" ref="C741" si="1657">C740</f>
        <v>???</v>
      </c>
      <c r="D741" s="88" t="s">
        <v>81</v>
      </c>
      <c r="E741" s="64" t="str">
        <f t="shared" ref="E741:G741" si="1658">E740</f>
        <v>???</v>
      </c>
      <c r="F741" s="64" t="str">
        <f t="shared" si="1658"/>
        <v>???</v>
      </c>
      <c r="G741" s="69" t="str">
        <f t="shared" si="1658"/>
        <v>??</v>
      </c>
      <c r="H741" s="72">
        <v>-3</v>
      </c>
      <c r="I741" s="64" t="str">
        <f t="shared" ref="I741:J741" si="1659">I740</f>
        <v>??</v>
      </c>
      <c r="J741" s="64" t="str">
        <f t="shared" si="1659"/>
        <v>??</v>
      </c>
      <c r="K741" s="72">
        <v>-1</v>
      </c>
      <c r="L741" s="49">
        <f>L736</f>
        <v>3</v>
      </c>
      <c r="M741" s="91">
        <f>(M732/4)*3</f>
        <v>42.1875</v>
      </c>
      <c r="N741" s="49" t="s">
        <v>4</v>
      </c>
      <c r="O741" s="49" t="s">
        <v>41</v>
      </c>
      <c r="P741" s="70">
        <v>20</v>
      </c>
      <c r="Q741" s="61"/>
    </row>
    <row r="742" spans="1:17" ht="15.75" thickBot="1" x14ac:dyDescent="0.3">
      <c r="A742" s="84">
        <f t="shared" si="1643"/>
        <v>665</v>
      </c>
      <c r="B742" s="96"/>
      <c r="C742" s="76" t="str">
        <f t="shared" ref="C742" si="1660">C740</f>
        <v>???</v>
      </c>
      <c r="D742" s="89" t="s">
        <v>82</v>
      </c>
      <c r="E742" s="77" t="str">
        <f t="shared" ref="E742:G742" si="1661">E740</f>
        <v>???</v>
      </c>
      <c r="F742" s="77" t="str">
        <f t="shared" si="1661"/>
        <v>???</v>
      </c>
      <c r="G742" s="78" t="str">
        <f t="shared" si="1661"/>
        <v>??</v>
      </c>
      <c r="H742" s="79">
        <v>-3</v>
      </c>
      <c r="I742" s="77" t="str">
        <f t="shared" ref="I742:J742" si="1662">I740</f>
        <v>??</v>
      </c>
      <c r="J742" s="77" t="str">
        <f t="shared" si="1662"/>
        <v>??</v>
      </c>
      <c r="K742" s="79">
        <v>0</v>
      </c>
      <c r="L742" s="81">
        <f>L737</f>
        <v>4</v>
      </c>
      <c r="M742" s="92">
        <f>(M733/4)*3</f>
        <v>42.1875</v>
      </c>
      <c r="N742" s="81" t="s">
        <v>23</v>
      </c>
      <c r="O742" s="81" t="s">
        <v>41</v>
      </c>
      <c r="P742" s="82">
        <v>30</v>
      </c>
      <c r="Q742" s="83"/>
    </row>
    <row r="743" spans="1:17" ht="16.5" thickTop="1" thickBot="1" x14ac:dyDescent="0.3">
      <c r="A743" s="87">
        <f t="shared" si="1643"/>
        <v>666</v>
      </c>
      <c r="B743" s="96"/>
      <c r="C743" s="48" t="str">
        <f t="shared" ref="C743" si="1663">C740</f>
        <v>???</v>
      </c>
      <c r="D743" s="88" t="s">
        <v>83</v>
      </c>
      <c r="E743" s="64" t="str">
        <f t="shared" ref="E743:G743" si="1664">E740</f>
        <v>???</v>
      </c>
      <c r="F743" s="64" t="str">
        <f t="shared" si="1664"/>
        <v>???</v>
      </c>
      <c r="G743" s="69" t="str">
        <f t="shared" si="1664"/>
        <v>??</v>
      </c>
      <c r="H743" s="72">
        <v>-3</v>
      </c>
      <c r="I743" s="64" t="str">
        <f t="shared" ref="I743:J743" si="1665">I740</f>
        <v>??</v>
      </c>
      <c r="J743" s="64" t="str">
        <f t="shared" si="1665"/>
        <v>??</v>
      </c>
      <c r="K743" s="72">
        <v>1</v>
      </c>
      <c r="L743" s="49">
        <f>L738</f>
        <v>5</v>
      </c>
      <c r="M743" s="91">
        <f t="shared" ref="M743:M744" si="1666">(M734/4)*3</f>
        <v>56.25</v>
      </c>
      <c r="N743" s="49" t="s">
        <v>24</v>
      </c>
      <c r="O743" s="49" t="s">
        <v>41</v>
      </c>
      <c r="P743" s="70">
        <v>40</v>
      </c>
      <c r="Q743" s="61"/>
    </row>
    <row r="744" spans="1:17" ht="15.75" thickBot="1" x14ac:dyDescent="0.3">
      <c r="A744" s="84">
        <f t="shared" si="1643"/>
        <v>667</v>
      </c>
      <c r="B744" s="96"/>
      <c r="C744" s="76" t="str">
        <f t="shared" ref="C744" si="1667">C740</f>
        <v>???</v>
      </c>
      <c r="D744" s="89" t="s">
        <v>84</v>
      </c>
      <c r="E744" s="77" t="str">
        <f t="shared" ref="E744:G744" si="1668">E740</f>
        <v>???</v>
      </c>
      <c r="F744" s="77" t="str">
        <f t="shared" si="1668"/>
        <v>???</v>
      </c>
      <c r="G744" s="78" t="str">
        <f t="shared" si="1668"/>
        <v>??</v>
      </c>
      <c r="H744" s="79">
        <v>-3</v>
      </c>
      <c r="I744" s="77" t="str">
        <f t="shared" ref="I744:J744" si="1669">I740</f>
        <v>??</v>
      </c>
      <c r="J744" s="77" t="str">
        <f t="shared" si="1669"/>
        <v>??</v>
      </c>
      <c r="K744" s="79">
        <v>2</v>
      </c>
      <c r="L744" s="81">
        <f>L739</f>
        <v>6</v>
      </c>
      <c r="M744" s="92">
        <f t="shared" si="1666"/>
        <v>75</v>
      </c>
      <c r="N744" s="81" t="s">
        <v>25</v>
      </c>
      <c r="O744" s="81" t="s">
        <v>41</v>
      </c>
      <c r="P744" s="82">
        <v>50</v>
      </c>
      <c r="Q744" s="83"/>
    </row>
    <row r="745" spans="1:17" ht="16.5" thickTop="1" thickBot="1" x14ac:dyDescent="0.3">
      <c r="A745" s="87">
        <f t="shared" si="1643"/>
        <v>668</v>
      </c>
      <c r="B745" s="96"/>
      <c r="C745" s="48" t="str">
        <f t="shared" ref="C745" si="1670">C744</f>
        <v>???</v>
      </c>
      <c r="D745" s="88" t="s">
        <v>85</v>
      </c>
      <c r="E745" s="64" t="str">
        <f t="shared" ref="E745:G745" si="1671">E744</f>
        <v>???</v>
      </c>
      <c r="F745" s="64" t="str">
        <f t="shared" si="1671"/>
        <v>???</v>
      </c>
      <c r="G745" s="69" t="str">
        <f t="shared" si="1671"/>
        <v>??</v>
      </c>
      <c r="H745" s="72">
        <v>0</v>
      </c>
      <c r="I745" s="64" t="str">
        <f t="shared" ref="I745:J745" si="1672">I744</f>
        <v>??</v>
      </c>
      <c r="J745" s="64" t="str">
        <f t="shared" si="1672"/>
        <v>??</v>
      </c>
      <c r="K745" s="72">
        <v>4</v>
      </c>
      <c r="L745" s="49">
        <f>L740</f>
        <v>7</v>
      </c>
      <c r="M745" s="91">
        <f>(M744/4)*3</f>
        <v>56.25</v>
      </c>
      <c r="N745" s="49" t="s">
        <v>28</v>
      </c>
      <c r="O745" s="49" t="s">
        <v>41</v>
      </c>
      <c r="P745" s="70">
        <v>70</v>
      </c>
      <c r="Q745" s="61"/>
    </row>
    <row r="746" spans="1:17" ht="15.75" thickBot="1" x14ac:dyDescent="0.3">
      <c r="A746" s="84">
        <f t="shared" si="1643"/>
        <v>669</v>
      </c>
      <c r="B746" s="96"/>
      <c r="C746" s="76" t="str">
        <f t="shared" ref="C746" si="1673">C744</f>
        <v>???</v>
      </c>
      <c r="D746" s="89" t="s">
        <v>86</v>
      </c>
      <c r="E746" s="77" t="str">
        <f t="shared" ref="E746:G746" si="1674">E744</f>
        <v>???</v>
      </c>
      <c r="F746" s="77" t="str">
        <f t="shared" si="1674"/>
        <v>???</v>
      </c>
      <c r="G746" s="78" t="str">
        <f t="shared" si="1674"/>
        <v>??</v>
      </c>
      <c r="H746" s="79">
        <v>-2</v>
      </c>
      <c r="I746" s="77" t="str">
        <f t="shared" ref="I746:J746" si="1675">I744</f>
        <v>??</v>
      </c>
      <c r="J746" s="77" t="str">
        <f t="shared" si="1675"/>
        <v>??</v>
      </c>
      <c r="K746" s="79">
        <v>-3</v>
      </c>
      <c r="L746" s="81">
        <f>L733+1</f>
        <v>4</v>
      </c>
      <c r="M746" s="92">
        <f>(M733/5)*6</f>
        <v>67.5</v>
      </c>
      <c r="N746" s="81" t="s">
        <v>23</v>
      </c>
      <c r="O746" s="81" t="s">
        <v>32</v>
      </c>
      <c r="P746" s="82">
        <v>30</v>
      </c>
      <c r="Q746" s="83"/>
    </row>
    <row r="747" spans="1:17" ht="16.5" thickTop="1" thickBot="1" x14ac:dyDescent="0.3">
      <c r="A747" s="87">
        <f t="shared" si="1643"/>
        <v>670</v>
      </c>
      <c r="B747" s="96"/>
      <c r="C747" s="48" t="str">
        <f t="shared" ref="C747" si="1676">C744</f>
        <v>???</v>
      </c>
      <c r="D747" s="88" t="s">
        <v>87</v>
      </c>
      <c r="E747" s="64" t="str">
        <f t="shared" ref="E747:G747" si="1677">E744</f>
        <v>???</v>
      </c>
      <c r="F747" s="64" t="str">
        <f t="shared" si="1677"/>
        <v>???</v>
      </c>
      <c r="G747" s="69" t="str">
        <f t="shared" si="1677"/>
        <v>??</v>
      </c>
      <c r="H747" s="72">
        <v>0</v>
      </c>
      <c r="I747" s="64" t="str">
        <f t="shared" ref="I747:J747" si="1678">I744</f>
        <v>??</v>
      </c>
      <c r="J747" s="64" t="str">
        <f t="shared" si="1678"/>
        <v>??</v>
      </c>
      <c r="K747" s="72">
        <v>-2</v>
      </c>
      <c r="L747" s="49">
        <f>L734+1</f>
        <v>5</v>
      </c>
      <c r="M747" s="91">
        <f>(M734/5)*6</f>
        <v>90</v>
      </c>
      <c r="N747" s="49" t="s">
        <v>24</v>
      </c>
      <c r="O747" s="49" t="s">
        <v>32</v>
      </c>
      <c r="P747" s="70">
        <v>40</v>
      </c>
      <c r="Q747" s="61"/>
    </row>
    <row r="748" spans="1:17" ht="15.75" thickBot="1" x14ac:dyDescent="0.3">
      <c r="A748" s="84">
        <f t="shared" si="1643"/>
        <v>671</v>
      </c>
      <c r="B748" s="96"/>
      <c r="C748" s="76" t="str">
        <f t="shared" ref="C748" si="1679">C744</f>
        <v>???</v>
      </c>
      <c r="D748" s="89" t="s">
        <v>88</v>
      </c>
      <c r="E748" s="77" t="str">
        <f t="shared" ref="E748:G748" si="1680">E744</f>
        <v>???</v>
      </c>
      <c r="F748" s="77" t="str">
        <f t="shared" si="1680"/>
        <v>???</v>
      </c>
      <c r="G748" s="78" t="str">
        <f t="shared" si="1680"/>
        <v>??</v>
      </c>
      <c r="H748" s="79">
        <v>1</v>
      </c>
      <c r="I748" s="77" t="str">
        <f t="shared" ref="I748:J748" si="1681">I744</f>
        <v>??</v>
      </c>
      <c r="J748" s="77" t="str">
        <f t="shared" si="1681"/>
        <v>??</v>
      </c>
      <c r="K748" s="79">
        <v>-1</v>
      </c>
      <c r="L748" s="81">
        <f>L735+1</f>
        <v>6</v>
      </c>
      <c r="M748" s="92">
        <f>(M735/5)*6</f>
        <v>120</v>
      </c>
      <c r="N748" s="81" t="s">
        <v>25</v>
      </c>
      <c r="O748" s="81" t="s">
        <v>32</v>
      </c>
      <c r="P748" s="82">
        <v>50</v>
      </c>
      <c r="Q748" s="83"/>
    </row>
    <row r="749" spans="1:17" ht="16.5" thickTop="1" thickBot="1" x14ac:dyDescent="0.3">
      <c r="A749" s="87">
        <f t="shared" si="1643"/>
        <v>672</v>
      </c>
      <c r="B749" s="96"/>
      <c r="C749" s="48" t="str">
        <f t="shared" ref="C749" si="1682">C748</f>
        <v>???</v>
      </c>
      <c r="D749" s="88" t="s">
        <v>89</v>
      </c>
      <c r="E749" s="64" t="str">
        <f t="shared" ref="E749:G749" si="1683">E748</f>
        <v>???</v>
      </c>
      <c r="F749" s="64" t="str">
        <f t="shared" si="1683"/>
        <v>???</v>
      </c>
      <c r="G749" s="69" t="str">
        <f t="shared" si="1683"/>
        <v>??</v>
      </c>
      <c r="H749" s="72">
        <v>2</v>
      </c>
      <c r="I749" s="64" t="str">
        <f t="shared" ref="I749:J749" si="1684">I748</f>
        <v>??</v>
      </c>
      <c r="J749" s="64" t="str">
        <f t="shared" si="1684"/>
        <v>??</v>
      </c>
      <c r="K749" s="72">
        <v>0</v>
      </c>
      <c r="L749" s="49">
        <f>L748+1</f>
        <v>7</v>
      </c>
      <c r="M749" s="91">
        <f>M748</f>
        <v>120</v>
      </c>
      <c r="N749" s="49" t="s">
        <v>3</v>
      </c>
      <c r="O749" s="49" t="s">
        <v>32</v>
      </c>
      <c r="P749" s="70">
        <v>60</v>
      </c>
      <c r="Q749" s="61"/>
    </row>
    <row r="750" spans="1:17" ht="15.75" thickBot="1" x14ac:dyDescent="0.3">
      <c r="A750" s="84">
        <f t="shared" si="1643"/>
        <v>673</v>
      </c>
      <c r="B750" s="96"/>
      <c r="C750" s="76" t="str">
        <f t="shared" ref="C750" si="1685">C748</f>
        <v>???</v>
      </c>
      <c r="D750" s="89" t="s">
        <v>90</v>
      </c>
      <c r="E750" s="77" t="str">
        <f t="shared" ref="E750:G750" si="1686">E748</f>
        <v>???</v>
      </c>
      <c r="F750" s="77" t="str">
        <f t="shared" si="1686"/>
        <v>???</v>
      </c>
      <c r="G750" s="78" t="str">
        <f t="shared" si="1686"/>
        <v>??</v>
      </c>
      <c r="H750" s="79">
        <v>4</v>
      </c>
      <c r="I750" s="77" t="str">
        <f t="shared" ref="I750:J750" si="1687">I748</f>
        <v>??</v>
      </c>
      <c r="J750" s="77" t="str">
        <f t="shared" si="1687"/>
        <v>??</v>
      </c>
      <c r="K750" s="79">
        <v>2</v>
      </c>
      <c r="L750" s="81">
        <f>L749+1</f>
        <v>8</v>
      </c>
      <c r="M750" s="92">
        <f>(M749/50)*55</f>
        <v>132</v>
      </c>
      <c r="N750" s="81" t="s">
        <v>29</v>
      </c>
      <c r="O750" s="81" t="s">
        <v>32</v>
      </c>
      <c r="P750" s="82">
        <v>80</v>
      </c>
      <c r="Q750" s="83"/>
    </row>
    <row r="751" spans="1:17" ht="16.5" thickTop="1" thickBot="1" x14ac:dyDescent="0.3">
      <c r="A751" s="87">
        <f t="shared" si="1643"/>
        <v>674</v>
      </c>
      <c r="B751" s="96"/>
      <c r="C751" s="48" t="str">
        <f t="shared" ref="C751" si="1688">C748</f>
        <v>???</v>
      </c>
      <c r="D751" s="88" t="s">
        <v>91</v>
      </c>
      <c r="E751" s="64" t="str">
        <f t="shared" ref="E751:G751" si="1689">E748</f>
        <v>???</v>
      </c>
      <c r="F751" s="64" t="str">
        <f t="shared" si="1689"/>
        <v>???</v>
      </c>
      <c r="G751" s="69" t="str">
        <f t="shared" si="1689"/>
        <v>??</v>
      </c>
      <c r="H751" s="72">
        <v>5</v>
      </c>
      <c r="I751" s="64" t="str">
        <f t="shared" ref="I751:J751" si="1690">I748</f>
        <v>??</v>
      </c>
      <c r="J751" s="64" t="str">
        <f t="shared" si="1690"/>
        <v>??</v>
      </c>
      <c r="K751" s="72">
        <v>5</v>
      </c>
      <c r="L751" s="49">
        <f>L750*10</f>
        <v>80</v>
      </c>
      <c r="M751" s="91">
        <f>(M735/4)*3</f>
        <v>75</v>
      </c>
      <c r="N751" s="49" t="s">
        <v>29</v>
      </c>
      <c r="O751" s="49" t="s">
        <v>35</v>
      </c>
      <c r="P751" s="69">
        <v>99</v>
      </c>
      <c r="Q751" s="61"/>
    </row>
    <row r="752" spans="1:17" ht="15.75" thickBot="1" x14ac:dyDescent="0.3">
      <c r="A752" s="84">
        <f t="shared" si="1643"/>
        <v>675</v>
      </c>
      <c r="B752" s="96"/>
      <c r="C752" s="76" t="str">
        <f t="shared" ref="C752" si="1691">C748</f>
        <v>???</v>
      </c>
      <c r="D752" s="89" t="s">
        <v>92</v>
      </c>
      <c r="E752" s="77" t="str">
        <f t="shared" ref="E752:G752" si="1692">E748</f>
        <v>???</v>
      </c>
      <c r="F752" s="77" t="str">
        <f t="shared" si="1692"/>
        <v>???</v>
      </c>
      <c r="G752" s="78" t="str">
        <f t="shared" si="1692"/>
        <v>??</v>
      </c>
      <c r="H752" s="79">
        <v>6</v>
      </c>
      <c r="I752" s="77" t="str">
        <f t="shared" ref="I752:J752" si="1693">I748</f>
        <v>??</v>
      </c>
      <c r="J752" s="77" t="str">
        <f t="shared" si="1693"/>
        <v>??</v>
      </c>
      <c r="K752" s="79">
        <v>6</v>
      </c>
      <c r="L752" s="81">
        <f>L751*2</f>
        <v>160</v>
      </c>
      <c r="M752" s="92">
        <f>(M751/40)*45</f>
        <v>84.375</v>
      </c>
      <c r="N752" s="81" t="s">
        <v>30</v>
      </c>
      <c r="O752" s="81" t="s">
        <v>35</v>
      </c>
      <c r="P752" s="78">
        <v>99</v>
      </c>
      <c r="Q752" s="83"/>
    </row>
    <row r="753" spans="1:17" ht="16.5" thickTop="1" thickBot="1" x14ac:dyDescent="0.3">
      <c r="A753" s="97" t="s">
        <v>60</v>
      </c>
      <c r="B753" s="98"/>
      <c r="C753" s="99" t="s">
        <v>13</v>
      </c>
      <c r="D753" s="100"/>
      <c r="E753" s="93" t="s">
        <v>106</v>
      </c>
      <c r="F753" s="62" t="s">
        <v>14</v>
      </c>
      <c r="G753" s="101" t="s">
        <v>15</v>
      </c>
      <c r="H753" s="100"/>
      <c r="I753" s="65" t="s">
        <v>16</v>
      </c>
      <c r="J753" s="101" t="s">
        <v>17</v>
      </c>
      <c r="K753" s="100"/>
      <c r="L753" s="62" t="s">
        <v>18</v>
      </c>
      <c r="M753" s="62" t="s">
        <v>19</v>
      </c>
      <c r="N753" s="62" t="s">
        <v>21</v>
      </c>
      <c r="O753" s="62" t="s">
        <v>20</v>
      </c>
      <c r="P753" s="94" t="s">
        <v>61</v>
      </c>
      <c r="Q753" s="63" t="s">
        <v>22</v>
      </c>
    </row>
    <row r="754" spans="1:17" ht="16.5" thickTop="1" thickBot="1" x14ac:dyDescent="0.3">
      <c r="A754" s="84">
        <f>A752+1</f>
        <v>676</v>
      </c>
      <c r="B754" s="95" t="s">
        <v>96</v>
      </c>
      <c r="C754" s="76" t="s">
        <v>96</v>
      </c>
      <c r="D754" s="89" t="s">
        <v>72</v>
      </c>
      <c r="E754" s="89" t="s">
        <v>96</v>
      </c>
      <c r="F754" s="77" t="s">
        <v>96</v>
      </c>
      <c r="G754" s="78" t="s">
        <v>97</v>
      </c>
      <c r="H754" s="79">
        <v>-3</v>
      </c>
      <c r="I754" s="85" t="s">
        <v>97</v>
      </c>
      <c r="J754" s="78" t="s">
        <v>97</v>
      </c>
      <c r="K754" s="79">
        <v>-3</v>
      </c>
      <c r="L754" s="81">
        <f>L757-3</f>
        <v>2</v>
      </c>
      <c r="M754" s="92">
        <f>M755</f>
        <v>56.25</v>
      </c>
      <c r="N754" s="81" t="s">
        <v>4</v>
      </c>
      <c r="O754" s="81" t="s">
        <v>31</v>
      </c>
      <c r="P754" s="82">
        <v>10</v>
      </c>
      <c r="Q754" s="83"/>
    </row>
    <row r="755" spans="1:17" ht="16.5" thickTop="1" thickBot="1" x14ac:dyDescent="0.3">
      <c r="A755" s="87">
        <f>A754+1</f>
        <v>677</v>
      </c>
      <c r="B755" s="96"/>
      <c r="C755" s="48" t="str">
        <f>C754</f>
        <v>???</v>
      </c>
      <c r="D755" s="88" t="s">
        <v>73</v>
      </c>
      <c r="E755" s="64" t="str">
        <f>E754</f>
        <v>???</v>
      </c>
      <c r="F755" s="64" t="str">
        <f>F754</f>
        <v>???</v>
      </c>
      <c r="G755" s="69" t="str">
        <f>G754</f>
        <v>??</v>
      </c>
      <c r="H755" s="72">
        <v>-2</v>
      </c>
      <c r="I755" s="64" t="str">
        <f>I754</f>
        <v>??</v>
      </c>
      <c r="J755" s="64" t="str">
        <f>J754</f>
        <v>??</v>
      </c>
      <c r="K755" s="72">
        <v>-2</v>
      </c>
      <c r="L755" s="49">
        <f>L757- 2</f>
        <v>3</v>
      </c>
      <c r="M755" s="91">
        <f>(M756/100)*75</f>
        <v>56.25</v>
      </c>
      <c r="N755" s="49" t="s">
        <v>23</v>
      </c>
      <c r="O755" s="49" t="s">
        <v>31</v>
      </c>
      <c r="P755" s="70">
        <v>20</v>
      </c>
      <c r="Q755" s="61"/>
    </row>
    <row r="756" spans="1:17" ht="15.75" thickBot="1" x14ac:dyDescent="0.3">
      <c r="A756" s="84">
        <f>A755+1</f>
        <v>678</v>
      </c>
      <c r="B756" s="96"/>
      <c r="C756" s="76" t="str">
        <f>C754</f>
        <v>???</v>
      </c>
      <c r="D756" s="89" t="s">
        <v>74</v>
      </c>
      <c r="E756" s="77" t="str">
        <f>E754</f>
        <v>???</v>
      </c>
      <c r="F756" s="77" t="str">
        <f>F754</f>
        <v>???</v>
      </c>
      <c r="G756" s="78" t="str">
        <f>G754</f>
        <v>??</v>
      </c>
      <c r="H756" s="79">
        <v>-2</v>
      </c>
      <c r="I756" s="77" t="str">
        <f>I754</f>
        <v>??</v>
      </c>
      <c r="J756" s="77" t="str">
        <f>J754</f>
        <v>??</v>
      </c>
      <c r="K756" s="79">
        <v>-1</v>
      </c>
      <c r="L756" s="81">
        <f>L757- 1</f>
        <v>4</v>
      </c>
      <c r="M756" s="92">
        <f>(M757/100)*75</f>
        <v>75</v>
      </c>
      <c r="N756" s="81" t="s">
        <v>24</v>
      </c>
      <c r="O756" s="81" t="s">
        <v>31</v>
      </c>
      <c r="P756" s="82">
        <v>30</v>
      </c>
      <c r="Q756" s="83"/>
    </row>
    <row r="757" spans="1:17" ht="16.5" thickTop="1" thickBot="1" x14ac:dyDescent="0.3">
      <c r="A757" s="87">
        <f>A756+1</f>
        <v>679</v>
      </c>
      <c r="B757" s="96"/>
      <c r="C757" s="48" t="str">
        <f>C754</f>
        <v>???</v>
      </c>
      <c r="D757" s="88" t="s">
        <v>75</v>
      </c>
      <c r="E757" s="64" t="str">
        <f>E754</f>
        <v>???</v>
      </c>
      <c r="F757" s="64" t="str">
        <f>F754</f>
        <v>???</v>
      </c>
      <c r="G757" s="69" t="str">
        <f>G754</f>
        <v>??</v>
      </c>
      <c r="H757" s="72">
        <v>0</v>
      </c>
      <c r="I757" s="64" t="str">
        <f>I754</f>
        <v>??</v>
      </c>
      <c r="J757" s="64" t="str">
        <f>J754</f>
        <v>??</v>
      </c>
      <c r="K757" s="72">
        <v>0</v>
      </c>
      <c r="L757" s="49">
        <v>5</v>
      </c>
      <c r="M757" s="91">
        <v>100</v>
      </c>
      <c r="N757" s="49" t="s">
        <v>25</v>
      </c>
      <c r="O757" s="49" t="s">
        <v>31</v>
      </c>
      <c r="P757" s="70">
        <v>40</v>
      </c>
      <c r="Q757" s="61"/>
    </row>
    <row r="758" spans="1:17" ht="15.75" thickBot="1" x14ac:dyDescent="0.3">
      <c r="A758" s="84">
        <f>A757+1</f>
        <v>680</v>
      </c>
      <c r="B758" s="96"/>
      <c r="C758" s="76" t="str">
        <f>C754</f>
        <v>???</v>
      </c>
      <c r="D758" s="89" t="s">
        <v>76</v>
      </c>
      <c r="E758" s="77" t="str">
        <f>E754</f>
        <v>???</v>
      </c>
      <c r="F758" s="77" t="str">
        <f>F754</f>
        <v>???</v>
      </c>
      <c r="G758" s="78" t="str">
        <f>G754</f>
        <v>??</v>
      </c>
      <c r="H758" s="79">
        <v>-3</v>
      </c>
      <c r="I758" s="77" t="str">
        <f>I754</f>
        <v>??</v>
      </c>
      <c r="J758" s="77" t="str">
        <f>J754</f>
        <v>??</v>
      </c>
      <c r="K758" s="79">
        <v>-2</v>
      </c>
      <c r="L758" s="81">
        <f>L754+ 1</f>
        <v>3</v>
      </c>
      <c r="M758" s="92">
        <f>(M754/5)*4</f>
        <v>45</v>
      </c>
      <c r="N758" s="81" t="s">
        <v>4</v>
      </c>
      <c r="O758" s="81" t="s">
        <v>40</v>
      </c>
      <c r="P758" s="82">
        <v>20</v>
      </c>
      <c r="Q758" s="83"/>
    </row>
    <row r="759" spans="1:17" ht="16.5" thickTop="1" thickBot="1" x14ac:dyDescent="0.3">
      <c r="A759" s="87">
        <f t="shared" ref="A759:A774" si="1694">A758+1</f>
        <v>681</v>
      </c>
      <c r="B759" s="96"/>
      <c r="C759" s="48" t="str">
        <f t="shared" ref="C759" si="1695">C758</f>
        <v>???</v>
      </c>
      <c r="D759" s="88" t="s">
        <v>77</v>
      </c>
      <c r="E759" s="64" t="str">
        <f t="shared" ref="E759:G759" si="1696">E758</f>
        <v>???</v>
      </c>
      <c r="F759" s="64" t="str">
        <f t="shared" si="1696"/>
        <v>???</v>
      </c>
      <c r="G759" s="69" t="str">
        <f t="shared" si="1696"/>
        <v>??</v>
      </c>
      <c r="H759" s="72">
        <v>-3</v>
      </c>
      <c r="I759" s="64" t="str">
        <f t="shared" ref="I759:J759" si="1697">I758</f>
        <v>??</v>
      </c>
      <c r="J759" s="64" t="str">
        <f t="shared" si="1697"/>
        <v>??</v>
      </c>
      <c r="K759" s="72">
        <v>-1</v>
      </c>
      <c r="L759" s="49">
        <f>L755+1</f>
        <v>4</v>
      </c>
      <c r="M759" s="91">
        <f>(M755/5)*4</f>
        <v>45</v>
      </c>
      <c r="N759" s="49" t="s">
        <v>23</v>
      </c>
      <c r="O759" s="49" t="s">
        <v>40</v>
      </c>
      <c r="P759" s="70">
        <v>30</v>
      </c>
      <c r="Q759" s="61"/>
    </row>
    <row r="760" spans="1:17" ht="15.75" thickBot="1" x14ac:dyDescent="0.3">
      <c r="A760" s="84">
        <f t="shared" si="1694"/>
        <v>682</v>
      </c>
      <c r="B760" s="96"/>
      <c r="C760" s="76" t="str">
        <f t="shared" ref="C760" si="1698">C758</f>
        <v>???</v>
      </c>
      <c r="D760" s="89" t="s">
        <v>78</v>
      </c>
      <c r="E760" s="77" t="str">
        <f t="shared" ref="E760:G760" si="1699">E758</f>
        <v>???</v>
      </c>
      <c r="F760" s="77" t="str">
        <f t="shared" si="1699"/>
        <v>???</v>
      </c>
      <c r="G760" s="78" t="str">
        <f t="shared" si="1699"/>
        <v>??</v>
      </c>
      <c r="H760" s="79">
        <v>-3</v>
      </c>
      <c r="I760" s="77" t="str">
        <f t="shared" ref="I760:J760" si="1700">I758</f>
        <v>??</v>
      </c>
      <c r="J760" s="77" t="str">
        <f t="shared" si="1700"/>
        <v>??</v>
      </c>
      <c r="K760" s="79">
        <v>0</v>
      </c>
      <c r="L760" s="81">
        <f>L756+1</f>
        <v>5</v>
      </c>
      <c r="M760" s="92">
        <f t="shared" ref="M760:M761" si="1701">(M756/5)*4</f>
        <v>60</v>
      </c>
      <c r="N760" s="81" t="s">
        <v>24</v>
      </c>
      <c r="O760" s="81" t="s">
        <v>40</v>
      </c>
      <c r="P760" s="82">
        <v>40</v>
      </c>
      <c r="Q760" s="83"/>
    </row>
    <row r="761" spans="1:17" ht="16.5" thickTop="1" thickBot="1" x14ac:dyDescent="0.3">
      <c r="A761" s="87">
        <f t="shared" si="1694"/>
        <v>683</v>
      </c>
      <c r="B761" s="96"/>
      <c r="C761" s="48" t="str">
        <f t="shared" ref="C761" si="1702">C758</f>
        <v>???</v>
      </c>
      <c r="D761" s="88" t="s">
        <v>79</v>
      </c>
      <c r="E761" s="64" t="str">
        <f t="shared" ref="E761:G761" si="1703">E758</f>
        <v>???</v>
      </c>
      <c r="F761" s="64" t="str">
        <f t="shared" si="1703"/>
        <v>???</v>
      </c>
      <c r="G761" s="69" t="str">
        <f t="shared" si="1703"/>
        <v>??</v>
      </c>
      <c r="H761" s="72">
        <v>-2</v>
      </c>
      <c r="I761" s="64" t="str">
        <f t="shared" ref="I761:J761" si="1704">I758</f>
        <v>??</v>
      </c>
      <c r="J761" s="64" t="str">
        <f t="shared" si="1704"/>
        <v>??</v>
      </c>
      <c r="K761" s="72">
        <v>1</v>
      </c>
      <c r="L761" s="49">
        <f>L757+1</f>
        <v>6</v>
      </c>
      <c r="M761" s="91">
        <f t="shared" si="1701"/>
        <v>80</v>
      </c>
      <c r="N761" s="49" t="s">
        <v>25</v>
      </c>
      <c r="O761" s="49" t="s">
        <v>40</v>
      </c>
      <c r="P761" s="70">
        <v>50</v>
      </c>
      <c r="Q761" s="61"/>
    </row>
    <row r="762" spans="1:17" ht="15.75" thickBot="1" x14ac:dyDescent="0.3">
      <c r="A762" s="84">
        <f t="shared" si="1694"/>
        <v>684</v>
      </c>
      <c r="B762" s="96"/>
      <c r="C762" s="76" t="str">
        <f t="shared" ref="C762" si="1705">C758</f>
        <v>???</v>
      </c>
      <c r="D762" s="89" t="s">
        <v>80</v>
      </c>
      <c r="E762" s="77" t="str">
        <f t="shared" ref="E762:G762" si="1706">E758</f>
        <v>???</v>
      </c>
      <c r="F762" s="77" t="str">
        <f t="shared" si="1706"/>
        <v>???</v>
      </c>
      <c r="G762" s="78" t="str">
        <f t="shared" si="1706"/>
        <v>??</v>
      </c>
      <c r="H762" s="79">
        <v>1</v>
      </c>
      <c r="I762" s="77" t="str">
        <f t="shared" ref="I762:J762" si="1707">I758</f>
        <v>??</v>
      </c>
      <c r="J762" s="77" t="str">
        <f t="shared" si="1707"/>
        <v>??</v>
      </c>
      <c r="K762" s="79">
        <v>3</v>
      </c>
      <c r="L762" s="81">
        <f>L761+1</f>
        <v>7</v>
      </c>
      <c r="M762" s="92">
        <f>(M761/5)*4</f>
        <v>64</v>
      </c>
      <c r="N762" s="81" t="s">
        <v>28</v>
      </c>
      <c r="O762" s="81" t="s">
        <v>40</v>
      </c>
      <c r="P762" s="82">
        <v>70</v>
      </c>
      <c r="Q762" s="83"/>
    </row>
    <row r="763" spans="1:17" ht="16.5" thickTop="1" thickBot="1" x14ac:dyDescent="0.3">
      <c r="A763" s="87">
        <f t="shared" si="1694"/>
        <v>685</v>
      </c>
      <c r="B763" s="96"/>
      <c r="C763" s="48" t="str">
        <f t="shared" ref="C763" si="1708">C762</f>
        <v>???</v>
      </c>
      <c r="D763" s="88" t="s">
        <v>81</v>
      </c>
      <c r="E763" s="64" t="str">
        <f t="shared" ref="E763:G763" si="1709">E762</f>
        <v>???</v>
      </c>
      <c r="F763" s="64" t="str">
        <f t="shared" si="1709"/>
        <v>???</v>
      </c>
      <c r="G763" s="69" t="str">
        <f t="shared" si="1709"/>
        <v>??</v>
      </c>
      <c r="H763" s="72">
        <v>-3</v>
      </c>
      <c r="I763" s="64" t="str">
        <f t="shared" ref="I763:J763" si="1710">I762</f>
        <v>??</v>
      </c>
      <c r="J763" s="64" t="str">
        <f t="shared" si="1710"/>
        <v>??</v>
      </c>
      <c r="K763" s="72">
        <v>-1</v>
      </c>
      <c r="L763" s="49">
        <f>L758</f>
        <v>3</v>
      </c>
      <c r="M763" s="91">
        <f>(M754/4)*3</f>
        <v>42.1875</v>
      </c>
      <c r="N763" s="49" t="s">
        <v>4</v>
      </c>
      <c r="O763" s="49" t="s">
        <v>41</v>
      </c>
      <c r="P763" s="70">
        <v>20</v>
      </c>
      <c r="Q763" s="61"/>
    </row>
    <row r="764" spans="1:17" ht="15.75" thickBot="1" x14ac:dyDescent="0.3">
      <c r="A764" s="84">
        <f t="shared" si="1694"/>
        <v>686</v>
      </c>
      <c r="B764" s="96"/>
      <c r="C764" s="76" t="str">
        <f t="shared" ref="C764" si="1711">C762</f>
        <v>???</v>
      </c>
      <c r="D764" s="89" t="s">
        <v>82</v>
      </c>
      <c r="E764" s="77" t="str">
        <f t="shared" ref="E764:G764" si="1712">E762</f>
        <v>???</v>
      </c>
      <c r="F764" s="77" t="str">
        <f t="shared" si="1712"/>
        <v>???</v>
      </c>
      <c r="G764" s="78" t="str">
        <f t="shared" si="1712"/>
        <v>??</v>
      </c>
      <c r="H764" s="79">
        <v>-3</v>
      </c>
      <c r="I764" s="77" t="str">
        <f t="shared" ref="I764:J764" si="1713">I762</f>
        <v>??</v>
      </c>
      <c r="J764" s="77" t="str">
        <f t="shared" si="1713"/>
        <v>??</v>
      </c>
      <c r="K764" s="79">
        <v>0</v>
      </c>
      <c r="L764" s="81">
        <f>L759</f>
        <v>4</v>
      </c>
      <c r="M764" s="92">
        <f>(M755/4)*3</f>
        <v>42.1875</v>
      </c>
      <c r="N764" s="81" t="s">
        <v>23</v>
      </c>
      <c r="O764" s="81" t="s">
        <v>41</v>
      </c>
      <c r="P764" s="82">
        <v>30</v>
      </c>
      <c r="Q764" s="83"/>
    </row>
    <row r="765" spans="1:17" ht="16.5" thickTop="1" thickBot="1" x14ac:dyDescent="0.3">
      <c r="A765" s="87">
        <f t="shared" si="1694"/>
        <v>687</v>
      </c>
      <c r="B765" s="96"/>
      <c r="C765" s="48" t="str">
        <f t="shared" ref="C765" si="1714">C762</f>
        <v>???</v>
      </c>
      <c r="D765" s="88" t="s">
        <v>83</v>
      </c>
      <c r="E765" s="64" t="str">
        <f t="shared" ref="E765:G765" si="1715">E762</f>
        <v>???</v>
      </c>
      <c r="F765" s="64" t="str">
        <f t="shared" si="1715"/>
        <v>???</v>
      </c>
      <c r="G765" s="69" t="str">
        <f t="shared" si="1715"/>
        <v>??</v>
      </c>
      <c r="H765" s="72">
        <v>-3</v>
      </c>
      <c r="I765" s="64" t="str">
        <f t="shared" ref="I765:J765" si="1716">I762</f>
        <v>??</v>
      </c>
      <c r="J765" s="64" t="str">
        <f t="shared" si="1716"/>
        <v>??</v>
      </c>
      <c r="K765" s="72">
        <v>1</v>
      </c>
      <c r="L765" s="49">
        <f>L760</f>
        <v>5</v>
      </c>
      <c r="M765" s="91">
        <f t="shared" ref="M765:M766" si="1717">(M756/4)*3</f>
        <v>56.25</v>
      </c>
      <c r="N765" s="49" t="s">
        <v>24</v>
      </c>
      <c r="O765" s="49" t="s">
        <v>41</v>
      </c>
      <c r="P765" s="70">
        <v>40</v>
      </c>
      <c r="Q765" s="61"/>
    </row>
    <row r="766" spans="1:17" ht="15.75" thickBot="1" x14ac:dyDescent="0.3">
      <c r="A766" s="84">
        <f t="shared" si="1694"/>
        <v>688</v>
      </c>
      <c r="B766" s="96"/>
      <c r="C766" s="76" t="str">
        <f t="shared" ref="C766" si="1718">C762</f>
        <v>???</v>
      </c>
      <c r="D766" s="89" t="s">
        <v>84</v>
      </c>
      <c r="E766" s="77" t="str">
        <f t="shared" ref="E766:G766" si="1719">E762</f>
        <v>???</v>
      </c>
      <c r="F766" s="77" t="str">
        <f t="shared" si="1719"/>
        <v>???</v>
      </c>
      <c r="G766" s="78" t="str">
        <f t="shared" si="1719"/>
        <v>??</v>
      </c>
      <c r="H766" s="79">
        <v>-3</v>
      </c>
      <c r="I766" s="77" t="str">
        <f t="shared" ref="I766:J766" si="1720">I762</f>
        <v>??</v>
      </c>
      <c r="J766" s="77" t="str">
        <f t="shared" si="1720"/>
        <v>??</v>
      </c>
      <c r="K766" s="79">
        <v>2</v>
      </c>
      <c r="L766" s="81">
        <f>L761</f>
        <v>6</v>
      </c>
      <c r="M766" s="92">
        <f t="shared" si="1717"/>
        <v>75</v>
      </c>
      <c r="N766" s="81" t="s">
        <v>25</v>
      </c>
      <c r="O766" s="81" t="s">
        <v>41</v>
      </c>
      <c r="P766" s="82">
        <v>50</v>
      </c>
      <c r="Q766" s="83"/>
    </row>
    <row r="767" spans="1:17" ht="16.5" thickTop="1" thickBot="1" x14ac:dyDescent="0.3">
      <c r="A767" s="87">
        <f t="shared" si="1694"/>
        <v>689</v>
      </c>
      <c r="B767" s="96"/>
      <c r="C767" s="48" t="str">
        <f t="shared" ref="C767" si="1721">C766</f>
        <v>???</v>
      </c>
      <c r="D767" s="88" t="s">
        <v>85</v>
      </c>
      <c r="E767" s="64" t="str">
        <f t="shared" ref="E767:G767" si="1722">E766</f>
        <v>???</v>
      </c>
      <c r="F767" s="64" t="str">
        <f t="shared" si="1722"/>
        <v>???</v>
      </c>
      <c r="G767" s="69" t="str">
        <f t="shared" si="1722"/>
        <v>??</v>
      </c>
      <c r="H767" s="72">
        <v>0</v>
      </c>
      <c r="I767" s="64" t="str">
        <f t="shared" ref="I767:J767" si="1723">I766</f>
        <v>??</v>
      </c>
      <c r="J767" s="64" t="str">
        <f t="shared" si="1723"/>
        <v>??</v>
      </c>
      <c r="K767" s="72">
        <v>4</v>
      </c>
      <c r="L767" s="49">
        <f>L762</f>
        <v>7</v>
      </c>
      <c r="M767" s="91">
        <f>(M766/4)*3</f>
        <v>56.25</v>
      </c>
      <c r="N767" s="49" t="s">
        <v>28</v>
      </c>
      <c r="O767" s="49" t="s">
        <v>41</v>
      </c>
      <c r="P767" s="70">
        <v>70</v>
      </c>
      <c r="Q767" s="61"/>
    </row>
    <row r="768" spans="1:17" ht="15.75" thickBot="1" x14ac:dyDescent="0.3">
      <c r="A768" s="84">
        <f t="shared" si="1694"/>
        <v>690</v>
      </c>
      <c r="B768" s="96"/>
      <c r="C768" s="76" t="str">
        <f t="shared" ref="C768" si="1724">C766</f>
        <v>???</v>
      </c>
      <c r="D768" s="89" t="s">
        <v>86</v>
      </c>
      <c r="E768" s="77" t="str">
        <f t="shared" ref="E768:G768" si="1725">E766</f>
        <v>???</v>
      </c>
      <c r="F768" s="77" t="str">
        <f t="shared" si="1725"/>
        <v>???</v>
      </c>
      <c r="G768" s="78" t="str">
        <f t="shared" si="1725"/>
        <v>??</v>
      </c>
      <c r="H768" s="79">
        <v>-2</v>
      </c>
      <c r="I768" s="77" t="str">
        <f t="shared" ref="I768:J768" si="1726">I766</f>
        <v>??</v>
      </c>
      <c r="J768" s="77" t="str">
        <f t="shared" si="1726"/>
        <v>??</v>
      </c>
      <c r="K768" s="79">
        <v>-3</v>
      </c>
      <c r="L768" s="81">
        <f>L755+1</f>
        <v>4</v>
      </c>
      <c r="M768" s="92">
        <f>(M755/5)*6</f>
        <v>67.5</v>
      </c>
      <c r="N768" s="81" t="s">
        <v>23</v>
      </c>
      <c r="O768" s="81" t="s">
        <v>32</v>
      </c>
      <c r="P768" s="82">
        <v>30</v>
      </c>
      <c r="Q768" s="83"/>
    </row>
    <row r="769" spans="1:17" ht="16.5" thickTop="1" thickBot="1" x14ac:dyDescent="0.3">
      <c r="A769" s="87">
        <f t="shared" si="1694"/>
        <v>691</v>
      </c>
      <c r="B769" s="96"/>
      <c r="C769" s="48" t="str">
        <f t="shared" ref="C769" si="1727">C766</f>
        <v>???</v>
      </c>
      <c r="D769" s="88" t="s">
        <v>87</v>
      </c>
      <c r="E769" s="64" t="str">
        <f t="shared" ref="E769:G769" si="1728">E766</f>
        <v>???</v>
      </c>
      <c r="F769" s="64" t="str">
        <f t="shared" si="1728"/>
        <v>???</v>
      </c>
      <c r="G769" s="69" t="str">
        <f t="shared" si="1728"/>
        <v>??</v>
      </c>
      <c r="H769" s="72">
        <v>0</v>
      </c>
      <c r="I769" s="64" t="str">
        <f t="shared" ref="I769:J769" si="1729">I766</f>
        <v>??</v>
      </c>
      <c r="J769" s="64" t="str">
        <f t="shared" si="1729"/>
        <v>??</v>
      </c>
      <c r="K769" s="72">
        <v>-2</v>
      </c>
      <c r="L769" s="49">
        <f>L756+1</f>
        <v>5</v>
      </c>
      <c r="M769" s="91">
        <f>(M756/5)*6</f>
        <v>90</v>
      </c>
      <c r="N769" s="49" t="s">
        <v>24</v>
      </c>
      <c r="O769" s="49" t="s">
        <v>32</v>
      </c>
      <c r="P769" s="70">
        <v>40</v>
      </c>
      <c r="Q769" s="61"/>
    </row>
    <row r="770" spans="1:17" ht="15.75" thickBot="1" x14ac:dyDescent="0.3">
      <c r="A770" s="84">
        <f t="shared" si="1694"/>
        <v>692</v>
      </c>
      <c r="B770" s="96"/>
      <c r="C770" s="76" t="str">
        <f t="shared" ref="C770" si="1730">C766</f>
        <v>???</v>
      </c>
      <c r="D770" s="89" t="s">
        <v>88</v>
      </c>
      <c r="E770" s="77" t="str">
        <f t="shared" ref="E770:G770" si="1731">E766</f>
        <v>???</v>
      </c>
      <c r="F770" s="77" t="str">
        <f t="shared" si="1731"/>
        <v>???</v>
      </c>
      <c r="G770" s="78" t="str">
        <f t="shared" si="1731"/>
        <v>??</v>
      </c>
      <c r="H770" s="79">
        <v>1</v>
      </c>
      <c r="I770" s="77" t="str">
        <f t="shared" ref="I770:J770" si="1732">I766</f>
        <v>??</v>
      </c>
      <c r="J770" s="77" t="str">
        <f t="shared" si="1732"/>
        <v>??</v>
      </c>
      <c r="K770" s="79">
        <v>-1</v>
      </c>
      <c r="L770" s="81">
        <f>L757+1</f>
        <v>6</v>
      </c>
      <c r="M770" s="92">
        <f>(M757/5)*6</f>
        <v>120</v>
      </c>
      <c r="N770" s="81" t="s">
        <v>25</v>
      </c>
      <c r="O770" s="81" t="s">
        <v>32</v>
      </c>
      <c r="P770" s="82">
        <v>50</v>
      </c>
      <c r="Q770" s="83"/>
    </row>
    <row r="771" spans="1:17" ht="16.5" thickTop="1" thickBot="1" x14ac:dyDescent="0.3">
      <c r="A771" s="87">
        <f t="shared" si="1694"/>
        <v>693</v>
      </c>
      <c r="B771" s="96"/>
      <c r="C771" s="48" t="str">
        <f t="shared" ref="C771" si="1733">C770</f>
        <v>???</v>
      </c>
      <c r="D771" s="88" t="s">
        <v>89</v>
      </c>
      <c r="E771" s="64" t="str">
        <f t="shared" ref="E771:G771" si="1734">E770</f>
        <v>???</v>
      </c>
      <c r="F771" s="64" t="str">
        <f t="shared" si="1734"/>
        <v>???</v>
      </c>
      <c r="G771" s="69" t="str">
        <f t="shared" si="1734"/>
        <v>??</v>
      </c>
      <c r="H771" s="72">
        <v>2</v>
      </c>
      <c r="I771" s="64" t="str">
        <f t="shared" ref="I771:J771" si="1735">I770</f>
        <v>??</v>
      </c>
      <c r="J771" s="64" t="str">
        <f t="shared" si="1735"/>
        <v>??</v>
      </c>
      <c r="K771" s="72">
        <v>0</v>
      </c>
      <c r="L771" s="49">
        <f>L770+1</f>
        <v>7</v>
      </c>
      <c r="M771" s="91">
        <f>M770</f>
        <v>120</v>
      </c>
      <c r="N771" s="49" t="s">
        <v>3</v>
      </c>
      <c r="O771" s="49" t="s">
        <v>32</v>
      </c>
      <c r="P771" s="70">
        <v>60</v>
      </c>
      <c r="Q771" s="61"/>
    </row>
    <row r="772" spans="1:17" ht="15.75" thickBot="1" x14ac:dyDescent="0.3">
      <c r="A772" s="84">
        <f t="shared" si="1694"/>
        <v>694</v>
      </c>
      <c r="B772" s="96"/>
      <c r="C772" s="76" t="str">
        <f t="shared" ref="C772" si="1736">C770</f>
        <v>???</v>
      </c>
      <c r="D772" s="89" t="s">
        <v>90</v>
      </c>
      <c r="E772" s="77" t="str">
        <f t="shared" ref="E772:G772" si="1737">E770</f>
        <v>???</v>
      </c>
      <c r="F772" s="77" t="str">
        <f t="shared" si="1737"/>
        <v>???</v>
      </c>
      <c r="G772" s="78" t="str">
        <f t="shared" si="1737"/>
        <v>??</v>
      </c>
      <c r="H772" s="79">
        <v>4</v>
      </c>
      <c r="I772" s="77" t="str">
        <f t="shared" ref="I772:J772" si="1738">I770</f>
        <v>??</v>
      </c>
      <c r="J772" s="77" t="str">
        <f t="shared" si="1738"/>
        <v>??</v>
      </c>
      <c r="K772" s="79">
        <v>2</v>
      </c>
      <c r="L772" s="81">
        <f>L771+1</f>
        <v>8</v>
      </c>
      <c r="M772" s="92">
        <f>(M771/50)*55</f>
        <v>132</v>
      </c>
      <c r="N772" s="81" t="s">
        <v>29</v>
      </c>
      <c r="O772" s="81" t="s">
        <v>32</v>
      </c>
      <c r="P772" s="82">
        <v>80</v>
      </c>
      <c r="Q772" s="83"/>
    </row>
    <row r="773" spans="1:17" ht="16.5" thickTop="1" thickBot="1" x14ac:dyDescent="0.3">
      <c r="A773" s="87">
        <f t="shared" si="1694"/>
        <v>695</v>
      </c>
      <c r="B773" s="96"/>
      <c r="C773" s="48" t="str">
        <f t="shared" ref="C773" si="1739">C770</f>
        <v>???</v>
      </c>
      <c r="D773" s="88" t="s">
        <v>91</v>
      </c>
      <c r="E773" s="64" t="str">
        <f t="shared" ref="E773:G773" si="1740">E770</f>
        <v>???</v>
      </c>
      <c r="F773" s="64" t="str">
        <f t="shared" si="1740"/>
        <v>???</v>
      </c>
      <c r="G773" s="69" t="str">
        <f t="shared" si="1740"/>
        <v>??</v>
      </c>
      <c r="H773" s="72">
        <v>5</v>
      </c>
      <c r="I773" s="64" t="str">
        <f t="shared" ref="I773:J773" si="1741">I770</f>
        <v>??</v>
      </c>
      <c r="J773" s="64" t="str">
        <f t="shared" si="1741"/>
        <v>??</v>
      </c>
      <c r="K773" s="72">
        <v>5</v>
      </c>
      <c r="L773" s="49">
        <f>L772*10</f>
        <v>80</v>
      </c>
      <c r="M773" s="91">
        <f>(M757/4)*3</f>
        <v>75</v>
      </c>
      <c r="N773" s="49" t="s">
        <v>29</v>
      </c>
      <c r="O773" s="49" t="s">
        <v>35</v>
      </c>
      <c r="P773" s="69">
        <v>99</v>
      </c>
      <c r="Q773" s="61"/>
    </row>
    <row r="774" spans="1:17" ht="15.75" thickBot="1" x14ac:dyDescent="0.3">
      <c r="A774" s="84">
        <f t="shared" si="1694"/>
        <v>696</v>
      </c>
      <c r="B774" s="96"/>
      <c r="C774" s="76" t="str">
        <f t="shared" ref="C774" si="1742">C770</f>
        <v>???</v>
      </c>
      <c r="D774" s="89" t="s">
        <v>92</v>
      </c>
      <c r="E774" s="77" t="str">
        <f t="shared" ref="E774:G774" si="1743">E770</f>
        <v>???</v>
      </c>
      <c r="F774" s="77" t="str">
        <f t="shared" si="1743"/>
        <v>???</v>
      </c>
      <c r="G774" s="78" t="str">
        <f t="shared" si="1743"/>
        <v>??</v>
      </c>
      <c r="H774" s="79">
        <v>6</v>
      </c>
      <c r="I774" s="77" t="str">
        <f t="shared" ref="I774:J774" si="1744">I770</f>
        <v>??</v>
      </c>
      <c r="J774" s="77" t="str">
        <f t="shared" si="1744"/>
        <v>??</v>
      </c>
      <c r="K774" s="79">
        <v>6</v>
      </c>
      <c r="L774" s="81">
        <f>L773*2</f>
        <v>160</v>
      </c>
      <c r="M774" s="92">
        <f>(M773/40)*45</f>
        <v>84.375</v>
      </c>
      <c r="N774" s="81" t="s">
        <v>30</v>
      </c>
      <c r="O774" s="81" t="s">
        <v>35</v>
      </c>
      <c r="P774" s="78">
        <v>99</v>
      </c>
      <c r="Q774" s="83"/>
    </row>
  </sheetData>
  <mergeCells count="180">
    <mergeCell ref="C441:D441"/>
    <mergeCell ref="G441:H441"/>
    <mergeCell ref="J441:K441"/>
    <mergeCell ref="C507:D507"/>
    <mergeCell ref="G507:H507"/>
    <mergeCell ref="J507:K507"/>
    <mergeCell ref="C463:D463"/>
    <mergeCell ref="G463:H463"/>
    <mergeCell ref="J463:K463"/>
    <mergeCell ref="C485:D485"/>
    <mergeCell ref="G485:H485"/>
    <mergeCell ref="J485:K485"/>
    <mergeCell ref="C375:D375"/>
    <mergeCell ref="G375:H375"/>
    <mergeCell ref="J375:K375"/>
    <mergeCell ref="C397:D397"/>
    <mergeCell ref="G397:H397"/>
    <mergeCell ref="J397:K397"/>
    <mergeCell ref="C419:D419"/>
    <mergeCell ref="G419:H419"/>
    <mergeCell ref="J419:K419"/>
    <mergeCell ref="C309:D309"/>
    <mergeCell ref="G309:H309"/>
    <mergeCell ref="J309:K309"/>
    <mergeCell ref="C331:D331"/>
    <mergeCell ref="G331:H331"/>
    <mergeCell ref="J331:K331"/>
    <mergeCell ref="C353:D353"/>
    <mergeCell ref="G353:H353"/>
    <mergeCell ref="J353:K353"/>
    <mergeCell ref="C243:D243"/>
    <mergeCell ref="G243:H243"/>
    <mergeCell ref="J243:K243"/>
    <mergeCell ref="C265:D265"/>
    <mergeCell ref="G265:H265"/>
    <mergeCell ref="J265:K265"/>
    <mergeCell ref="C287:D287"/>
    <mergeCell ref="G287:H287"/>
    <mergeCell ref="J287:K287"/>
    <mergeCell ref="J221:K221"/>
    <mergeCell ref="C1:D1"/>
    <mergeCell ref="C23:D23"/>
    <mergeCell ref="C45:D45"/>
    <mergeCell ref="C67:D67"/>
    <mergeCell ref="C89:D89"/>
    <mergeCell ref="C111:D111"/>
    <mergeCell ref="C133:D133"/>
    <mergeCell ref="C155:D155"/>
    <mergeCell ref="C177:D177"/>
    <mergeCell ref="C199:D199"/>
    <mergeCell ref="C221:D221"/>
    <mergeCell ref="C545:D545"/>
    <mergeCell ref="G545:H545"/>
    <mergeCell ref="J545:K545"/>
    <mergeCell ref="G1:H1"/>
    <mergeCell ref="J1:K1"/>
    <mergeCell ref="G199:H199"/>
    <mergeCell ref="J199:K199"/>
    <mergeCell ref="G23:H23"/>
    <mergeCell ref="J23:K23"/>
    <mergeCell ref="G45:H45"/>
    <mergeCell ref="J45:K45"/>
    <mergeCell ref="G67:H67"/>
    <mergeCell ref="J67:K67"/>
    <mergeCell ref="G89:H89"/>
    <mergeCell ref="J89:K89"/>
    <mergeCell ref="G111:H111"/>
    <mergeCell ref="J111:K111"/>
    <mergeCell ref="G133:H133"/>
    <mergeCell ref="J133:K133"/>
    <mergeCell ref="G155:H155"/>
    <mergeCell ref="J155:K155"/>
    <mergeCell ref="G177:H177"/>
    <mergeCell ref="J177:K177"/>
    <mergeCell ref="G221:H221"/>
    <mergeCell ref="A287:B287"/>
    <mergeCell ref="A309:B309"/>
    <mergeCell ref="A331:B331"/>
    <mergeCell ref="A353:B353"/>
    <mergeCell ref="A375:B375"/>
    <mergeCell ref="C561:D561"/>
    <mergeCell ref="G561:H561"/>
    <mergeCell ref="J561:K561"/>
    <mergeCell ref="A1:B1"/>
    <mergeCell ref="A23:B23"/>
    <mergeCell ref="A45:B45"/>
    <mergeCell ref="A67:B67"/>
    <mergeCell ref="A89:B89"/>
    <mergeCell ref="A111:B111"/>
    <mergeCell ref="A133:B133"/>
    <mergeCell ref="A155:B155"/>
    <mergeCell ref="A177:B177"/>
    <mergeCell ref="A199:B199"/>
    <mergeCell ref="A221:B221"/>
    <mergeCell ref="A243:B243"/>
    <mergeCell ref="A265:B265"/>
    <mergeCell ref="C529:D529"/>
    <mergeCell ref="G529:H529"/>
    <mergeCell ref="J529:K529"/>
    <mergeCell ref="A507:B507"/>
    <mergeCell ref="A529:B529"/>
    <mergeCell ref="A545:B545"/>
    <mergeCell ref="A561:B561"/>
    <mergeCell ref="B562:B576"/>
    <mergeCell ref="B546:B560"/>
    <mergeCell ref="B530:B544"/>
    <mergeCell ref="B508:B528"/>
    <mergeCell ref="A397:B397"/>
    <mergeCell ref="A419:B419"/>
    <mergeCell ref="A441:B441"/>
    <mergeCell ref="A463:B463"/>
    <mergeCell ref="A485:B485"/>
    <mergeCell ref="B376:B396"/>
    <mergeCell ref="B354:B374"/>
    <mergeCell ref="B332:B352"/>
    <mergeCell ref="B310:B330"/>
    <mergeCell ref="B288:B308"/>
    <mergeCell ref="B486:B506"/>
    <mergeCell ref="B464:B484"/>
    <mergeCell ref="B442:B462"/>
    <mergeCell ref="B420:B440"/>
    <mergeCell ref="B398:B418"/>
    <mergeCell ref="B46:B66"/>
    <mergeCell ref="B24:B44"/>
    <mergeCell ref="B2:B22"/>
    <mergeCell ref="B156:B176"/>
    <mergeCell ref="B134:B154"/>
    <mergeCell ref="B112:B132"/>
    <mergeCell ref="B90:B110"/>
    <mergeCell ref="B68:B88"/>
    <mergeCell ref="B266:B286"/>
    <mergeCell ref="B244:B264"/>
    <mergeCell ref="B222:B242"/>
    <mergeCell ref="B200:B220"/>
    <mergeCell ref="B178:B198"/>
    <mergeCell ref="A577:B577"/>
    <mergeCell ref="C577:D577"/>
    <mergeCell ref="G577:H577"/>
    <mergeCell ref="J577:K577"/>
    <mergeCell ref="B578:B598"/>
    <mergeCell ref="A599:B599"/>
    <mergeCell ref="C599:D599"/>
    <mergeCell ref="G599:H599"/>
    <mergeCell ref="J599:K599"/>
    <mergeCell ref="B600:B620"/>
    <mergeCell ref="A621:B621"/>
    <mergeCell ref="C621:D621"/>
    <mergeCell ref="G621:H621"/>
    <mergeCell ref="J621:K621"/>
    <mergeCell ref="B622:B642"/>
    <mergeCell ref="A643:B643"/>
    <mergeCell ref="C643:D643"/>
    <mergeCell ref="G643:H643"/>
    <mergeCell ref="J643:K643"/>
    <mergeCell ref="B644:B664"/>
    <mergeCell ref="A665:B665"/>
    <mergeCell ref="C665:D665"/>
    <mergeCell ref="G665:H665"/>
    <mergeCell ref="J665:K665"/>
    <mergeCell ref="B666:B686"/>
    <mergeCell ref="A687:B687"/>
    <mergeCell ref="C687:D687"/>
    <mergeCell ref="G687:H687"/>
    <mergeCell ref="J687:K687"/>
    <mergeCell ref="B732:B752"/>
    <mergeCell ref="A753:B753"/>
    <mergeCell ref="C753:D753"/>
    <mergeCell ref="G753:H753"/>
    <mergeCell ref="J753:K753"/>
    <mergeCell ref="B754:B774"/>
    <mergeCell ref="B688:B708"/>
    <mergeCell ref="A709:B709"/>
    <mergeCell ref="C709:D709"/>
    <mergeCell ref="G709:H709"/>
    <mergeCell ref="J709:K709"/>
    <mergeCell ref="B710:B730"/>
    <mergeCell ref="A731:B731"/>
    <mergeCell ref="C731:D731"/>
    <mergeCell ref="G731:H731"/>
    <mergeCell ref="J731:K73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J18"/>
  <sheetViews>
    <sheetView workbookViewId="0">
      <selection activeCell="B23" sqref="B23"/>
    </sheetView>
  </sheetViews>
  <sheetFormatPr defaultRowHeight="15" x14ac:dyDescent="0.25"/>
  <cols>
    <col min="1" max="1" width="18.140625" style="2" customWidth="1"/>
    <col min="2" max="2" width="18.28515625" style="1" customWidth="1"/>
    <col min="3" max="3" width="18.42578125" style="1" customWidth="1"/>
    <col min="4" max="4" width="14.28515625" style="1" customWidth="1"/>
    <col min="5" max="5" width="16.5703125" style="1" customWidth="1"/>
    <col min="6" max="6" width="14.85546875" style="1" customWidth="1"/>
    <col min="7" max="7" width="14" style="1" customWidth="1"/>
    <col min="8" max="9" width="9.140625" style="1"/>
    <col min="10" max="10" width="14" style="1" customWidth="1"/>
    <col min="11" max="16384" width="9.140625" style="1"/>
  </cols>
  <sheetData>
    <row r="1" spans="1:10" ht="15.75" thickBot="1" x14ac:dyDescent="0.3">
      <c r="A1" s="1"/>
      <c r="B1" s="103" t="s">
        <v>11</v>
      </c>
      <c r="C1" s="103"/>
      <c r="D1" s="103"/>
      <c r="E1" s="103"/>
      <c r="F1" s="103"/>
      <c r="G1" s="103"/>
    </row>
    <row r="2" spans="1:10" ht="16.5" thickTop="1" thickBot="1" x14ac:dyDescent="0.3">
      <c r="A2" s="1"/>
      <c r="B2" s="2"/>
      <c r="C2" s="26" t="s">
        <v>5</v>
      </c>
      <c r="D2" s="27" t="s">
        <v>6</v>
      </c>
      <c r="E2" s="28" t="s">
        <v>7</v>
      </c>
      <c r="F2" s="29" t="s">
        <v>8</v>
      </c>
      <c r="G2" s="30" t="s">
        <v>9</v>
      </c>
      <c r="I2" s="1" t="s">
        <v>50</v>
      </c>
      <c r="J2" s="1" t="s">
        <v>53</v>
      </c>
    </row>
    <row r="3" spans="1:10" ht="15.75" thickTop="1" x14ac:dyDescent="0.25">
      <c r="A3" s="1"/>
      <c r="B3" s="32" t="s">
        <v>0</v>
      </c>
      <c r="C3" s="21">
        <v>10000</v>
      </c>
      <c r="D3" s="22">
        <v>1000</v>
      </c>
      <c r="E3" s="23">
        <v>100</v>
      </c>
      <c r="F3" s="24">
        <v>10</v>
      </c>
      <c r="G3" s="25">
        <v>1</v>
      </c>
      <c r="I3" s="1" t="s">
        <v>51</v>
      </c>
      <c r="J3" s="1" t="s">
        <v>54</v>
      </c>
    </row>
    <row r="4" spans="1:10" x14ac:dyDescent="0.25">
      <c r="A4" s="1"/>
      <c r="B4" s="33" t="s">
        <v>1</v>
      </c>
      <c r="C4" s="10">
        <v>1000</v>
      </c>
      <c r="D4" s="11">
        <v>100</v>
      </c>
      <c r="E4" s="12">
        <v>10</v>
      </c>
      <c r="F4" s="13">
        <v>1</v>
      </c>
      <c r="G4" s="14">
        <v>0.1</v>
      </c>
      <c r="I4" s="1" t="s">
        <v>50</v>
      </c>
      <c r="J4" s="1" t="s">
        <v>55</v>
      </c>
    </row>
    <row r="5" spans="1:10" x14ac:dyDescent="0.25">
      <c r="A5" s="1"/>
      <c r="B5" s="33" t="s">
        <v>2</v>
      </c>
      <c r="C5" s="10">
        <v>100</v>
      </c>
      <c r="D5" s="11">
        <v>10</v>
      </c>
      <c r="E5" s="12">
        <v>1</v>
      </c>
      <c r="F5" s="13">
        <v>0.1</v>
      </c>
      <c r="G5" s="14">
        <v>0.01</v>
      </c>
      <c r="I5" s="1" t="s">
        <v>56</v>
      </c>
      <c r="J5" s="1" t="s">
        <v>1</v>
      </c>
    </row>
    <row r="6" spans="1:10" x14ac:dyDescent="0.25">
      <c r="A6" s="1"/>
      <c r="B6" s="33" t="s">
        <v>3</v>
      </c>
      <c r="C6" s="10">
        <v>10</v>
      </c>
      <c r="D6" s="11">
        <v>1</v>
      </c>
      <c r="E6" s="12">
        <v>0.1</v>
      </c>
      <c r="F6" s="13">
        <v>0.01</v>
      </c>
      <c r="G6" s="14">
        <v>1E-3</v>
      </c>
      <c r="I6" s="1" t="s">
        <v>52</v>
      </c>
      <c r="J6" s="1" t="s">
        <v>57</v>
      </c>
    </row>
    <row r="7" spans="1:10" ht="15.75" thickBot="1" x14ac:dyDescent="0.3">
      <c r="A7" s="1"/>
      <c r="B7" s="34" t="s">
        <v>4</v>
      </c>
      <c r="C7" s="16">
        <v>1</v>
      </c>
      <c r="D7" s="17">
        <v>0.1</v>
      </c>
      <c r="E7" s="18">
        <v>0.01</v>
      </c>
      <c r="F7" s="19">
        <v>1E-3</v>
      </c>
      <c r="G7" s="20">
        <v>1E-4</v>
      </c>
    </row>
    <row r="8" spans="1:10" ht="15.75" thickTop="1" x14ac:dyDescent="0.25"/>
    <row r="11" spans="1:10" ht="15.75" thickBot="1" x14ac:dyDescent="0.3">
      <c r="B11" s="104" t="s">
        <v>12</v>
      </c>
      <c r="C11" s="104"/>
      <c r="D11" s="104"/>
      <c r="E11" s="104"/>
      <c r="F11" s="104"/>
      <c r="G11" s="104"/>
    </row>
    <row r="12" spans="1:10" ht="16.5" thickTop="1" thickBot="1" x14ac:dyDescent="0.3">
      <c r="B12" s="31" t="s">
        <v>10</v>
      </c>
      <c r="C12" s="4" t="s">
        <v>5</v>
      </c>
      <c r="D12" s="5" t="s">
        <v>6</v>
      </c>
      <c r="E12" s="6" t="s">
        <v>7</v>
      </c>
      <c r="F12" s="7" t="s">
        <v>8</v>
      </c>
      <c r="G12" s="8" t="s">
        <v>9</v>
      </c>
    </row>
    <row r="13" spans="1:10" ht="15.75" thickTop="1" x14ac:dyDescent="0.25">
      <c r="A13" s="35" t="s">
        <v>0</v>
      </c>
      <c r="B13" s="9">
        <v>11</v>
      </c>
      <c r="C13" s="10">
        <f>B13*C3</f>
        <v>110000</v>
      </c>
      <c r="D13" s="11">
        <f>B13*D3</f>
        <v>11000</v>
      </c>
      <c r="E13" s="12">
        <f>B13*E3</f>
        <v>1100</v>
      </c>
      <c r="F13" s="13">
        <f>B13*F3</f>
        <v>110</v>
      </c>
      <c r="G13" s="14">
        <f>B13*G3</f>
        <v>11</v>
      </c>
    </row>
    <row r="14" spans="1:10" x14ac:dyDescent="0.25">
      <c r="A14" s="36" t="s">
        <v>1</v>
      </c>
      <c r="B14" s="9">
        <v>22</v>
      </c>
      <c r="C14" s="10">
        <f>B14*C4</f>
        <v>22000</v>
      </c>
      <c r="D14" s="11">
        <f>B14*D4</f>
        <v>2200</v>
      </c>
      <c r="E14" s="12">
        <f>B14*E4</f>
        <v>220</v>
      </c>
      <c r="F14" s="13">
        <f>B14*F4</f>
        <v>22</v>
      </c>
      <c r="G14" s="14">
        <f>B14*G4</f>
        <v>2.2000000000000002</v>
      </c>
    </row>
    <row r="15" spans="1:10" x14ac:dyDescent="0.25">
      <c r="A15" s="36" t="s">
        <v>2</v>
      </c>
      <c r="B15" s="9">
        <v>160</v>
      </c>
      <c r="C15" s="10">
        <f>B15*C5</f>
        <v>16000</v>
      </c>
      <c r="D15" s="11">
        <f>B15*D5</f>
        <v>1600</v>
      </c>
      <c r="E15" s="12">
        <f>B15*E5</f>
        <v>160</v>
      </c>
      <c r="F15" s="13">
        <f>B15*F5</f>
        <v>16</v>
      </c>
      <c r="G15" s="14">
        <f>B15*G5</f>
        <v>1.6</v>
      </c>
    </row>
    <row r="16" spans="1:10" x14ac:dyDescent="0.25">
      <c r="A16" s="36" t="s">
        <v>3</v>
      </c>
      <c r="B16" s="9">
        <v>44</v>
      </c>
      <c r="C16" s="10">
        <f>B16*C6</f>
        <v>440</v>
      </c>
      <c r="D16" s="11">
        <f>B16*D6</f>
        <v>44</v>
      </c>
      <c r="E16" s="12">
        <f>B16*E6</f>
        <v>4.4000000000000004</v>
      </c>
      <c r="F16" s="13">
        <f>B16*F6</f>
        <v>0.44</v>
      </c>
      <c r="G16" s="14">
        <f>B16*G6</f>
        <v>4.3999999999999997E-2</v>
      </c>
    </row>
    <row r="17" spans="1:7" ht="15.75" thickBot="1" x14ac:dyDescent="0.3">
      <c r="A17" s="37" t="s">
        <v>4</v>
      </c>
      <c r="B17" s="15">
        <v>55</v>
      </c>
      <c r="C17" s="16">
        <f>B17*C7</f>
        <v>55</v>
      </c>
      <c r="D17" s="17">
        <f>B17*D7</f>
        <v>5.5</v>
      </c>
      <c r="E17" s="18">
        <f>B17*E7</f>
        <v>0.55000000000000004</v>
      </c>
      <c r="F17" s="19">
        <f>B17*F7</f>
        <v>5.5E-2</v>
      </c>
      <c r="G17" s="20">
        <f>B17*G7</f>
        <v>5.5000000000000005E-3</v>
      </c>
    </row>
    <row r="18" spans="1:7" ht="15.75" thickTop="1" x14ac:dyDescent="0.25"/>
  </sheetData>
  <mergeCells count="2">
    <mergeCell ref="B1:G1"/>
    <mergeCell ref="B11:G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N29"/>
  <sheetViews>
    <sheetView workbookViewId="0">
      <selection activeCell="N13" sqref="N13"/>
    </sheetView>
  </sheetViews>
  <sheetFormatPr defaultRowHeight="15" x14ac:dyDescent="0.25"/>
  <cols>
    <col min="1" max="1" width="18.140625" style="1" customWidth="1"/>
    <col min="2" max="2" width="4.7109375" style="1" customWidth="1"/>
    <col min="3" max="11" width="4.7109375" customWidth="1"/>
    <col min="13" max="13" width="5.28515625" customWidth="1"/>
    <col min="14" max="14" width="23.28515625" customWidth="1"/>
  </cols>
  <sheetData>
    <row r="1" spans="1:14" ht="16.5" thickTop="1" thickBot="1" x14ac:dyDescent="0.3">
      <c r="B1" s="107" t="s">
        <v>39</v>
      </c>
      <c r="C1" s="108"/>
      <c r="D1" s="108"/>
      <c r="E1" s="108"/>
      <c r="F1" s="108"/>
      <c r="G1" s="108"/>
      <c r="H1" s="108"/>
      <c r="I1" s="108"/>
      <c r="J1" s="108"/>
      <c r="K1" s="109"/>
    </row>
    <row r="2" spans="1:14" s="1" customFormat="1" ht="16.5" thickTop="1" thickBot="1" x14ac:dyDescent="0.3">
      <c r="B2" s="110" t="s">
        <v>31</v>
      </c>
      <c r="C2" s="111"/>
      <c r="D2" s="112" t="s">
        <v>33</v>
      </c>
      <c r="E2" s="112"/>
      <c r="F2" s="113" t="s">
        <v>34</v>
      </c>
      <c r="G2" s="113"/>
      <c r="H2" s="114" t="s">
        <v>32</v>
      </c>
      <c r="I2" s="114"/>
      <c r="J2" s="115" t="s">
        <v>35</v>
      </c>
      <c r="K2" s="116"/>
    </row>
    <row r="3" spans="1:14" s="1" customFormat="1" ht="16.5" thickTop="1" thickBot="1" x14ac:dyDescent="0.3">
      <c r="B3" s="38" t="s">
        <v>26</v>
      </c>
      <c r="C3" s="39" t="s">
        <v>27</v>
      </c>
      <c r="D3" s="40" t="s">
        <v>26</v>
      </c>
      <c r="E3" s="39" t="s">
        <v>27</v>
      </c>
      <c r="F3" s="40" t="s">
        <v>26</v>
      </c>
      <c r="G3" s="39" t="s">
        <v>27</v>
      </c>
      <c r="H3" s="40" t="s">
        <v>26</v>
      </c>
      <c r="I3" s="39" t="s">
        <v>27</v>
      </c>
      <c r="J3" s="40" t="s">
        <v>26</v>
      </c>
      <c r="K3" s="41" t="s">
        <v>27</v>
      </c>
      <c r="M3" s="105" t="s">
        <v>36</v>
      </c>
      <c r="N3" s="106"/>
    </row>
    <row r="4" spans="1:14" ht="15.75" thickTop="1" x14ac:dyDescent="0.25">
      <c r="A4" s="54" t="s">
        <v>4</v>
      </c>
      <c r="B4" s="47">
        <v>-3</v>
      </c>
      <c r="C4" s="43">
        <v>-3</v>
      </c>
      <c r="D4" s="42">
        <v>-4</v>
      </c>
      <c r="E4" s="43">
        <v>-2</v>
      </c>
      <c r="F4" s="42">
        <v>-5</v>
      </c>
      <c r="G4" s="43">
        <v>-1</v>
      </c>
      <c r="H4" s="42">
        <v>-2</v>
      </c>
      <c r="I4" s="43">
        <v>-4</v>
      </c>
      <c r="J4" s="42" t="s">
        <v>43</v>
      </c>
      <c r="K4" s="45" t="s">
        <v>43</v>
      </c>
      <c r="M4" s="57" t="s">
        <v>33</v>
      </c>
      <c r="N4" s="58" t="s">
        <v>40</v>
      </c>
    </row>
    <row r="5" spans="1:14" x14ac:dyDescent="0.25">
      <c r="A5" s="55" t="s">
        <v>23</v>
      </c>
      <c r="B5" s="48">
        <v>-2</v>
      </c>
      <c r="C5" s="44">
        <v>-2</v>
      </c>
      <c r="D5" s="49">
        <v>-3</v>
      </c>
      <c r="E5" s="44">
        <v>-1</v>
      </c>
      <c r="F5" s="49">
        <v>-4</v>
      </c>
      <c r="G5" s="44">
        <v>0</v>
      </c>
      <c r="H5" s="49">
        <v>-1</v>
      </c>
      <c r="I5" s="44">
        <v>-3</v>
      </c>
      <c r="J5" s="49" t="s">
        <v>43</v>
      </c>
      <c r="K5" s="46" t="s">
        <v>43</v>
      </c>
      <c r="M5" s="57" t="s">
        <v>34</v>
      </c>
      <c r="N5" s="58" t="s">
        <v>41</v>
      </c>
    </row>
    <row r="6" spans="1:14" x14ac:dyDescent="0.25">
      <c r="A6" s="55" t="s">
        <v>24</v>
      </c>
      <c r="B6" s="47">
        <v>-1</v>
      </c>
      <c r="C6" s="43">
        <v>-1</v>
      </c>
      <c r="D6" s="42">
        <v>-2</v>
      </c>
      <c r="E6" s="43">
        <v>0</v>
      </c>
      <c r="F6" s="42">
        <v>-3</v>
      </c>
      <c r="G6" s="43">
        <v>1</v>
      </c>
      <c r="H6" s="42">
        <v>0</v>
      </c>
      <c r="I6" s="43">
        <v>-2</v>
      </c>
      <c r="J6" s="42" t="s">
        <v>43</v>
      </c>
      <c r="K6" s="45" t="s">
        <v>43</v>
      </c>
      <c r="M6" s="57" t="s">
        <v>26</v>
      </c>
      <c r="N6" s="58" t="s">
        <v>37</v>
      </c>
    </row>
    <row r="7" spans="1:14" ht="15.75" thickBot="1" x14ac:dyDescent="0.3">
      <c r="A7" s="55" t="s">
        <v>25</v>
      </c>
      <c r="B7" s="48">
        <v>0</v>
      </c>
      <c r="C7" s="44">
        <v>0</v>
      </c>
      <c r="D7" s="49">
        <v>-1</v>
      </c>
      <c r="E7" s="44">
        <v>1</v>
      </c>
      <c r="F7" s="49">
        <v>-2</v>
      </c>
      <c r="G7" s="44">
        <v>2</v>
      </c>
      <c r="H7" s="49">
        <v>1</v>
      </c>
      <c r="I7" s="44">
        <v>-1</v>
      </c>
      <c r="J7" s="49" t="s">
        <v>43</v>
      </c>
      <c r="K7" s="46" t="s">
        <v>43</v>
      </c>
      <c r="M7" s="59" t="s">
        <v>27</v>
      </c>
      <c r="N7" s="60" t="s">
        <v>38</v>
      </c>
    </row>
    <row r="8" spans="1:14" ht="15.75" thickTop="1" x14ac:dyDescent="0.25">
      <c r="A8" s="55" t="s">
        <v>3</v>
      </c>
      <c r="B8" s="47" t="s">
        <v>43</v>
      </c>
      <c r="C8" s="43" t="s">
        <v>43</v>
      </c>
      <c r="D8" s="42" t="s">
        <v>43</v>
      </c>
      <c r="E8" s="43" t="s">
        <v>43</v>
      </c>
      <c r="F8" s="42" t="s">
        <v>43</v>
      </c>
      <c r="G8" s="43" t="s">
        <v>43</v>
      </c>
      <c r="H8" s="42">
        <v>2</v>
      </c>
      <c r="I8" s="43">
        <v>0</v>
      </c>
      <c r="J8" s="42" t="s">
        <v>43</v>
      </c>
      <c r="K8" s="45" t="s">
        <v>43</v>
      </c>
    </row>
    <row r="9" spans="1:14" x14ac:dyDescent="0.25">
      <c r="A9" s="55" t="s">
        <v>28</v>
      </c>
      <c r="B9" s="48" t="s">
        <v>43</v>
      </c>
      <c r="C9" s="44" t="s">
        <v>43</v>
      </c>
      <c r="D9" s="49">
        <v>1</v>
      </c>
      <c r="E9" s="44">
        <v>3</v>
      </c>
      <c r="F9" s="49">
        <v>0</v>
      </c>
      <c r="G9" s="44">
        <v>4</v>
      </c>
      <c r="H9" s="49" t="s">
        <v>43</v>
      </c>
      <c r="I9" s="44" t="s">
        <v>43</v>
      </c>
      <c r="J9" s="49" t="s">
        <v>43</v>
      </c>
      <c r="K9" s="46" t="s">
        <v>43</v>
      </c>
    </row>
    <row r="10" spans="1:14" x14ac:dyDescent="0.25">
      <c r="A10" s="55" t="s">
        <v>29</v>
      </c>
      <c r="B10" s="47" t="s">
        <v>43</v>
      </c>
      <c r="C10" s="43" t="s">
        <v>43</v>
      </c>
      <c r="D10" s="42" t="s">
        <v>43</v>
      </c>
      <c r="E10" s="43" t="s">
        <v>43</v>
      </c>
      <c r="F10" s="42" t="s">
        <v>43</v>
      </c>
      <c r="G10" s="43" t="s">
        <v>43</v>
      </c>
      <c r="H10" s="42">
        <v>4</v>
      </c>
      <c r="I10" s="43">
        <v>2</v>
      </c>
      <c r="J10" s="42">
        <v>5</v>
      </c>
      <c r="K10" s="45">
        <v>5</v>
      </c>
    </row>
    <row r="11" spans="1:14" ht="15.75" thickBot="1" x14ac:dyDescent="0.3">
      <c r="A11" s="56" t="s">
        <v>30</v>
      </c>
      <c r="B11" s="50" t="s">
        <v>43</v>
      </c>
      <c r="C11" s="51" t="s">
        <v>43</v>
      </c>
      <c r="D11" s="52" t="s">
        <v>43</v>
      </c>
      <c r="E11" s="51" t="s">
        <v>43</v>
      </c>
      <c r="F11" s="52" t="s">
        <v>43</v>
      </c>
      <c r="G11" s="51" t="s">
        <v>43</v>
      </c>
      <c r="H11" s="52" t="s">
        <v>43</v>
      </c>
      <c r="I11" s="51" t="s">
        <v>43</v>
      </c>
      <c r="J11" s="52">
        <v>6</v>
      </c>
      <c r="K11" s="53">
        <v>6</v>
      </c>
    </row>
    <row r="12" spans="1:14" ht="15.75" thickTop="1" x14ac:dyDescent="0.25"/>
    <row r="14" spans="1:14" x14ac:dyDescent="0.25">
      <c r="B14" s="1" t="s">
        <v>136</v>
      </c>
      <c r="C14" t="s">
        <v>137</v>
      </c>
      <c r="D14" t="s">
        <v>138</v>
      </c>
      <c r="E14" t="s">
        <v>140</v>
      </c>
      <c r="F14" t="s">
        <v>139</v>
      </c>
      <c r="N14" s="1"/>
    </row>
    <row r="15" spans="1:14" x14ac:dyDescent="0.25">
      <c r="B15" s="1">
        <v>-3</v>
      </c>
      <c r="C15">
        <v>-2</v>
      </c>
      <c r="D15">
        <v>-1</v>
      </c>
      <c r="E15">
        <v>-4</v>
      </c>
      <c r="F15">
        <v>0</v>
      </c>
      <c r="N15" s="1" t="s">
        <v>115</v>
      </c>
    </row>
    <row r="16" spans="1:14" x14ac:dyDescent="0.25">
      <c r="B16" s="1">
        <v>-2</v>
      </c>
      <c r="C16">
        <v>-1</v>
      </c>
      <c r="D16">
        <v>0</v>
      </c>
      <c r="E16">
        <v>-3</v>
      </c>
      <c r="F16">
        <v>1</v>
      </c>
      <c r="N16" s="1" t="s">
        <v>119</v>
      </c>
    </row>
    <row r="17" spans="1:14" x14ac:dyDescent="0.25">
      <c r="B17" s="1">
        <v>-1</v>
      </c>
      <c r="C17">
        <v>0</v>
      </c>
      <c r="D17">
        <v>1</v>
      </c>
      <c r="E17">
        <v>-2</v>
      </c>
      <c r="F17">
        <v>2</v>
      </c>
      <c r="N17" s="1" t="s">
        <v>116</v>
      </c>
    </row>
    <row r="18" spans="1:14" x14ac:dyDescent="0.25">
      <c r="B18" s="1">
        <v>0</v>
      </c>
      <c r="C18">
        <v>1</v>
      </c>
      <c r="D18">
        <v>2</v>
      </c>
      <c r="E18">
        <v>-1</v>
      </c>
      <c r="F18">
        <v>3</v>
      </c>
      <c r="N18" s="1" t="s">
        <v>114</v>
      </c>
    </row>
    <row r="19" spans="1:14" x14ac:dyDescent="0.25">
      <c r="B19" s="1">
        <v>1</v>
      </c>
      <c r="C19">
        <v>2</v>
      </c>
      <c r="D19">
        <v>3</v>
      </c>
      <c r="E19">
        <v>0</v>
      </c>
      <c r="F19">
        <v>4</v>
      </c>
      <c r="N19" s="1" t="s">
        <v>118</v>
      </c>
    </row>
    <row r="20" spans="1:14" x14ac:dyDescent="0.25">
      <c r="B20" s="1">
        <v>2</v>
      </c>
      <c r="C20">
        <v>3</v>
      </c>
      <c r="D20">
        <v>4</v>
      </c>
      <c r="E20">
        <v>1</v>
      </c>
      <c r="F20">
        <v>5</v>
      </c>
      <c r="N20" s="1" t="s">
        <v>134</v>
      </c>
    </row>
    <row r="21" spans="1:14" x14ac:dyDescent="0.25">
      <c r="B21" s="1">
        <v>3</v>
      </c>
      <c r="C21">
        <v>4</v>
      </c>
      <c r="D21">
        <v>5</v>
      </c>
      <c r="E21">
        <v>2</v>
      </c>
      <c r="F21">
        <v>6</v>
      </c>
      <c r="N21" s="1" t="s">
        <v>117</v>
      </c>
    </row>
    <row r="22" spans="1:14" x14ac:dyDescent="0.25">
      <c r="B22" s="1">
        <v>4</v>
      </c>
      <c r="C22">
        <v>5</v>
      </c>
      <c r="D22">
        <v>6</v>
      </c>
      <c r="E22">
        <v>3</v>
      </c>
      <c r="F22">
        <v>7</v>
      </c>
    </row>
    <row r="24" spans="1:14" x14ac:dyDescent="0.25">
      <c r="A24" s="1" t="s">
        <v>141</v>
      </c>
    </row>
    <row r="25" spans="1:14" x14ac:dyDescent="0.25">
      <c r="A25" s="1" t="s">
        <v>142</v>
      </c>
    </row>
    <row r="26" spans="1:14" x14ac:dyDescent="0.25">
      <c r="A26" s="1" t="s">
        <v>143</v>
      </c>
    </row>
    <row r="27" spans="1:14" x14ac:dyDescent="0.25">
      <c r="A27" s="1" t="s">
        <v>144</v>
      </c>
    </row>
    <row r="28" spans="1:14" x14ac:dyDescent="0.25">
      <c r="A28" s="1" t="s">
        <v>28</v>
      </c>
    </row>
    <row r="29" spans="1:14" x14ac:dyDescent="0.25">
      <c r="A29" s="1" t="s">
        <v>145</v>
      </c>
    </row>
  </sheetData>
  <mergeCells count="7">
    <mergeCell ref="M3:N3"/>
    <mergeCell ref="B1:K1"/>
    <mergeCell ref="B2:C2"/>
    <mergeCell ref="D2:E2"/>
    <mergeCell ref="F2:G2"/>
    <mergeCell ref="H2:I2"/>
    <mergeCell ref="J2:K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Armas</vt:lpstr>
      <vt:lpstr>Conversor de Moedas</vt:lpstr>
      <vt:lpstr>Armas - Base para Criação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Calheiros</dc:creator>
  <cp:lastModifiedBy>Gabriel Calheiros</cp:lastModifiedBy>
  <dcterms:created xsi:type="dcterms:W3CDTF">2015-06-26T18:05:11Z</dcterms:created>
  <dcterms:modified xsi:type="dcterms:W3CDTF">2015-06-29T20:26:26Z</dcterms:modified>
</cp:coreProperties>
</file>