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ndre\Desktop\"/>
    </mc:Choice>
  </mc:AlternateContent>
  <xr:revisionPtr revIDLastSave="0" documentId="13_ncr:1_{118D6C15-4B62-46C9-8716-45AF171973DB}" xr6:coauthVersionLast="47" xr6:coauthVersionMax="47" xr10:uidLastSave="{00000000-0000-0000-0000-000000000000}"/>
  <bookViews>
    <workbookView xWindow="-105" yWindow="0" windowWidth="14610" windowHeight="15585" firstSheet="3" activeTab="8" xr2:uid="{00000000-000D-0000-FFFF-FFFF00000000}"/>
  </bookViews>
  <sheets>
    <sheet name="Hoja1" sheetId="1" r:id="rId1"/>
    <sheet name="Hoja2" sheetId="2" r:id="rId2"/>
    <sheet name="Hoja3" sheetId="3" r:id="rId3"/>
    <sheet name="Hoja4" sheetId="4" r:id="rId4"/>
    <sheet name="Hoja5" sheetId="5" r:id="rId5"/>
    <sheet name="Hoja6" sheetId="6" r:id="rId6"/>
    <sheet name="Hoja7" sheetId="7" r:id="rId7"/>
    <sheet name="Hoja8" sheetId="8" r:id="rId8"/>
    <sheet name="Hoja9" sheetId="9" r:id="rId9"/>
    <sheet name="Hoja10"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0" l="1"/>
  <c r="I2" i="10"/>
  <c r="C9" i="10"/>
  <c r="F3" i="10"/>
  <c r="F2" i="10"/>
  <c r="C38" i="9"/>
  <c r="C23" i="9"/>
  <c r="C8" i="9"/>
  <c r="E41" i="9"/>
  <c r="E26" i="9"/>
  <c r="E11" i="9"/>
  <c r="N3" i="9"/>
  <c r="E41" i="8"/>
  <c r="C38" i="8"/>
  <c r="E26" i="8"/>
  <c r="C23" i="8"/>
  <c r="C32" i="8"/>
  <c r="D32" i="8" s="1"/>
  <c r="C17" i="8"/>
  <c r="D17" i="8" s="1"/>
  <c r="E11" i="8"/>
  <c r="C8" i="8"/>
  <c r="C31" i="7"/>
  <c r="B31" i="7"/>
  <c r="C39" i="7"/>
  <c r="J36" i="7"/>
  <c r="E42" i="7" s="1"/>
  <c r="C23" i="7"/>
  <c r="J20" i="7"/>
  <c r="E26" i="7" s="1"/>
  <c r="B16" i="7"/>
  <c r="C16" i="7" s="1"/>
  <c r="E11" i="7"/>
  <c r="C8" i="7"/>
  <c r="J5" i="7"/>
  <c r="C38" i="6"/>
  <c r="C23" i="6"/>
  <c r="E10" i="6"/>
  <c r="C7" i="6"/>
  <c r="E41" i="6"/>
  <c r="E26" i="6"/>
  <c r="C47" i="5"/>
  <c r="B47" i="5"/>
  <c r="E41" i="5"/>
  <c r="C38" i="5"/>
  <c r="C23" i="5"/>
  <c r="E26" i="5"/>
  <c r="C16" i="5"/>
  <c r="B16" i="5"/>
  <c r="C7" i="5"/>
  <c r="E10" i="5"/>
  <c r="T23" i="3"/>
  <c r="T22" i="3"/>
  <c r="T21" i="3"/>
  <c r="B21" i="3"/>
  <c r="Q35" i="2"/>
  <c r="Q33" i="2"/>
  <c r="J33" i="2"/>
  <c r="C33" i="2"/>
  <c r="Q30" i="2"/>
  <c r="J30" i="2"/>
  <c r="J35" i="2" s="1"/>
  <c r="C30" i="2"/>
  <c r="C35" i="2" s="1"/>
  <c r="Q24" i="2"/>
  <c r="J24" i="2"/>
  <c r="C24" i="2"/>
  <c r="C26" i="2" s="1"/>
  <c r="Q21" i="2"/>
  <c r="Q26" i="2" s="1"/>
  <c r="J21" i="2"/>
  <c r="J26" i="2" s="1"/>
  <c r="C21" i="2"/>
  <c r="Q15" i="2"/>
  <c r="J15" i="2"/>
  <c r="C15" i="2"/>
  <c r="Q12" i="2"/>
  <c r="Q17" i="2" s="1"/>
  <c r="J12" i="2"/>
  <c r="J17" i="2" s="1"/>
  <c r="C12" i="2"/>
  <c r="C17" i="2" s="1"/>
  <c r="Q6" i="2"/>
  <c r="Q8" i="2" s="1"/>
  <c r="J6" i="2"/>
  <c r="J8" i="2" s="1"/>
  <c r="C6" i="2"/>
  <c r="C8" i="2" s="1"/>
  <c r="Q3" i="2"/>
  <c r="J3" i="2"/>
  <c r="C3" i="2"/>
</calcChain>
</file>

<file path=xl/sharedStrings.xml><?xml version="1.0" encoding="utf-8"?>
<sst xmlns="http://schemas.openxmlformats.org/spreadsheetml/2006/main" count="345" uniqueCount="100">
  <si>
    <t>Metodo de la calculadora</t>
  </si>
  <si>
    <t>N</t>
  </si>
  <si>
    <t>Z^2</t>
  </si>
  <si>
    <t>Z</t>
  </si>
  <si>
    <t>P</t>
  </si>
  <si>
    <t>Q</t>
  </si>
  <si>
    <t>E^2</t>
  </si>
  <si>
    <t>E</t>
  </si>
  <si>
    <t>n</t>
  </si>
  <si>
    <t>SI</t>
  </si>
  <si>
    <t xml:space="preserve">Desviacion= </t>
  </si>
  <si>
    <t>Promedio=</t>
  </si>
  <si>
    <t>Tabla</t>
  </si>
  <si>
    <t>MS</t>
  </si>
  <si>
    <t>Diferencia</t>
  </si>
  <si>
    <t>Calculadora</t>
  </si>
  <si>
    <t xml:space="preserve">Sofware </t>
  </si>
  <si>
    <t>TICs</t>
  </si>
  <si>
    <t>Mecatronica</t>
  </si>
  <si>
    <t xml:space="preserve">Tabla </t>
  </si>
  <si>
    <t>a) u = 65,43</t>
  </si>
  <si>
    <t xml:space="preserve">Se tiene un promedio general de preferencia por la aplicación para aprender idiomas en la ESPE es de 65,43 con  una desviación de 24,78 se toma una muestra de 40 estudiantes donde se sabe que el promedio es de 78,57 con una desviación de 4,75. Se trabaja con un alfa de 0,05 y pruebe las hipótesis </t>
  </si>
  <si>
    <t>1.-</t>
  </si>
  <si>
    <t>Z =</t>
  </si>
  <si>
    <t>x =</t>
  </si>
  <si>
    <t>u =</t>
  </si>
  <si>
    <t>n =</t>
  </si>
  <si>
    <t>σ =</t>
  </si>
  <si>
    <t xml:space="preserve">3.- </t>
  </si>
  <si>
    <t>2.- α=</t>
  </si>
  <si>
    <t>4.- Ho se asepta si  -1,645 &lt;= Z &lt;= 1,645</t>
  </si>
  <si>
    <t>5.- Ho se rechaza, el promedio general es igual a 65,43</t>
  </si>
  <si>
    <t xml:space="preserve">6.- </t>
  </si>
  <si>
    <t>b) u &gt;= 65,43</t>
  </si>
  <si>
    <t>5.- Ho se acepta, el promedio general no es menor a 65,43</t>
  </si>
  <si>
    <t>4.- Ho se asepta si  Z &gt;= -1,645</t>
  </si>
  <si>
    <t>b) u &lt;= 65,43</t>
  </si>
  <si>
    <t>5.- Ho se rechaza, el promedio general no es mayor a 65,43</t>
  </si>
  <si>
    <t xml:space="preserve">Se tiene un promedio general de preferencia por la aplicación para aprender idiomas en la ESPE es de 65,43 con  una desviación de 24,78 se toma una muestra de 20 estudiantes donde se sabe que el promedio es de 78,57 con una desviación de 4,75. Se trabaja con un alfa de 0,10 y pruebe las hipótesis </t>
  </si>
  <si>
    <t>s =</t>
  </si>
  <si>
    <t>5.- Ho se acepta, el promedio general es igual a 65,43</t>
  </si>
  <si>
    <t>5.- Ho se acepta, el promedio general no es mayor a 65,43</t>
  </si>
  <si>
    <t>4.- Ho se asepta si  Z &lt;= 1,645</t>
  </si>
  <si>
    <t>Con un nivel de significancia de α=0,10\alpha = 0,10α=0,10, pruebe si la proporción de estudiantes que prefieren la aplicación en la muestra es diferente a la proporción general.</t>
  </si>
  <si>
    <t>En la ESPE, se sabe que aproximadamente el 60% de los estudiantes prefieren utilizar una aplicación para aprender idiomas. Se toma una muestra aleatoria de 120 estudiantes, y se encuentra que 40 de ellos manifiestan que prefieren la aplicación.</t>
  </si>
  <si>
    <t>~p =</t>
  </si>
  <si>
    <t>π =</t>
  </si>
  <si>
    <t>t =</t>
  </si>
  <si>
    <t>4.- Ho se asepta si  t &lt;= 1,328</t>
  </si>
  <si>
    <t>4.- Ho se asepta si  t &gt;= -1,328</t>
  </si>
  <si>
    <t>4.- Ho se asepta si  -1,729 &lt;= t &lt;= 1,729</t>
  </si>
  <si>
    <t>4.-</t>
  </si>
  <si>
    <t>4.- Ho se asepta si  -1,65 &lt;= Z &lt;= 1,65</t>
  </si>
  <si>
    <t>5.- Ho se rechaza, el promedio general es igual a 60%</t>
  </si>
  <si>
    <t>a) π = 65,43</t>
  </si>
  <si>
    <t>5.- Ho se acepta, el promedio general no es menor a 60%</t>
  </si>
  <si>
    <t>4.- Ho se asepta si  Z &gt;= -1,29</t>
  </si>
  <si>
    <t>b)  π &gt;= 65,43</t>
  </si>
  <si>
    <t>c)  π &lt;= 65,43</t>
  </si>
  <si>
    <t>5.- Ho se acepta, el promedio general no es meyor a 60%</t>
  </si>
  <si>
    <t>6.-</t>
  </si>
  <si>
    <t>4.- Ho se asepta si  Z &lt;= 1,29</t>
  </si>
  <si>
    <t xml:space="preserve">La primera muestra, compuesta por sofware tiene un promedio de 86,71 y una desviacion estandar de 6,86 y un tamaño de 40. La segunda muestra, compuesta por TICs, tiene un promedio de 67,93 con una desviacion de 27,98 y un tamallo de muestra de 80. Con una alfa de 0,01 determinar la siguientes hipotesis </t>
  </si>
  <si>
    <t xml:space="preserve">x1 = </t>
  </si>
  <si>
    <t>x2 =</t>
  </si>
  <si>
    <t>s1 =</t>
  </si>
  <si>
    <t>s2 =</t>
  </si>
  <si>
    <t>n2 =</t>
  </si>
  <si>
    <t>n1 =</t>
  </si>
  <si>
    <t>a) u1 = u2</t>
  </si>
  <si>
    <t xml:space="preserve"> 1.- </t>
  </si>
  <si>
    <t xml:space="preserve">2.- </t>
  </si>
  <si>
    <t>3.-</t>
  </si>
  <si>
    <t>Ho se acepta si -2,58 &lt;= z &lt;= 2,58</t>
  </si>
  <si>
    <t>5.-</t>
  </si>
  <si>
    <t>Ho se rechaza, el promedio de sofware no es diferente al de TICs</t>
  </si>
  <si>
    <t>P=</t>
  </si>
  <si>
    <t>a) u1 &gt; u2</t>
  </si>
  <si>
    <t>Ho se acepta si z&lt;= 2,33</t>
  </si>
  <si>
    <t>Ho se rechaza, el promedio de sofware no es mayor al de TICs</t>
  </si>
  <si>
    <t>a) u1 &lt; u2</t>
  </si>
  <si>
    <t>Ho se acepta si z&gt;= 2,33</t>
  </si>
  <si>
    <t>Ho se acepta, el promedio de sofware no es menor al de TICs</t>
  </si>
  <si>
    <t xml:space="preserve">La primera muestra, compuesta por sofware tiene un promedio de 86,71 y una desviacion estandar de 6,86 y un tamaño de 10. La segunda muestra, compuesta por TICs, tiene un promedio de 67,93 con una desviacion de 27,98 y un tamallo de muestra de 20. Con una alfa de 0,05 determinar la siguientes hipotesis </t>
  </si>
  <si>
    <t>Sp^2 =</t>
  </si>
  <si>
    <t>Ho se acepta, el promedio de sofware no es diferente al de TICs</t>
  </si>
  <si>
    <t>Ho se acepta, el promedio de sofware no es mayor al de TICs</t>
  </si>
  <si>
    <t>Ho se acepta si z&lt;= 2,467</t>
  </si>
  <si>
    <t>Ho se acepta si z&gt;= 2,467</t>
  </si>
  <si>
    <t>Una universidad quiere comparar el porcentaje de estudiantes que usan plataformas de software educativo frente a los que usan plataformas de TICs. En una muestra de 40 estudiantes de software, 34 afirmaron usar regularmente estas plataformas. En una muestra de 80 estudiantes de TICs, 50 afirmaron lo mismo. ¿Existe diferencia significativa entre las proporciones de uso entre ambos grupos al 0,01 de significancia?</t>
  </si>
  <si>
    <t>x1 =</t>
  </si>
  <si>
    <t>p1 =</t>
  </si>
  <si>
    <t>p2 =</t>
  </si>
  <si>
    <t xml:space="preserve">a.- </t>
  </si>
  <si>
    <t>1)</t>
  </si>
  <si>
    <t>2)</t>
  </si>
  <si>
    <t>3)</t>
  </si>
  <si>
    <t>Z=</t>
  </si>
  <si>
    <t>pc =</t>
  </si>
  <si>
    <t>Ho se acepta si -2,763 &lt;= t &lt;= 2,763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</si>
</sst>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rgb="FF7030A0"/>
        <bgColor indexed="64"/>
      </patternFill>
    </fill>
    <fill>
      <patternFill patternType="solid">
        <fgColor theme="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ck">
        <color theme="9"/>
      </left>
      <right style="thick">
        <color theme="9"/>
      </right>
      <top style="thick">
        <color theme="9"/>
      </top>
      <bottom style="thick">
        <color theme="9"/>
      </bottom>
      <diagonal/>
    </border>
    <border>
      <left/>
      <right style="thick">
        <color theme="5"/>
      </right>
      <top style="thick">
        <color theme="5"/>
      </top>
      <bottom style="thick">
        <color theme="5"/>
      </bottom>
      <diagonal/>
    </border>
    <border>
      <left style="thick">
        <color theme="5"/>
      </left>
      <right style="thick">
        <color theme="5"/>
      </right>
      <top style="thick">
        <color theme="5"/>
      </top>
      <bottom style="thick">
        <color theme="5"/>
      </bottom>
      <diagonal/>
    </border>
    <border>
      <left/>
      <right style="thick">
        <color theme="4"/>
      </right>
      <top style="thick">
        <color theme="4"/>
      </top>
      <bottom style="thick">
        <color theme="4"/>
      </bottom>
      <diagonal/>
    </border>
    <border>
      <left style="thick">
        <color theme="4"/>
      </left>
      <right style="thick">
        <color theme="4"/>
      </right>
      <top style="thick">
        <color theme="4"/>
      </top>
      <bottom style="thick">
        <color theme="4"/>
      </bottom>
      <diagonal/>
    </border>
    <border>
      <left style="thick">
        <color theme="9"/>
      </left>
      <right style="thick">
        <color theme="9"/>
      </right>
      <top style="thick">
        <color theme="9"/>
      </top>
      <bottom/>
      <diagonal/>
    </border>
    <border>
      <left style="thick">
        <color theme="5"/>
      </left>
      <right/>
      <top style="thick">
        <color theme="5"/>
      </top>
      <bottom style="thick">
        <color theme="5"/>
      </bottom>
      <diagonal/>
    </border>
    <border>
      <left style="thick">
        <color theme="9"/>
      </left>
      <right/>
      <top style="thick">
        <color theme="9"/>
      </top>
      <bottom style="thick">
        <color theme="9"/>
      </bottom>
      <diagonal/>
    </border>
    <border>
      <left style="thick">
        <color theme="4"/>
      </left>
      <right style="thick">
        <color theme="4"/>
      </right>
      <top/>
      <bottom style="thick">
        <color theme="4"/>
      </bottom>
      <diagonal/>
    </border>
    <border>
      <left/>
      <right style="thick">
        <color theme="4"/>
      </right>
      <top/>
      <bottom style="thick">
        <color theme="4"/>
      </bottom>
      <diagonal/>
    </border>
  </borders>
  <cellStyleXfs count="1">
    <xf numFmtId="0" fontId="0" fillId="0" borderId="0"/>
  </cellStyleXfs>
  <cellXfs count="39">
    <xf numFmtId="0" fontId="0" fillId="0" borderId="0" xfId="0"/>
    <xf numFmtId="164" fontId="3" fillId="0" borderId="1" xfId="0" applyNumberFormat="1" applyFont="1" applyBorder="1"/>
    <xf numFmtId="0" fontId="4" fillId="0" borderId="1" xfId="0" applyFont="1" applyBorder="1"/>
    <xf numFmtId="164" fontId="3" fillId="0" borderId="0" xfId="0" applyNumberFormat="1" applyFont="1"/>
    <xf numFmtId="0" fontId="0" fillId="0" borderId="1" xfId="0" applyBorder="1"/>
    <xf numFmtId="2" fontId="1" fillId="2" borderId="0" xfId="0" applyNumberFormat="1" applyFont="1" applyFill="1"/>
    <xf numFmtId="2" fontId="1" fillId="3" borderId="0" xfId="0" applyNumberFormat="1" applyFont="1" applyFill="1"/>
    <xf numFmtId="2" fontId="1" fillId="5" borderId="0" xfId="0" applyNumberFormat="1" applyFont="1" applyFill="1"/>
    <xf numFmtId="0" fontId="0" fillId="6" borderId="0" xfId="0" applyFill="1"/>
    <xf numFmtId="165" fontId="3" fillId="0" borderId="1" xfId="0" applyNumberFormat="1" applyFont="1" applyBorder="1"/>
    <xf numFmtId="165" fontId="3" fillId="0" borderId="0" xfId="0" applyNumberFormat="1" applyFont="1"/>
    <xf numFmtId="0" fontId="2" fillId="0" borderId="0" xfId="0" applyFont="1"/>
    <xf numFmtId="165" fontId="2" fillId="0" borderId="1" xfId="0" applyNumberFormat="1" applyFont="1" applyBorder="1"/>
    <xf numFmtId="164" fontId="3" fillId="0" borderId="2" xfId="0" applyNumberFormat="1" applyFont="1" applyBorder="1"/>
    <xf numFmtId="0" fontId="4" fillId="0" borderId="2" xfId="0" applyFont="1" applyBorder="1"/>
    <xf numFmtId="164" fontId="3" fillId="0" borderId="3" xfId="0" applyNumberFormat="1" applyFont="1" applyBorder="1"/>
    <xf numFmtId="0" fontId="4" fillId="0" borderId="4" xfId="0" applyFont="1" applyBorder="1"/>
    <xf numFmtId="164" fontId="3" fillId="0" borderId="4" xfId="0" applyNumberFormat="1" applyFont="1" applyBorder="1"/>
    <xf numFmtId="164" fontId="3" fillId="0" borderId="5" xfId="0" applyNumberFormat="1" applyFont="1" applyBorder="1"/>
    <xf numFmtId="0" fontId="4" fillId="0" borderId="6" xfId="0" applyFont="1" applyBorder="1"/>
    <xf numFmtId="164" fontId="3" fillId="0" borderId="6" xfId="0" applyNumberFormat="1" applyFont="1" applyBorder="1"/>
    <xf numFmtId="164" fontId="3" fillId="0" borderId="7" xfId="0" applyNumberFormat="1"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164" fontId="3" fillId="0" borderId="11" xfId="0" applyNumberFormat="1" applyFont="1" applyBorder="1"/>
    <xf numFmtId="164" fontId="2" fillId="8" borderId="0" xfId="0" applyNumberFormat="1" applyFont="1" applyFill="1" applyAlignment="1">
      <alignment horizontal="center"/>
    </xf>
    <xf numFmtId="164" fontId="3" fillId="5" borderId="0" xfId="0" applyNumberFormat="1" applyFont="1" applyFill="1"/>
    <xf numFmtId="164" fontId="2" fillId="4" borderId="0" xfId="0" applyNumberFormat="1" applyFont="1" applyFill="1" applyAlignment="1">
      <alignment horizontal="center"/>
    </xf>
    <xf numFmtId="164" fontId="2" fillId="6" borderId="0" xfId="0" applyNumberFormat="1" applyFont="1" applyFill="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7" borderId="0" xfId="0" applyFill="1" applyAlignment="1">
      <alignment horizontal="center"/>
    </xf>
    <xf numFmtId="164" fontId="2" fillId="8" borderId="0" xfId="0" applyNumberFormat="1" applyFont="1"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1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image" Target="../media/image22.png"/><Relationship Id="rId7" Type="http://schemas.openxmlformats.org/officeDocument/2006/relationships/image" Target="../media/image17.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18.png"/><Relationship Id="rId5" Type="http://schemas.openxmlformats.org/officeDocument/2006/relationships/image" Target="../media/image19.png"/><Relationship Id="rId4" Type="http://schemas.openxmlformats.org/officeDocument/2006/relationships/image" Target="../media/image23.png"/></Relationships>
</file>

<file path=xl/drawings/_rels/drawing6.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23.png"/><Relationship Id="rId7" Type="http://schemas.openxmlformats.org/officeDocument/2006/relationships/image" Target="../media/image27.png"/><Relationship Id="rId2" Type="http://schemas.openxmlformats.org/officeDocument/2006/relationships/image" Target="../media/image22.png"/><Relationship Id="rId1" Type="http://schemas.openxmlformats.org/officeDocument/2006/relationships/image" Target="../media/image20.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7.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30.png"/><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20</xdr:col>
      <xdr:colOff>28574</xdr:colOff>
      <xdr:row>4</xdr:row>
      <xdr:rowOff>0</xdr:rowOff>
    </xdr:from>
    <xdr:to>
      <xdr:col>23</xdr:col>
      <xdr:colOff>255541</xdr:colOff>
      <xdr:row>7</xdr:row>
      <xdr:rowOff>152400</xdr:rowOff>
    </xdr:to>
    <xdr:pic>
      <xdr:nvPicPr>
        <xdr:cNvPr id="2" name="Imagen 1">
          <a:extLst>
            <a:ext uri="{FF2B5EF4-FFF2-40B4-BE49-F238E27FC236}">
              <a16:creationId xmlns:a16="http://schemas.microsoft.com/office/drawing/2014/main" id="{F84B97A5-EB4D-388F-34C4-DA987DFD1D21}"/>
            </a:ext>
          </a:extLst>
        </xdr:cNvPr>
        <xdr:cNvPicPr>
          <a:picLocks noChangeAspect="1"/>
        </xdr:cNvPicPr>
      </xdr:nvPicPr>
      <xdr:blipFill>
        <a:blip xmlns:r="http://schemas.openxmlformats.org/officeDocument/2006/relationships" r:embed="rId1"/>
        <a:stretch>
          <a:fillRect/>
        </a:stretch>
      </xdr:blipFill>
      <xdr:spPr>
        <a:xfrm>
          <a:off x="15268574" y="762000"/>
          <a:ext cx="2512967"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2</xdr:col>
      <xdr:colOff>300484</xdr:colOff>
      <xdr:row>11</xdr:row>
      <xdr:rowOff>180975</xdr:rowOff>
    </xdr:to>
    <xdr:pic>
      <xdr:nvPicPr>
        <xdr:cNvPr id="3" name="Imagen 2">
          <a:extLst>
            <a:ext uri="{FF2B5EF4-FFF2-40B4-BE49-F238E27FC236}">
              <a16:creationId xmlns:a16="http://schemas.microsoft.com/office/drawing/2014/main" id="{271DEE7B-7EB7-5C74-76F8-948D11D074F8}"/>
            </a:ext>
          </a:extLst>
        </xdr:cNvPr>
        <xdr:cNvPicPr>
          <a:picLocks noChangeAspect="1"/>
        </xdr:cNvPicPr>
      </xdr:nvPicPr>
      <xdr:blipFill>
        <a:blip xmlns:r="http://schemas.openxmlformats.org/officeDocument/2006/relationships" r:embed="rId1"/>
        <a:stretch>
          <a:fillRect/>
        </a:stretch>
      </xdr:blipFill>
      <xdr:spPr>
        <a:xfrm>
          <a:off x="762000" y="1143000"/>
          <a:ext cx="1062484" cy="561975"/>
        </a:xfrm>
        <a:prstGeom prst="rect">
          <a:avLst/>
        </a:prstGeom>
      </xdr:spPr>
    </xdr:pic>
    <xdr:clientData/>
  </xdr:twoCellAnchor>
  <xdr:twoCellAnchor editAs="oneCell">
    <xdr:from>
      <xdr:col>1</xdr:col>
      <xdr:colOff>9526</xdr:colOff>
      <xdr:row>2</xdr:row>
      <xdr:rowOff>28575</xdr:rowOff>
    </xdr:from>
    <xdr:to>
      <xdr:col>2</xdr:col>
      <xdr:colOff>276226</xdr:colOff>
      <xdr:row>5</xdr:row>
      <xdr:rowOff>50556</xdr:rowOff>
    </xdr:to>
    <xdr:pic>
      <xdr:nvPicPr>
        <xdr:cNvPr id="4" name="Imagen 3">
          <a:extLst>
            <a:ext uri="{FF2B5EF4-FFF2-40B4-BE49-F238E27FC236}">
              <a16:creationId xmlns:a16="http://schemas.microsoft.com/office/drawing/2014/main" id="{7AA474DF-C5FF-F6F5-3724-AC6E1FA69849}"/>
            </a:ext>
          </a:extLst>
        </xdr:cNvPr>
        <xdr:cNvPicPr>
          <a:picLocks noChangeAspect="1"/>
        </xdr:cNvPicPr>
      </xdr:nvPicPr>
      <xdr:blipFill>
        <a:blip xmlns:r="http://schemas.openxmlformats.org/officeDocument/2006/relationships" r:embed="rId2"/>
        <a:stretch>
          <a:fillRect/>
        </a:stretch>
      </xdr:blipFill>
      <xdr:spPr>
        <a:xfrm>
          <a:off x="771526" y="409575"/>
          <a:ext cx="1028700" cy="593481"/>
        </a:xfrm>
        <a:prstGeom prst="rect">
          <a:avLst/>
        </a:prstGeom>
      </xdr:spPr>
    </xdr:pic>
    <xdr:clientData/>
  </xdr:twoCellAnchor>
  <xdr:oneCellAnchor>
    <xdr:from>
      <xdr:col>1</xdr:col>
      <xdr:colOff>0</xdr:colOff>
      <xdr:row>25</xdr:row>
      <xdr:rowOff>0</xdr:rowOff>
    </xdr:from>
    <xdr:ext cx="1062484" cy="561975"/>
    <xdr:pic>
      <xdr:nvPicPr>
        <xdr:cNvPr id="2" name="Imagen 1">
          <a:extLst>
            <a:ext uri="{FF2B5EF4-FFF2-40B4-BE49-F238E27FC236}">
              <a16:creationId xmlns:a16="http://schemas.microsoft.com/office/drawing/2014/main" id="{6FD1B719-0E49-4DB2-82C9-13ECCA96D9EF}"/>
            </a:ext>
          </a:extLst>
        </xdr:cNvPr>
        <xdr:cNvPicPr>
          <a:picLocks noChangeAspect="1"/>
        </xdr:cNvPicPr>
      </xdr:nvPicPr>
      <xdr:blipFill>
        <a:blip xmlns:r="http://schemas.openxmlformats.org/officeDocument/2006/relationships" r:embed="rId1"/>
        <a:stretch>
          <a:fillRect/>
        </a:stretch>
      </xdr:blipFill>
      <xdr:spPr>
        <a:xfrm>
          <a:off x="762000" y="1714500"/>
          <a:ext cx="1062484" cy="561975"/>
        </a:xfrm>
        <a:prstGeom prst="rect">
          <a:avLst/>
        </a:prstGeom>
      </xdr:spPr>
    </xdr:pic>
    <xdr:clientData/>
  </xdr:oneCellAnchor>
  <xdr:twoCellAnchor editAs="oneCell">
    <xdr:from>
      <xdr:col>0</xdr:col>
      <xdr:colOff>723900</xdr:colOff>
      <xdr:row>18</xdr:row>
      <xdr:rowOff>19051</xdr:rowOff>
    </xdr:from>
    <xdr:to>
      <xdr:col>2</xdr:col>
      <xdr:colOff>515047</xdr:colOff>
      <xdr:row>21</xdr:row>
      <xdr:rowOff>152401</xdr:rowOff>
    </xdr:to>
    <xdr:pic>
      <xdr:nvPicPr>
        <xdr:cNvPr id="8" name="Imagen 7">
          <a:extLst>
            <a:ext uri="{FF2B5EF4-FFF2-40B4-BE49-F238E27FC236}">
              <a16:creationId xmlns:a16="http://schemas.microsoft.com/office/drawing/2014/main" id="{1512849A-B142-23C6-CCBD-6A2C29F68DAA}"/>
            </a:ext>
          </a:extLst>
        </xdr:cNvPr>
        <xdr:cNvPicPr>
          <a:picLocks noChangeAspect="1"/>
        </xdr:cNvPicPr>
      </xdr:nvPicPr>
      <xdr:blipFill>
        <a:blip xmlns:r="http://schemas.openxmlformats.org/officeDocument/2006/relationships" r:embed="rId3"/>
        <a:stretch>
          <a:fillRect/>
        </a:stretch>
      </xdr:blipFill>
      <xdr:spPr>
        <a:xfrm>
          <a:off x="723900" y="3448051"/>
          <a:ext cx="1315147" cy="704850"/>
        </a:xfrm>
        <a:prstGeom prst="rect">
          <a:avLst/>
        </a:prstGeom>
      </xdr:spPr>
    </xdr:pic>
    <xdr:clientData/>
  </xdr:twoCellAnchor>
  <xdr:oneCellAnchor>
    <xdr:from>
      <xdr:col>1</xdr:col>
      <xdr:colOff>0</xdr:colOff>
      <xdr:row>40</xdr:row>
      <xdr:rowOff>0</xdr:rowOff>
    </xdr:from>
    <xdr:ext cx="1062484" cy="561975"/>
    <xdr:pic>
      <xdr:nvPicPr>
        <xdr:cNvPr id="9" name="Imagen 8">
          <a:extLst>
            <a:ext uri="{FF2B5EF4-FFF2-40B4-BE49-F238E27FC236}">
              <a16:creationId xmlns:a16="http://schemas.microsoft.com/office/drawing/2014/main" id="{9DFD22D6-7A3F-44D0-99F5-E5EFB77214ED}"/>
            </a:ext>
          </a:extLst>
        </xdr:cNvPr>
        <xdr:cNvPicPr>
          <a:picLocks noChangeAspect="1"/>
        </xdr:cNvPicPr>
      </xdr:nvPicPr>
      <xdr:blipFill>
        <a:blip xmlns:r="http://schemas.openxmlformats.org/officeDocument/2006/relationships" r:embed="rId1"/>
        <a:stretch>
          <a:fillRect/>
        </a:stretch>
      </xdr:blipFill>
      <xdr:spPr>
        <a:xfrm>
          <a:off x="762000" y="4762500"/>
          <a:ext cx="1062484" cy="561975"/>
        </a:xfrm>
        <a:prstGeom prst="rect">
          <a:avLst/>
        </a:prstGeom>
      </xdr:spPr>
    </xdr:pic>
    <xdr:clientData/>
  </xdr:oneCellAnchor>
  <xdr:twoCellAnchor editAs="oneCell">
    <xdr:from>
      <xdr:col>1</xdr:col>
      <xdr:colOff>19051</xdr:colOff>
      <xdr:row>33</xdr:row>
      <xdr:rowOff>32108</xdr:rowOff>
    </xdr:from>
    <xdr:to>
      <xdr:col>2</xdr:col>
      <xdr:colOff>514351</xdr:colOff>
      <xdr:row>36</xdr:row>
      <xdr:rowOff>114404</xdr:rowOff>
    </xdr:to>
    <xdr:pic>
      <xdr:nvPicPr>
        <xdr:cNvPr id="11" name="Imagen 10">
          <a:extLst>
            <a:ext uri="{FF2B5EF4-FFF2-40B4-BE49-F238E27FC236}">
              <a16:creationId xmlns:a16="http://schemas.microsoft.com/office/drawing/2014/main" id="{8ACF1C45-C7FB-42D3-8251-CF5F35497B5E}"/>
            </a:ext>
          </a:extLst>
        </xdr:cNvPr>
        <xdr:cNvPicPr>
          <a:picLocks noChangeAspect="1"/>
        </xdr:cNvPicPr>
      </xdr:nvPicPr>
      <xdr:blipFill>
        <a:blip xmlns:r="http://schemas.openxmlformats.org/officeDocument/2006/relationships" r:embed="rId4"/>
        <a:stretch>
          <a:fillRect/>
        </a:stretch>
      </xdr:blipFill>
      <xdr:spPr>
        <a:xfrm>
          <a:off x="781051" y="6318608"/>
          <a:ext cx="1257300" cy="653796"/>
        </a:xfrm>
        <a:prstGeom prst="rect">
          <a:avLst/>
        </a:prstGeom>
      </xdr:spPr>
    </xdr:pic>
    <xdr:clientData/>
  </xdr:twoCellAnchor>
  <xdr:twoCellAnchor editAs="oneCell">
    <xdr:from>
      <xdr:col>9</xdr:col>
      <xdr:colOff>285751</xdr:colOff>
      <xdr:row>36</xdr:row>
      <xdr:rowOff>108856</xdr:rowOff>
    </xdr:from>
    <xdr:to>
      <xdr:col>15</xdr:col>
      <xdr:colOff>190230</xdr:colOff>
      <xdr:row>44</xdr:row>
      <xdr:rowOff>60064</xdr:rowOff>
    </xdr:to>
    <xdr:pic>
      <xdr:nvPicPr>
        <xdr:cNvPr id="12" name="Imagen 11" descr="Recorte de pantalla">
          <a:extLst>
            <a:ext uri="{FF2B5EF4-FFF2-40B4-BE49-F238E27FC236}">
              <a16:creationId xmlns:a16="http://schemas.microsoft.com/office/drawing/2014/main" id="{C2F52260-51BA-42AA-B08F-E2E5DBD5E52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143751" y="6966856"/>
          <a:ext cx="4476479" cy="1475208"/>
        </a:xfrm>
        <a:prstGeom prst="rect">
          <a:avLst/>
        </a:prstGeom>
      </xdr:spPr>
    </xdr:pic>
    <xdr:clientData/>
  </xdr:twoCellAnchor>
  <xdr:twoCellAnchor editAs="oneCell">
    <xdr:from>
      <xdr:col>10</xdr:col>
      <xdr:colOff>653143</xdr:colOff>
      <xdr:row>7</xdr:row>
      <xdr:rowOff>136072</xdr:rowOff>
    </xdr:from>
    <xdr:to>
      <xdr:col>15</xdr:col>
      <xdr:colOff>463943</xdr:colOff>
      <xdr:row>14</xdr:row>
      <xdr:rowOff>41788</xdr:rowOff>
    </xdr:to>
    <xdr:pic>
      <xdr:nvPicPr>
        <xdr:cNvPr id="13" name="Imagen 12" descr="Recorte de pantalla">
          <a:extLst>
            <a:ext uri="{FF2B5EF4-FFF2-40B4-BE49-F238E27FC236}">
              <a16:creationId xmlns:a16="http://schemas.microsoft.com/office/drawing/2014/main" id="{879CC55D-32A9-47CD-9EEE-86135C58D86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73143" y="1469572"/>
          <a:ext cx="3620800" cy="1239216"/>
        </a:xfrm>
        <a:prstGeom prst="rect">
          <a:avLst/>
        </a:prstGeom>
      </xdr:spPr>
    </xdr:pic>
    <xdr:clientData/>
  </xdr:twoCellAnchor>
  <xdr:twoCellAnchor editAs="oneCell">
    <xdr:from>
      <xdr:col>9</xdr:col>
      <xdr:colOff>598715</xdr:colOff>
      <xdr:row>22</xdr:row>
      <xdr:rowOff>40821</xdr:rowOff>
    </xdr:from>
    <xdr:to>
      <xdr:col>14</xdr:col>
      <xdr:colOff>627863</xdr:colOff>
      <xdr:row>29</xdr:row>
      <xdr:rowOff>30050</xdr:rowOff>
    </xdr:to>
    <xdr:pic>
      <xdr:nvPicPr>
        <xdr:cNvPr id="14" name="Imagen 13" descr="Recorte de pantalla">
          <a:extLst>
            <a:ext uri="{FF2B5EF4-FFF2-40B4-BE49-F238E27FC236}">
              <a16:creationId xmlns:a16="http://schemas.microsoft.com/office/drawing/2014/main" id="{1D812433-6BD9-4CF3-B9E7-06EED453556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456715" y="4231821"/>
          <a:ext cx="3839148" cy="13227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9526</xdr:colOff>
      <xdr:row>2</xdr:row>
      <xdr:rowOff>28575</xdr:rowOff>
    </xdr:from>
    <xdr:to>
      <xdr:col>2</xdr:col>
      <xdr:colOff>276226</xdr:colOff>
      <xdr:row>5</xdr:row>
      <xdr:rowOff>50556</xdr:rowOff>
    </xdr:to>
    <xdr:pic>
      <xdr:nvPicPr>
        <xdr:cNvPr id="3" name="Imagen 2">
          <a:extLst>
            <a:ext uri="{FF2B5EF4-FFF2-40B4-BE49-F238E27FC236}">
              <a16:creationId xmlns:a16="http://schemas.microsoft.com/office/drawing/2014/main" id="{FC9D6139-5DDD-432C-97F4-B646A7775D04}"/>
            </a:ext>
          </a:extLst>
        </xdr:cNvPr>
        <xdr:cNvPicPr>
          <a:picLocks noChangeAspect="1"/>
        </xdr:cNvPicPr>
      </xdr:nvPicPr>
      <xdr:blipFill>
        <a:blip xmlns:r="http://schemas.openxmlformats.org/officeDocument/2006/relationships" r:embed="rId1"/>
        <a:stretch>
          <a:fillRect/>
        </a:stretch>
      </xdr:blipFill>
      <xdr:spPr>
        <a:xfrm>
          <a:off x="771526" y="409575"/>
          <a:ext cx="1028700" cy="593481"/>
        </a:xfrm>
        <a:prstGeom prst="rect">
          <a:avLst/>
        </a:prstGeom>
      </xdr:spPr>
    </xdr:pic>
    <xdr:clientData/>
  </xdr:twoCellAnchor>
  <xdr:twoCellAnchor editAs="oneCell">
    <xdr:from>
      <xdr:col>0</xdr:col>
      <xdr:colOff>723900</xdr:colOff>
      <xdr:row>18</xdr:row>
      <xdr:rowOff>19051</xdr:rowOff>
    </xdr:from>
    <xdr:to>
      <xdr:col>2</xdr:col>
      <xdr:colOff>515047</xdr:colOff>
      <xdr:row>21</xdr:row>
      <xdr:rowOff>152401</xdr:rowOff>
    </xdr:to>
    <xdr:pic>
      <xdr:nvPicPr>
        <xdr:cNvPr id="5" name="Imagen 4">
          <a:extLst>
            <a:ext uri="{FF2B5EF4-FFF2-40B4-BE49-F238E27FC236}">
              <a16:creationId xmlns:a16="http://schemas.microsoft.com/office/drawing/2014/main" id="{286499BF-261E-4621-A301-2181510130DF}"/>
            </a:ext>
          </a:extLst>
        </xdr:cNvPr>
        <xdr:cNvPicPr>
          <a:picLocks noChangeAspect="1"/>
        </xdr:cNvPicPr>
      </xdr:nvPicPr>
      <xdr:blipFill>
        <a:blip xmlns:r="http://schemas.openxmlformats.org/officeDocument/2006/relationships" r:embed="rId2"/>
        <a:stretch>
          <a:fillRect/>
        </a:stretch>
      </xdr:blipFill>
      <xdr:spPr>
        <a:xfrm>
          <a:off x="723900" y="3448051"/>
          <a:ext cx="1315147" cy="704850"/>
        </a:xfrm>
        <a:prstGeom prst="rect">
          <a:avLst/>
        </a:prstGeom>
      </xdr:spPr>
    </xdr:pic>
    <xdr:clientData/>
  </xdr:twoCellAnchor>
  <xdr:twoCellAnchor editAs="oneCell">
    <xdr:from>
      <xdr:col>1</xdr:col>
      <xdr:colOff>19051</xdr:colOff>
      <xdr:row>33</xdr:row>
      <xdr:rowOff>32108</xdr:rowOff>
    </xdr:from>
    <xdr:to>
      <xdr:col>2</xdr:col>
      <xdr:colOff>514351</xdr:colOff>
      <xdr:row>36</xdr:row>
      <xdr:rowOff>114404</xdr:rowOff>
    </xdr:to>
    <xdr:pic>
      <xdr:nvPicPr>
        <xdr:cNvPr id="7" name="Imagen 6">
          <a:extLst>
            <a:ext uri="{FF2B5EF4-FFF2-40B4-BE49-F238E27FC236}">
              <a16:creationId xmlns:a16="http://schemas.microsoft.com/office/drawing/2014/main" id="{4FF8B512-0279-49DD-B781-838C275DE715}"/>
            </a:ext>
          </a:extLst>
        </xdr:cNvPr>
        <xdr:cNvPicPr>
          <a:picLocks noChangeAspect="1"/>
        </xdr:cNvPicPr>
      </xdr:nvPicPr>
      <xdr:blipFill>
        <a:blip xmlns:r="http://schemas.openxmlformats.org/officeDocument/2006/relationships" r:embed="rId3"/>
        <a:stretch>
          <a:fillRect/>
        </a:stretch>
      </xdr:blipFill>
      <xdr:spPr>
        <a:xfrm>
          <a:off x="781051" y="6318608"/>
          <a:ext cx="1257300" cy="653796"/>
        </a:xfrm>
        <a:prstGeom prst="rect">
          <a:avLst/>
        </a:prstGeom>
      </xdr:spPr>
    </xdr:pic>
    <xdr:clientData/>
  </xdr:twoCellAnchor>
  <xdr:twoCellAnchor editAs="oneCell">
    <xdr:from>
      <xdr:col>0</xdr:col>
      <xdr:colOff>638175</xdr:colOff>
      <xdr:row>8</xdr:row>
      <xdr:rowOff>28575</xdr:rowOff>
    </xdr:from>
    <xdr:to>
      <xdr:col>2</xdr:col>
      <xdr:colOff>228756</xdr:colOff>
      <xdr:row>11</xdr:row>
      <xdr:rowOff>104865</xdr:rowOff>
    </xdr:to>
    <xdr:pic>
      <xdr:nvPicPr>
        <xdr:cNvPr id="8" name="Imagen 7">
          <a:extLst>
            <a:ext uri="{FF2B5EF4-FFF2-40B4-BE49-F238E27FC236}">
              <a16:creationId xmlns:a16="http://schemas.microsoft.com/office/drawing/2014/main" id="{35AB0A25-0172-3633-7959-D3524D1E6CB6}"/>
            </a:ext>
          </a:extLst>
        </xdr:cNvPr>
        <xdr:cNvPicPr>
          <a:picLocks noChangeAspect="1"/>
        </xdr:cNvPicPr>
      </xdr:nvPicPr>
      <xdr:blipFill>
        <a:blip xmlns:r="http://schemas.openxmlformats.org/officeDocument/2006/relationships" r:embed="rId4"/>
        <a:stretch>
          <a:fillRect/>
        </a:stretch>
      </xdr:blipFill>
      <xdr:spPr>
        <a:xfrm>
          <a:off x="638175" y="1552575"/>
          <a:ext cx="1114581" cy="647790"/>
        </a:xfrm>
        <a:prstGeom prst="rect">
          <a:avLst/>
        </a:prstGeom>
      </xdr:spPr>
    </xdr:pic>
    <xdr:clientData/>
  </xdr:twoCellAnchor>
  <xdr:twoCellAnchor editAs="oneCell">
    <xdr:from>
      <xdr:col>0</xdr:col>
      <xdr:colOff>714375</xdr:colOff>
      <xdr:row>24</xdr:row>
      <xdr:rowOff>0</xdr:rowOff>
    </xdr:from>
    <xdr:to>
      <xdr:col>2</xdr:col>
      <xdr:colOff>304956</xdr:colOff>
      <xdr:row>27</xdr:row>
      <xdr:rowOff>76290</xdr:rowOff>
    </xdr:to>
    <xdr:pic>
      <xdr:nvPicPr>
        <xdr:cNvPr id="9" name="Imagen 8">
          <a:extLst>
            <a:ext uri="{FF2B5EF4-FFF2-40B4-BE49-F238E27FC236}">
              <a16:creationId xmlns:a16="http://schemas.microsoft.com/office/drawing/2014/main" id="{650233F4-14F0-DDCC-488E-35A6D24E5E2C}"/>
            </a:ext>
          </a:extLst>
        </xdr:cNvPr>
        <xdr:cNvPicPr>
          <a:picLocks noChangeAspect="1"/>
        </xdr:cNvPicPr>
      </xdr:nvPicPr>
      <xdr:blipFill>
        <a:blip xmlns:r="http://schemas.openxmlformats.org/officeDocument/2006/relationships" r:embed="rId4"/>
        <a:stretch>
          <a:fillRect/>
        </a:stretch>
      </xdr:blipFill>
      <xdr:spPr>
        <a:xfrm>
          <a:off x="714375" y="4572000"/>
          <a:ext cx="1114581" cy="647790"/>
        </a:xfrm>
        <a:prstGeom prst="rect">
          <a:avLst/>
        </a:prstGeom>
      </xdr:spPr>
    </xdr:pic>
    <xdr:clientData/>
  </xdr:twoCellAnchor>
  <xdr:twoCellAnchor editAs="oneCell">
    <xdr:from>
      <xdr:col>0</xdr:col>
      <xdr:colOff>619125</xdr:colOff>
      <xdr:row>39</xdr:row>
      <xdr:rowOff>114300</xdr:rowOff>
    </xdr:from>
    <xdr:to>
      <xdr:col>2</xdr:col>
      <xdr:colOff>209706</xdr:colOff>
      <xdr:row>43</xdr:row>
      <xdr:rowOff>90</xdr:rowOff>
    </xdr:to>
    <xdr:pic>
      <xdr:nvPicPr>
        <xdr:cNvPr id="10" name="Imagen 9">
          <a:extLst>
            <a:ext uri="{FF2B5EF4-FFF2-40B4-BE49-F238E27FC236}">
              <a16:creationId xmlns:a16="http://schemas.microsoft.com/office/drawing/2014/main" id="{270FECAB-D749-AE9D-A040-02A287338314}"/>
            </a:ext>
          </a:extLst>
        </xdr:cNvPr>
        <xdr:cNvPicPr>
          <a:picLocks noChangeAspect="1"/>
        </xdr:cNvPicPr>
      </xdr:nvPicPr>
      <xdr:blipFill>
        <a:blip xmlns:r="http://schemas.openxmlformats.org/officeDocument/2006/relationships" r:embed="rId4"/>
        <a:stretch>
          <a:fillRect/>
        </a:stretch>
      </xdr:blipFill>
      <xdr:spPr>
        <a:xfrm>
          <a:off x="619125" y="7543800"/>
          <a:ext cx="1114581" cy="647790"/>
        </a:xfrm>
        <a:prstGeom prst="rect">
          <a:avLst/>
        </a:prstGeom>
      </xdr:spPr>
    </xdr:pic>
    <xdr:clientData/>
  </xdr:twoCellAnchor>
  <xdr:twoCellAnchor editAs="oneCell">
    <xdr:from>
      <xdr:col>11</xdr:col>
      <xdr:colOff>155864</xdr:colOff>
      <xdr:row>4</xdr:row>
      <xdr:rowOff>69272</xdr:rowOff>
    </xdr:from>
    <xdr:to>
      <xdr:col>16</xdr:col>
      <xdr:colOff>577206</xdr:colOff>
      <xdr:row>11</xdr:row>
      <xdr:rowOff>154622</xdr:rowOff>
    </xdr:to>
    <xdr:pic>
      <xdr:nvPicPr>
        <xdr:cNvPr id="11" name="Imagen 10" descr="Recorte de pantalla">
          <a:extLst>
            <a:ext uri="{FF2B5EF4-FFF2-40B4-BE49-F238E27FC236}">
              <a16:creationId xmlns:a16="http://schemas.microsoft.com/office/drawing/2014/main" id="{D6883455-CB6E-4497-8BE4-99C729D2542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537864" y="831272"/>
          <a:ext cx="4231342" cy="1418850"/>
        </a:xfrm>
        <a:prstGeom prst="rect">
          <a:avLst/>
        </a:prstGeom>
      </xdr:spPr>
    </xdr:pic>
    <xdr:clientData/>
  </xdr:twoCellAnchor>
  <xdr:twoCellAnchor editAs="oneCell">
    <xdr:from>
      <xdr:col>10</xdr:col>
      <xdr:colOff>554182</xdr:colOff>
      <xdr:row>22</xdr:row>
      <xdr:rowOff>17319</xdr:rowOff>
    </xdr:from>
    <xdr:to>
      <xdr:col>16</xdr:col>
      <xdr:colOff>66234</xdr:colOff>
      <xdr:row>28</xdr:row>
      <xdr:rowOff>184682</xdr:rowOff>
    </xdr:to>
    <xdr:pic>
      <xdr:nvPicPr>
        <xdr:cNvPr id="12" name="Imagen 11" descr="Recorte de pantalla">
          <a:extLst>
            <a:ext uri="{FF2B5EF4-FFF2-40B4-BE49-F238E27FC236}">
              <a16:creationId xmlns:a16="http://schemas.microsoft.com/office/drawing/2014/main" id="{F13E6632-15B6-41C4-AEE0-C986FE4ADFC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74182" y="4208319"/>
          <a:ext cx="4084052" cy="1310363"/>
        </a:xfrm>
        <a:prstGeom prst="rect">
          <a:avLst/>
        </a:prstGeom>
      </xdr:spPr>
    </xdr:pic>
    <xdr:clientData/>
  </xdr:twoCellAnchor>
  <xdr:twoCellAnchor editAs="oneCell">
    <xdr:from>
      <xdr:col>10</xdr:col>
      <xdr:colOff>502227</xdr:colOff>
      <xdr:row>39</xdr:row>
      <xdr:rowOff>0</xdr:rowOff>
    </xdr:from>
    <xdr:to>
      <xdr:col>16</xdr:col>
      <xdr:colOff>491581</xdr:colOff>
      <xdr:row>45</xdr:row>
      <xdr:rowOff>112738</xdr:rowOff>
    </xdr:to>
    <xdr:pic>
      <xdr:nvPicPr>
        <xdr:cNvPr id="15" name="Imagen 14">
          <a:extLst>
            <a:ext uri="{FF2B5EF4-FFF2-40B4-BE49-F238E27FC236}">
              <a16:creationId xmlns:a16="http://schemas.microsoft.com/office/drawing/2014/main" id="{31B8742C-BDB2-43A3-8C8F-05B234E365FE}"/>
            </a:ext>
          </a:extLst>
        </xdr:cNvPr>
        <xdr:cNvPicPr>
          <a:picLocks noChangeAspect="1"/>
        </xdr:cNvPicPr>
      </xdr:nvPicPr>
      <xdr:blipFill rotWithShape="1">
        <a:blip xmlns:r="http://schemas.openxmlformats.org/officeDocument/2006/relationships" r:embed="rId7"/>
        <a:srcRect l="7023" t="45300" r="16509" b="20298"/>
        <a:stretch/>
      </xdr:blipFill>
      <xdr:spPr>
        <a:xfrm>
          <a:off x="8122227" y="7429500"/>
          <a:ext cx="4561354" cy="12557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657225</xdr:colOff>
      <xdr:row>3</xdr:row>
      <xdr:rowOff>95251</xdr:rowOff>
    </xdr:from>
    <xdr:to>
      <xdr:col>2</xdr:col>
      <xdr:colOff>228600</xdr:colOff>
      <xdr:row>6</xdr:row>
      <xdr:rowOff>105433</xdr:rowOff>
    </xdr:to>
    <xdr:pic>
      <xdr:nvPicPr>
        <xdr:cNvPr id="10" name="Imagen 9">
          <a:extLst>
            <a:ext uri="{FF2B5EF4-FFF2-40B4-BE49-F238E27FC236}">
              <a16:creationId xmlns:a16="http://schemas.microsoft.com/office/drawing/2014/main" id="{8A3B8CA0-28B5-D4DE-D8B2-ACCAE095DCBF}"/>
            </a:ext>
          </a:extLst>
        </xdr:cNvPr>
        <xdr:cNvPicPr>
          <a:picLocks noChangeAspect="1"/>
        </xdr:cNvPicPr>
      </xdr:nvPicPr>
      <xdr:blipFill>
        <a:blip xmlns:r="http://schemas.openxmlformats.org/officeDocument/2006/relationships" r:embed="rId1"/>
        <a:stretch>
          <a:fillRect/>
        </a:stretch>
      </xdr:blipFill>
      <xdr:spPr>
        <a:xfrm>
          <a:off x="657225" y="666751"/>
          <a:ext cx="1095375" cy="581682"/>
        </a:xfrm>
        <a:prstGeom prst="rect">
          <a:avLst/>
        </a:prstGeom>
      </xdr:spPr>
    </xdr:pic>
    <xdr:clientData/>
  </xdr:twoCellAnchor>
  <xdr:twoCellAnchor editAs="oneCell">
    <xdr:from>
      <xdr:col>0</xdr:col>
      <xdr:colOff>676275</xdr:colOff>
      <xdr:row>9</xdr:row>
      <xdr:rowOff>28576</xdr:rowOff>
    </xdr:from>
    <xdr:to>
      <xdr:col>2</xdr:col>
      <xdr:colOff>347144</xdr:colOff>
      <xdr:row>12</xdr:row>
      <xdr:rowOff>123826</xdr:rowOff>
    </xdr:to>
    <xdr:pic>
      <xdr:nvPicPr>
        <xdr:cNvPr id="11" name="Imagen 10">
          <a:extLst>
            <a:ext uri="{FF2B5EF4-FFF2-40B4-BE49-F238E27FC236}">
              <a16:creationId xmlns:a16="http://schemas.microsoft.com/office/drawing/2014/main" id="{FF364A8A-DE6B-02D5-033B-6C1B63F4EAF9}"/>
            </a:ext>
          </a:extLst>
        </xdr:cNvPr>
        <xdr:cNvPicPr>
          <a:picLocks noChangeAspect="1"/>
        </xdr:cNvPicPr>
      </xdr:nvPicPr>
      <xdr:blipFill>
        <a:blip xmlns:r="http://schemas.openxmlformats.org/officeDocument/2006/relationships" r:embed="rId2"/>
        <a:stretch>
          <a:fillRect/>
        </a:stretch>
      </xdr:blipFill>
      <xdr:spPr>
        <a:xfrm>
          <a:off x="676275" y="1743076"/>
          <a:ext cx="1194869" cy="666750"/>
        </a:xfrm>
        <a:prstGeom prst="rect">
          <a:avLst/>
        </a:prstGeom>
      </xdr:spPr>
    </xdr:pic>
    <xdr:clientData/>
  </xdr:twoCellAnchor>
  <xdr:oneCellAnchor>
    <xdr:from>
      <xdr:col>0</xdr:col>
      <xdr:colOff>676275</xdr:colOff>
      <xdr:row>24</xdr:row>
      <xdr:rowOff>28576</xdr:rowOff>
    </xdr:from>
    <xdr:ext cx="1194869" cy="666750"/>
    <xdr:pic>
      <xdr:nvPicPr>
        <xdr:cNvPr id="13" name="Imagen 12">
          <a:extLst>
            <a:ext uri="{FF2B5EF4-FFF2-40B4-BE49-F238E27FC236}">
              <a16:creationId xmlns:a16="http://schemas.microsoft.com/office/drawing/2014/main" id="{0E835422-D3DE-4FFC-B72C-794554F17700}"/>
            </a:ext>
          </a:extLst>
        </xdr:cNvPr>
        <xdr:cNvPicPr>
          <a:picLocks noChangeAspect="1"/>
        </xdr:cNvPicPr>
      </xdr:nvPicPr>
      <xdr:blipFill>
        <a:blip xmlns:r="http://schemas.openxmlformats.org/officeDocument/2006/relationships" r:embed="rId2"/>
        <a:stretch>
          <a:fillRect/>
        </a:stretch>
      </xdr:blipFill>
      <xdr:spPr>
        <a:xfrm>
          <a:off x="676275" y="1743076"/>
          <a:ext cx="1194869" cy="666750"/>
        </a:xfrm>
        <a:prstGeom prst="rect">
          <a:avLst/>
        </a:prstGeom>
      </xdr:spPr>
    </xdr:pic>
    <xdr:clientData/>
  </xdr:oneCellAnchor>
  <xdr:twoCellAnchor editAs="oneCell">
    <xdr:from>
      <xdr:col>0</xdr:col>
      <xdr:colOff>752475</xdr:colOff>
      <xdr:row>18</xdr:row>
      <xdr:rowOff>64509</xdr:rowOff>
    </xdr:from>
    <xdr:to>
      <xdr:col>2</xdr:col>
      <xdr:colOff>285750</xdr:colOff>
      <xdr:row>21</xdr:row>
      <xdr:rowOff>46820</xdr:rowOff>
    </xdr:to>
    <xdr:pic>
      <xdr:nvPicPr>
        <xdr:cNvPr id="14" name="Imagen 13">
          <a:extLst>
            <a:ext uri="{FF2B5EF4-FFF2-40B4-BE49-F238E27FC236}">
              <a16:creationId xmlns:a16="http://schemas.microsoft.com/office/drawing/2014/main" id="{26AB073D-B580-BB89-8D07-F66D4DE2C2E8}"/>
            </a:ext>
          </a:extLst>
        </xdr:cNvPr>
        <xdr:cNvPicPr>
          <a:picLocks noChangeAspect="1"/>
        </xdr:cNvPicPr>
      </xdr:nvPicPr>
      <xdr:blipFill>
        <a:blip xmlns:r="http://schemas.openxmlformats.org/officeDocument/2006/relationships" r:embed="rId3"/>
        <a:stretch>
          <a:fillRect/>
        </a:stretch>
      </xdr:blipFill>
      <xdr:spPr>
        <a:xfrm>
          <a:off x="752475" y="3493509"/>
          <a:ext cx="1057275" cy="553811"/>
        </a:xfrm>
        <a:prstGeom prst="rect">
          <a:avLst/>
        </a:prstGeom>
      </xdr:spPr>
    </xdr:pic>
    <xdr:clientData/>
  </xdr:twoCellAnchor>
  <xdr:oneCellAnchor>
    <xdr:from>
      <xdr:col>0</xdr:col>
      <xdr:colOff>676275</xdr:colOff>
      <xdr:row>40</xdr:row>
      <xdr:rowOff>28576</xdr:rowOff>
    </xdr:from>
    <xdr:ext cx="1194869" cy="666750"/>
    <xdr:pic>
      <xdr:nvPicPr>
        <xdr:cNvPr id="15" name="Imagen 14">
          <a:extLst>
            <a:ext uri="{FF2B5EF4-FFF2-40B4-BE49-F238E27FC236}">
              <a16:creationId xmlns:a16="http://schemas.microsoft.com/office/drawing/2014/main" id="{3A2FD839-41D4-4C00-8803-6ACBB7C109B6}"/>
            </a:ext>
          </a:extLst>
        </xdr:cNvPr>
        <xdr:cNvPicPr>
          <a:picLocks noChangeAspect="1"/>
        </xdr:cNvPicPr>
      </xdr:nvPicPr>
      <xdr:blipFill>
        <a:blip xmlns:r="http://schemas.openxmlformats.org/officeDocument/2006/relationships" r:embed="rId2"/>
        <a:stretch>
          <a:fillRect/>
        </a:stretch>
      </xdr:blipFill>
      <xdr:spPr>
        <a:xfrm>
          <a:off x="676275" y="4600576"/>
          <a:ext cx="1194869" cy="666750"/>
        </a:xfrm>
        <a:prstGeom prst="rect">
          <a:avLst/>
        </a:prstGeom>
      </xdr:spPr>
    </xdr:pic>
    <xdr:clientData/>
  </xdr:oneCellAnchor>
  <xdr:twoCellAnchor editAs="oneCell">
    <xdr:from>
      <xdr:col>1</xdr:col>
      <xdr:colOff>238125</xdr:colOff>
      <xdr:row>34</xdr:row>
      <xdr:rowOff>55700</xdr:rowOff>
    </xdr:from>
    <xdr:to>
      <xdr:col>2</xdr:col>
      <xdr:colOff>485775</xdr:colOff>
      <xdr:row>37</xdr:row>
      <xdr:rowOff>85841</xdr:rowOff>
    </xdr:to>
    <xdr:pic>
      <xdr:nvPicPr>
        <xdr:cNvPr id="17" name="Imagen 16">
          <a:extLst>
            <a:ext uri="{FF2B5EF4-FFF2-40B4-BE49-F238E27FC236}">
              <a16:creationId xmlns:a16="http://schemas.microsoft.com/office/drawing/2014/main" id="{AEF6DD05-E224-712E-7CDE-A5557D041968}"/>
            </a:ext>
          </a:extLst>
        </xdr:cNvPr>
        <xdr:cNvPicPr>
          <a:picLocks noChangeAspect="1"/>
        </xdr:cNvPicPr>
      </xdr:nvPicPr>
      <xdr:blipFill>
        <a:blip xmlns:r="http://schemas.openxmlformats.org/officeDocument/2006/relationships" r:embed="rId4"/>
        <a:stretch>
          <a:fillRect/>
        </a:stretch>
      </xdr:blipFill>
      <xdr:spPr>
        <a:xfrm>
          <a:off x="1000125" y="6532700"/>
          <a:ext cx="1009650" cy="601641"/>
        </a:xfrm>
        <a:prstGeom prst="rect">
          <a:avLst/>
        </a:prstGeom>
      </xdr:spPr>
    </xdr:pic>
    <xdr:clientData/>
  </xdr:twoCellAnchor>
  <xdr:twoCellAnchor editAs="oneCell">
    <xdr:from>
      <xdr:col>10</xdr:col>
      <xdr:colOff>138545</xdr:colOff>
      <xdr:row>40</xdr:row>
      <xdr:rowOff>17318</xdr:rowOff>
    </xdr:from>
    <xdr:to>
      <xdr:col>14</xdr:col>
      <xdr:colOff>9905</xdr:colOff>
      <xdr:row>45</xdr:row>
      <xdr:rowOff>116378</xdr:rowOff>
    </xdr:to>
    <xdr:pic>
      <xdr:nvPicPr>
        <xdr:cNvPr id="18" name="Imagen 17" descr="Recorte de pantalla">
          <a:extLst>
            <a:ext uri="{FF2B5EF4-FFF2-40B4-BE49-F238E27FC236}">
              <a16:creationId xmlns:a16="http://schemas.microsoft.com/office/drawing/2014/main" id="{A46D97A1-E634-4C1F-B8EE-0FA0DE5B505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58545" y="7637318"/>
          <a:ext cx="2919360" cy="1051560"/>
        </a:xfrm>
        <a:prstGeom prst="rect">
          <a:avLst/>
        </a:prstGeom>
      </xdr:spPr>
    </xdr:pic>
    <xdr:clientData/>
  </xdr:twoCellAnchor>
  <xdr:twoCellAnchor editAs="oneCell">
    <xdr:from>
      <xdr:col>10</xdr:col>
      <xdr:colOff>103908</xdr:colOff>
      <xdr:row>22</xdr:row>
      <xdr:rowOff>69273</xdr:rowOff>
    </xdr:from>
    <xdr:to>
      <xdr:col>13</xdr:col>
      <xdr:colOff>728748</xdr:colOff>
      <xdr:row>28</xdr:row>
      <xdr:rowOff>85490</xdr:rowOff>
    </xdr:to>
    <xdr:pic>
      <xdr:nvPicPr>
        <xdr:cNvPr id="19" name="Imagen 18" descr="Recorte de pantalla">
          <a:extLst>
            <a:ext uri="{FF2B5EF4-FFF2-40B4-BE49-F238E27FC236}">
              <a16:creationId xmlns:a16="http://schemas.microsoft.com/office/drawing/2014/main" id="{A90DA97D-5537-436C-BA86-A9048117214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23908" y="4260273"/>
          <a:ext cx="2910840" cy="1159217"/>
        </a:xfrm>
        <a:prstGeom prst="rect">
          <a:avLst/>
        </a:prstGeom>
      </xdr:spPr>
    </xdr:pic>
    <xdr:clientData/>
  </xdr:twoCellAnchor>
  <xdr:twoCellAnchor editAs="oneCell">
    <xdr:from>
      <xdr:col>10</xdr:col>
      <xdr:colOff>346362</xdr:colOff>
      <xdr:row>3</xdr:row>
      <xdr:rowOff>138545</xdr:rowOff>
    </xdr:from>
    <xdr:to>
      <xdr:col>14</xdr:col>
      <xdr:colOff>495125</xdr:colOff>
      <xdr:row>10</xdr:row>
      <xdr:rowOff>69965</xdr:rowOff>
    </xdr:to>
    <xdr:pic>
      <xdr:nvPicPr>
        <xdr:cNvPr id="20" name="Imagen 19" descr="Recorte de pantalla">
          <a:extLst>
            <a:ext uri="{FF2B5EF4-FFF2-40B4-BE49-F238E27FC236}">
              <a16:creationId xmlns:a16="http://schemas.microsoft.com/office/drawing/2014/main" id="{A70998F3-6D4E-4242-85EA-E3113E29FC5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966362" y="710045"/>
          <a:ext cx="3196763" cy="12649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xdr:row>
      <xdr:rowOff>19050</xdr:rowOff>
    </xdr:from>
    <xdr:to>
      <xdr:col>2</xdr:col>
      <xdr:colOff>30347</xdr:colOff>
      <xdr:row>6</xdr:row>
      <xdr:rowOff>104775</xdr:rowOff>
    </xdr:to>
    <xdr:pic>
      <xdr:nvPicPr>
        <xdr:cNvPr id="8" name="Imagen 7">
          <a:extLst>
            <a:ext uri="{FF2B5EF4-FFF2-40B4-BE49-F238E27FC236}">
              <a16:creationId xmlns:a16="http://schemas.microsoft.com/office/drawing/2014/main" id="{59CC4021-4F50-4F6A-17B5-E31E9A29CE91}"/>
            </a:ext>
          </a:extLst>
        </xdr:cNvPr>
        <xdr:cNvPicPr>
          <a:picLocks noChangeAspect="1"/>
        </xdr:cNvPicPr>
      </xdr:nvPicPr>
      <xdr:blipFill>
        <a:blip xmlns:r="http://schemas.openxmlformats.org/officeDocument/2006/relationships" r:embed="rId1"/>
        <a:stretch>
          <a:fillRect/>
        </a:stretch>
      </xdr:blipFill>
      <xdr:spPr>
        <a:xfrm>
          <a:off x="762000" y="781050"/>
          <a:ext cx="792347" cy="466725"/>
        </a:xfrm>
        <a:prstGeom prst="rect">
          <a:avLst/>
        </a:prstGeom>
      </xdr:spPr>
    </xdr:pic>
    <xdr:clientData/>
  </xdr:twoCellAnchor>
  <xdr:twoCellAnchor editAs="oneCell">
    <xdr:from>
      <xdr:col>1</xdr:col>
      <xdr:colOff>0</xdr:colOff>
      <xdr:row>10</xdr:row>
      <xdr:rowOff>0</xdr:rowOff>
    </xdr:from>
    <xdr:to>
      <xdr:col>2</xdr:col>
      <xdr:colOff>376073</xdr:colOff>
      <xdr:row>13</xdr:row>
      <xdr:rowOff>28575</xdr:rowOff>
    </xdr:to>
    <xdr:pic>
      <xdr:nvPicPr>
        <xdr:cNvPr id="9" name="Imagen 8">
          <a:extLst>
            <a:ext uri="{FF2B5EF4-FFF2-40B4-BE49-F238E27FC236}">
              <a16:creationId xmlns:a16="http://schemas.microsoft.com/office/drawing/2014/main" id="{D3A1DC8B-1CB7-3892-C504-5DAC21A750A7}"/>
            </a:ext>
          </a:extLst>
        </xdr:cNvPr>
        <xdr:cNvPicPr>
          <a:picLocks noChangeAspect="1"/>
        </xdr:cNvPicPr>
      </xdr:nvPicPr>
      <xdr:blipFill>
        <a:blip xmlns:r="http://schemas.openxmlformats.org/officeDocument/2006/relationships" r:embed="rId2"/>
        <a:stretch>
          <a:fillRect/>
        </a:stretch>
      </xdr:blipFill>
      <xdr:spPr>
        <a:xfrm>
          <a:off x="762000" y="1905000"/>
          <a:ext cx="1138073" cy="600075"/>
        </a:xfrm>
        <a:prstGeom prst="rect">
          <a:avLst/>
        </a:prstGeom>
      </xdr:spPr>
    </xdr:pic>
    <xdr:clientData/>
  </xdr:twoCellAnchor>
  <xdr:oneCellAnchor>
    <xdr:from>
      <xdr:col>1</xdr:col>
      <xdr:colOff>0</xdr:colOff>
      <xdr:row>25</xdr:row>
      <xdr:rowOff>0</xdr:rowOff>
    </xdr:from>
    <xdr:ext cx="1138073" cy="600075"/>
    <xdr:pic>
      <xdr:nvPicPr>
        <xdr:cNvPr id="11" name="Imagen 10">
          <a:extLst>
            <a:ext uri="{FF2B5EF4-FFF2-40B4-BE49-F238E27FC236}">
              <a16:creationId xmlns:a16="http://schemas.microsoft.com/office/drawing/2014/main" id="{E7F1D090-D1D5-4DDA-930C-5D714550933B}"/>
            </a:ext>
          </a:extLst>
        </xdr:cNvPr>
        <xdr:cNvPicPr>
          <a:picLocks noChangeAspect="1"/>
        </xdr:cNvPicPr>
      </xdr:nvPicPr>
      <xdr:blipFill>
        <a:blip xmlns:r="http://schemas.openxmlformats.org/officeDocument/2006/relationships" r:embed="rId2"/>
        <a:stretch>
          <a:fillRect/>
        </a:stretch>
      </xdr:blipFill>
      <xdr:spPr>
        <a:xfrm>
          <a:off x="762000" y="1905000"/>
          <a:ext cx="1138073" cy="600075"/>
        </a:xfrm>
        <a:prstGeom prst="rect">
          <a:avLst/>
        </a:prstGeom>
      </xdr:spPr>
    </xdr:pic>
    <xdr:clientData/>
  </xdr:oneCellAnchor>
  <xdr:twoCellAnchor editAs="oneCell">
    <xdr:from>
      <xdr:col>0</xdr:col>
      <xdr:colOff>742950</xdr:colOff>
      <xdr:row>19</xdr:row>
      <xdr:rowOff>19050</xdr:rowOff>
    </xdr:from>
    <xdr:to>
      <xdr:col>2</xdr:col>
      <xdr:colOff>66459</xdr:colOff>
      <xdr:row>21</xdr:row>
      <xdr:rowOff>152400</xdr:rowOff>
    </xdr:to>
    <xdr:pic>
      <xdr:nvPicPr>
        <xdr:cNvPr id="12" name="Imagen 11">
          <a:extLst>
            <a:ext uri="{FF2B5EF4-FFF2-40B4-BE49-F238E27FC236}">
              <a16:creationId xmlns:a16="http://schemas.microsoft.com/office/drawing/2014/main" id="{DAC15211-25F2-EEB9-8E08-ACE9DFEED419}"/>
            </a:ext>
          </a:extLst>
        </xdr:cNvPr>
        <xdr:cNvPicPr>
          <a:picLocks noChangeAspect="1"/>
        </xdr:cNvPicPr>
      </xdr:nvPicPr>
      <xdr:blipFill>
        <a:blip xmlns:r="http://schemas.openxmlformats.org/officeDocument/2006/relationships" r:embed="rId3"/>
        <a:stretch>
          <a:fillRect/>
        </a:stretch>
      </xdr:blipFill>
      <xdr:spPr>
        <a:xfrm>
          <a:off x="742950" y="3638550"/>
          <a:ext cx="847509" cy="514350"/>
        </a:xfrm>
        <a:prstGeom prst="rect">
          <a:avLst/>
        </a:prstGeom>
      </xdr:spPr>
    </xdr:pic>
    <xdr:clientData/>
  </xdr:twoCellAnchor>
  <xdr:oneCellAnchor>
    <xdr:from>
      <xdr:col>1</xdr:col>
      <xdr:colOff>0</xdr:colOff>
      <xdr:row>40</xdr:row>
      <xdr:rowOff>0</xdr:rowOff>
    </xdr:from>
    <xdr:ext cx="1138073" cy="600075"/>
    <xdr:pic>
      <xdr:nvPicPr>
        <xdr:cNvPr id="13" name="Imagen 12">
          <a:extLst>
            <a:ext uri="{FF2B5EF4-FFF2-40B4-BE49-F238E27FC236}">
              <a16:creationId xmlns:a16="http://schemas.microsoft.com/office/drawing/2014/main" id="{1F29D1B8-CB42-414D-BBE5-4C89EBA5DD44}"/>
            </a:ext>
          </a:extLst>
        </xdr:cNvPr>
        <xdr:cNvPicPr>
          <a:picLocks noChangeAspect="1"/>
        </xdr:cNvPicPr>
      </xdr:nvPicPr>
      <xdr:blipFill>
        <a:blip xmlns:r="http://schemas.openxmlformats.org/officeDocument/2006/relationships" r:embed="rId2"/>
        <a:stretch>
          <a:fillRect/>
        </a:stretch>
      </xdr:blipFill>
      <xdr:spPr>
        <a:xfrm>
          <a:off x="762000" y="4762500"/>
          <a:ext cx="1138073" cy="600075"/>
        </a:xfrm>
        <a:prstGeom prst="rect">
          <a:avLst/>
        </a:prstGeom>
      </xdr:spPr>
    </xdr:pic>
    <xdr:clientData/>
  </xdr:oneCellAnchor>
  <xdr:twoCellAnchor editAs="oneCell">
    <xdr:from>
      <xdr:col>0</xdr:col>
      <xdr:colOff>723900</xdr:colOff>
      <xdr:row>34</xdr:row>
      <xdr:rowOff>66675</xdr:rowOff>
    </xdr:from>
    <xdr:to>
      <xdr:col>2</xdr:col>
      <xdr:colOff>72271</xdr:colOff>
      <xdr:row>36</xdr:row>
      <xdr:rowOff>162035</xdr:rowOff>
    </xdr:to>
    <xdr:pic>
      <xdr:nvPicPr>
        <xdr:cNvPr id="15" name="Imagen 14">
          <a:extLst>
            <a:ext uri="{FF2B5EF4-FFF2-40B4-BE49-F238E27FC236}">
              <a16:creationId xmlns:a16="http://schemas.microsoft.com/office/drawing/2014/main" id="{599E0E2B-18C3-818E-8BBD-8E21E27FE898}"/>
            </a:ext>
          </a:extLst>
        </xdr:cNvPr>
        <xdr:cNvPicPr>
          <a:picLocks noChangeAspect="1"/>
        </xdr:cNvPicPr>
      </xdr:nvPicPr>
      <xdr:blipFill>
        <a:blip xmlns:r="http://schemas.openxmlformats.org/officeDocument/2006/relationships" r:embed="rId4"/>
        <a:stretch>
          <a:fillRect/>
        </a:stretch>
      </xdr:blipFill>
      <xdr:spPr>
        <a:xfrm>
          <a:off x="723900" y="6543675"/>
          <a:ext cx="872371" cy="476360"/>
        </a:xfrm>
        <a:prstGeom prst="rect">
          <a:avLst/>
        </a:prstGeom>
      </xdr:spPr>
    </xdr:pic>
    <xdr:clientData/>
  </xdr:twoCellAnchor>
  <xdr:twoCellAnchor editAs="oneCell">
    <xdr:from>
      <xdr:col>7</xdr:col>
      <xdr:colOff>155864</xdr:colOff>
      <xdr:row>5</xdr:row>
      <xdr:rowOff>34636</xdr:rowOff>
    </xdr:from>
    <xdr:to>
      <xdr:col>11</xdr:col>
      <xdr:colOff>339263</xdr:colOff>
      <xdr:row>11</xdr:row>
      <xdr:rowOff>156556</xdr:rowOff>
    </xdr:to>
    <xdr:pic>
      <xdr:nvPicPr>
        <xdr:cNvPr id="16" name="Imagen 15" descr="Recorte de pantalla">
          <a:extLst>
            <a:ext uri="{FF2B5EF4-FFF2-40B4-BE49-F238E27FC236}">
              <a16:creationId xmlns:a16="http://schemas.microsoft.com/office/drawing/2014/main" id="{FD77921B-DED0-4210-8ACD-E7D9E7E728C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524500" y="987136"/>
          <a:ext cx="3231399" cy="1264920"/>
        </a:xfrm>
        <a:prstGeom prst="rect">
          <a:avLst/>
        </a:prstGeom>
      </xdr:spPr>
    </xdr:pic>
    <xdr:clientData/>
  </xdr:twoCellAnchor>
  <xdr:twoCellAnchor editAs="oneCell">
    <xdr:from>
      <xdr:col>6</xdr:col>
      <xdr:colOff>346364</xdr:colOff>
      <xdr:row>35</xdr:row>
      <xdr:rowOff>17317</xdr:rowOff>
    </xdr:from>
    <xdr:to>
      <xdr:col>10</xdr:col>
      <xdr:colOff>243840</xdr:colOff>
      <xdr:row>41</xdr:row>
      <xdr:rowOff>33534</xdr:rowOff>
    </xdr:to>
    <xdr:pic>
      <xdr:nvPicPr>
        <xdr:cNvPr id="17" name="Imagen 16" descr="Recorte de pantalla">
          <a:extLst>
            <a:ext uri="{FF2B5EF4-FFF2-40B4-BE49-F238E27FC236}">
              <a16:creationId xmlns:a16="http://schemas.microsoft.com/office/drawing/2014/main" id="{5D691411-CABD-4D38-9BAB-B2DBCAFABD6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953000" y="6684817"/>
          <a:ext cx="2945476" cy="1159217"/>
        </a:xfrm>
        <a:prstGeom prst="rect">
          <a:avLst/>
        </a:prstGeom>
      </xdr:spPr>
    </xdr:pic>
    <xdr:clientData/>
  </xdr:twoCellAnchor>
  <xdr:twoCellAnchor editAs="oneCell">
    <xdr:from>
      <xdr:col>6</xdr:col>
      <xdr:colOff>536864</xdr:colOff>
      <xdr:row>19</xdr:row>
      <xdr:rowOff>103908</xdr:rowOff>
    </xdr:from>
    <xdr:to>
      <xdr:col>10</xdr:col>
      <xdr:colOff>442860</xdr:colOff>
      <xdr:row>25</xdr:row>
      <xdr:rowOff>12468</xdr:rowOff>
    </xdr:to>
    <xdr:pic>
      <xdr:nvPicPr>
        <xdr:cNvPr id="18" name="Imagen 17" descr="Recorte de pantalla">
          <a:extLst>
            <a:ext uri="{FF2B5EF4-FFF2-40B4-BE49-F238E27FC236}">
              <a16:creationId xmlns:a16="http://schemas.microsoft.com/office/drawing/2014/main" id="{F89D9D33-9529-46AE-B481-9709E641F0D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43500" y="3723408"/>
          <a:ext cx="2953996" cy="10515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4</xdr:row>
      <xdr:rowOff>19050</xdr:rowOff>
    </xdr:from>
    <xdr:to>
      <xdr:col>2</xdr:col>
      <xdr:colOff>30347</xdr:colOff>
      <xdr:row>6</xdr:row>
      <xdr:rowOff>104775</xdr:rowOff>
    </xdr:to>
    <xdr:pic>
      <xdr:nvPicPr>
        <xdr:cNvPr id="2" name="Imagen 1">
          <a:extLst>
            <a:ext uri="{FF2B5EF4-FFF2-40B4-BE49-F238E27FC236}">
              <a16:creationId xmlns:a16="http://schemas.microsoft.com/office/drawing/2014/main" id="{2511503E-4AD9-456C-9A59-FE2EB3F5E6FB}"/>
            </a:ext>
          </a:extLst>
        </xdr:cNvPr>
        <xdr:cNvPicPr>
          <a:picLocks noChangeAspect="1"/>
        </xdr:cNvPicPr>
      </xdr:nvPicPr>
      <xdr:blipFill>
        <a:blip xmlns:r="http://schemas.openxmlformats.org/officeDocument/2006/relationships" r:embed="rId1"/>
        <a:stretch>
          <a:fillRect/>
        </a:stretch>
      </xdr:blipFill>
      <xdr:spPr>
        <a:xfrm>
          <a:off x="762000" y="781050"/>
          <a:ext cx="792347" cy="466725"/>
        </a:xfrm>
        <a:prstGeom prst="rect">
          <a:avLst/>
        </a:prstGeom>
      </xdr:spPr>
    </xdr:pic>
    <xdr:clientData/>
  </xdr:twoCellAnchor>
  <xdr:twoCellAnchor editAs="oneCell">
    <xdr:from>
      <xdr:col>0</xdr:col>
      <xdr:colOff>742950</xdr:colOff>
      <xdr:row>19</xdr:row>
      <xdr:rowOff>19050</xdr:rowOff>
    </xdr:from>
    <xdr:to>
      <xdr:col>2</xdr:col>
      <xdr:colOff>66459</xdr:colOff>
      <xdr:row>21</xdr:row>
      <xdr:rowOff>152400</xdr:rowOff>
    </xdr:to>
    <xdr:pic>
      <xdr:nvPicPr>
        <xdr:cNvPr id="5" name="Imagen 4">
          <a:extLst>
            <a:ext uri="{FF2B5EF4-FFF2-40B4-BE49-F238E27FC236}">
              <a16:creationId xmlns:a16="http://schemas.microsoft.com/office/drawing/2014/main" id="{F58F3009-FE81-46DA-80DC-8C4E54015CC4}"/>
            </a:ext>
          </a:extLst>
        </xdr:cNvPr>
        <xdr:cNvPicPr>
          <a:picLocks noChangeAspect="1"/>
        </xdr:cNvPicPr>
      </xdr:nvPicPr>
      <xdr:blipFill>
        <a:blip xmlns:r="http://schemas.openxmlformats.org/officeDocument/2006/relationships" r:embed="rId2"/>
        <a:stretch>
          <a:fillRect/>
        </a:stretch>
      </xdr:blipFill>
      <xdr:spPr>
        <a:xfrm>
          <a:off x="742950" y="3638550"/>
          <a:ext cx="847509" cy="514350"/>
        </a:xfrm>
        <a:prstGeom prst="rect">
          <a:avLst/>
        </a:prstGeom>
      </xdr:spPr>
    </xdr:pic>
    <xdr:clientData/>
  </xdr:twoCellAnchor>
  <xdr:twoCellAnchor editAs="oneCell">
    <xdr:from>
      <xdr:col>0</xdr:col>
      <xdr:colOff>723900</xdr:colOff>
      <xdr:row>34</xdr:row>
      <xdr:rowOff>66675</xdr:rowOff>
    </xdr:from>
    <xdr:to>
      <xdr:col>2</xdr:col>
      <xdr:colOff>72271</xdr:colOff>
      <xdr:row>36</xdr:row>
      <xdr:rowOff>162035</xdr:rowOff>
    </xdr:to>
    <xdr:pic>
      <xdr:nvPicPr>
        <xdr:cNvPr id="7" name="Imagen 6">
          <a:extLst>
            <a:ext uri="{FF2B5EF4-FFF2-40B4-BE49-F238E27FC236}">
              <a16:creationId xmlns:a16="http://schemas.microsoft.com/office/drawing/2014/main" id="{67108695-3CAD-4059-BC3E-C09BF23AA35B}"/>
            </a:ext>
          </a:extLst>
        </xdr:cNvPr>
        <xdr:cNvPicPr>
          <a:picLocks noChangeAspect="1"/>
        </xdr:cNvPicPr>
      </xdr:nvPicPr>
      <xdr:blipFill>
        <a:blip xmlns:r="http://schemas.openxmlformats.org/officeDocument/2006/relationships" r:embed="rId3"/>
        <a:stretch>
          <a:fillRect/>
        </a:stretch>
      </xdr:blipFill>
      <xdr:spPr>
        <a:xfrm>
          <a:off x="723900" y="6543675"/>
          <a:ext cx="872371" cy="476360"/>
        </a:xfrm>
        <a:prstGeom prst="rect">
          <a:avLst/>
        </a:prstGeom>
      </xdr:spPr>
    </xdr:pic>
    <xdr:clientData/>
  </xdr:twoCellAnchor>
  <xdr:twoCellAnchor editAs="oneCell">
    <xdr:from>
      <xdr:col>9</xdr:col>
      <xdr:colOff>9525</xdr:colOff>
      <xdr:row>1</xdr:row>
      <xdr:rowOff>66675</xdr:rowOff>
    </xdr:from>
    <xdr:to>
      <xdr:col>11</xdr:col>
      <xdr:colOff>666750</xdr:colOff>
      <xdr:row>4</xdr:row>
      <xdr:rowOff>6093</xdr:rowOff>
    </xdr:to>
    <xdr:pic>
      <xdr:nvPicPr>
        <xdr:cNvPr id="9" name="Imagen 8">
          <a:extLst>
            <a:ext uri="{FF2B5EF4-FFF2-40B4-BE49-F238E27FC236}">
              <a16:creationId xmlns:a16="http://schemas.microsoft.com/office/drawing/2014/main" id="{05C72D1A-C2FB-F3D2-4919-47AD0C5F4152}"/>
            </a:ext>
          </a:extLst>
        </xdr:cNvPr>
        <xdr:cNvPicPr>
          <a:picLocks noChangeAspect="1"/>
        </xdr:cNvPicPr>
      </xdr:nvPicPr>
      <xdr:blipFill>
        <a:blip xmlns:r="http://schemas.openxmlformats.org/officeDocument/2006/relationships" r:embed="rId4"/>
        <a:stretch>
          <a:fillRect/>
        </a:stretch>
      </xdr:blipFill>
      <xdr:spPr>
        <a:xfrm>
          <a:off x="6867525" y="257175"/>
          <a:ext cx="2181225" cy="510918"/>
        </a:xfrm>
        <a:prstGeom prst="rect">
          <a:avLst/>
        </a:prstGeom>
      </xdr:spPr>
    </xdr:pic>
    <xdr:clientData/>
  </xdr:twoCellAnchor>
  <xdr:twoCellAnchor editAs="oneCell">
    <xdr:from>
      <xdr:col>0</xdr:col>
      <xdr:colOff>638175</xdr:colOff>
      <xdr:row>9</xdr:row>
      <xdr:rowOff>66675</xdr:rowOff>
    </xdr:from>
    <xdr:to>
      <xdr:col>2</xdr:col>
      <xdr:colOff>390525</xdr:colOff>
      <xdr:row>12</xdr:row>
      <xdr:rowOff>49062</xdr:rowOff>
    </xdr:to>
    <xdr:pic>
      <xdr:nvPicPr>
        <xdr:cNvPr id="10" name="Imagen 9">
          <a:extLst>
            <a:ext uri="{FF2B5EF4-FFF2-40B4-BE49-F238E27FC236}">
              <a16:creationId xmlns:a16="http://schemas.microsoft.com/office/drawing/2014/main" id="{A104F085-0844-03F5-AF76-B14845C32BFC}"/>
            </a:ext>
          </a:extLst>
        </xdr:cNvPr>
        <xdr:cNvPicPr>
          <a:picLocks noChangeAspect="1"/>
        </xdr:cNvPicPr>
      </xdr:nvPicPr>
      <xdr:blipFill>
        <a:blip xmlns:r="http://schemas.openxmlformats.org/officeDocument/2006/relationships" r:embed="rId5"/>
        <a:stretch>
          <a:fillRect/>
        </a:stretch>
      </xdr:blipFill>
      <xdr:spPr>
        <a:xfrm>
          <a:off x="638175" y="1781175"/>
          <a:ext cx="1276350" cy="553887"/>
        </a:xfrm>
        <a:prstGeom prst="rect">
          <a:avLst/>
        </a:prstGeom>
      </xdr:spPr>
    </xdr:pic>
    <xdr:clientData/>
  </xdr:twoCellAnchor>
  <xdr:twoCellAnchor editAs="oneCell">
    <xdr:from>
      <xdr:col>0</xdr:col>
      <xdr:colOff>647700</xdr:colOff>
      <xdr:row>24</xdr:row>
      <xdr:rowOff>38100</xdr:rowOff>
    </xdr:from>
    <xdr:to>
      <xdr:col>2</xdr:col>
      <xdr:colOff>400050</xdr:colOff>
      <xdr:row>27</xdr:row>
      <xdr:rowOff>20487</xdr:rowOff>
    </xdr:to>
    <xdr:pic>
      <xdr:nvPicPr>
        <xdr:cNvPr id="12" name="Imagen 11">
          <a:extLst>
            <a:ext uri="{FF2B5EF4-FFF2-40B4-BE49-F238E27FC236}">
              <a16:creationId xmlns:a16="http://schemas.microsoft.com/office/drawing/2014/main" id="{0C85EF9A-344F-419C-BA7F-9D8475E80D79}"/>
            </a:ext>
          </a:extLst>
        </xdr:cNvPr>
        <xdr:cNvPicPr>
          <a:picLocks noChangeAspect="1"/>
        </xdr:cNvPicPr>
      </xdr:nvPicPr>
      <xdr:blipFill>
        <a:blip xmlns:r="http://schemas.openxmlformats.org/officeDocument/2006/relationships" r:embed="rId5"/>
        <a:stretch>
          <a:fillRect/>
        </a:stretch>
      </xdr:blipFill>
      <xdr:spPr>
        <a:xfrm>
          <a:off x="647700" y="4610100"/>
          <a:ext cx="1276350" cy="553887"/>
        </a:xfrm>
        <a:prstGeom prst="rect">
          <a:avLst/>
        </a:prstGeom>
      </xdr:spPr>
    </xdr:pic>
    <xdr:clientData/>
  </xdr:twoCellAnchor>
  <xdr:twoCellAnchor editAs="oneCell">
    <xdr:from>
      <xdr:col>1</xdr:col>
      <xdr:colOff>47625</xdr:colOff>
      <xdr:row>39</xdr:row>
      <xdr:rowOff>85725</xdr:rowOff>
    </xdr:from>
    <xdr:to>
      <xdr:col>2</xdr:col>
      <xdr:colOff>561975</xdr:colOff>
      <xdr:row>42</xdr:row>
      <xdr:rowOff>68112</xdr:rowOff>
    </xdr:to>
    <xdr:pic>
      <xdr:nvPicPr>
        <xdr:cNvPr id="13" name="Imagen 12">
          <a:extLst>
            <a:ext uri="{FF2B5EF4-FFF2-40B4-BE49-F238E27FC236}">
              <a16:creationId xmlns:a16="http://schemas.microsoft.com/office/drawing/2014/main" id="{39727D4A-119E-4C2B-9EF7-920CA74D1594}"/>
            </a:ext>
          </a:extLst>
        </xdr:cNvPr>
        <xdr:cNvPicPr>
          <a:picLocks noChangeAspect="1"/>
        </xdr:cNvPicPr>
      </xdr:nvPicPr>
      <xdr:blipFill>
        <a:blip xmlns:r="http://schemas.openxmlformats.org/officeDocument/2006/relationships" r:embed="rId5"/>
        <a:stretch>
          <a:fillRect/>
        </a:stretch>
      </xdr:blipFill>
      <xdr:spPr>
        <a:xfrm>
          <a:off x="809625" y="7515225"/>
          <a:ext cx="1276350" cy="553887"/>
        </a:xfrm>
        <a:prstGeom prst="rect">
          <a:avLst/>
        </a:prstGeom>
      </xdr:spPr>
    </xdr:pic>
    <xdr:clientData/>
  </xdr:twoCellAnchor>
  <xdr:twoCellAnchor editAs="oneCell">
    <xdr:from>
      <xdr:col>6</xdr:col>
      <xdr:colOff>56029</xdr:colOff>
      <xdr:row>19</xdr:row>
      <xdr:rowOff>145676</xdr:rowOff>
    </xdr:from>
    <xdr:to>
      <xdr:col>10</xdr:col>
      <xdr:colOff>209198</xdr:colOff>
      <xdr:row>26</xdr:row>
      <xdr:rowOff>42674</xdr:rowOff>
    </xdr:to>
    <xdr:pic>
      <xdr:nvPicPr>
        <xdr:cNvPr id="14" name="Imagen 13" descr="Recorte de pantalla">
          <a:extLst>
            <a:ext uri="{FF2B5EF4-FFF2-40B4-BE49-F238E27FC236}">
              <a16:creationId xmlns:a16="http://schemas.microsoft.com/office/drawing/2014/main" id="{38061C2B-25C4-4452-8B18-B5941D35FC0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628029" y="3765176"/>
          <a:ext cx="3201169" cy="1230498"/>
        </a:xfrm>
        <a:prstGeom prst="rect">
          <a:avLst/>
        </a:prstGeom>
      </xdr:spPr>
    </xdr:pic>
    <xdr:clientData/>
  </xdr:twoCellAnchor>
  <xdr:twoCellAnchor editAs="oneCell">
    <xdr:from>
      <xdr:col>5</xdr:col>
      <xdr:colOff>313764</xdr:colOff>
      <xdr:row>33</xdr:row>
      <xdr:rowOff>145676</xdr:rowOff>
    </xdr:from>
    <xdr:to>
      <xdr:col>10</xdr:col>
      <xdr:colOff>497437</xdr:colOff>
      <xdr:row>41</xdr:row>
      <xdr:rowOff>157123</xdr:rowOff>
    </xdr:to>
    <xdr:pic>
      <xdr:nvPicPr>
        <xdr:cNvPr id="15" name="Imagen 14" descr="Recorte de pantalla">
          <a:extLst>
            <a:ext uri="{FF2B5EF4-FFF2-40B4-BE49-F238E27FC236}">
              <a16:creationId xmlns:a16="http://schemas.microsoft.com/office/drawing/2014/main" id="{3CC85695-99A6-40E2-9A94-5A920110897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23764" y="6432176"/>
          <a:ext cx="3993673" cy="1535447"/>
        </a:xfrm>
        <a:prstGeom prst="rect">
          <a:avLst/>
        </a:prstGeom>
      </xdr:spPr>
    </xdr:pic>
    <xdr:clientData/>
  </xdr:twoCellAnchor>
  <xdr:twoCellAnchor editAs="oneCell">
    <xdr:from>
      <xdr:col>6</xdr:col>
      <xdr:colOff>44822</xdr:colOff>
      <xdr:row>5</xdr:row>
      <xdr:rowOff>112059</xdr:rowOff>
    </xdr:from>
    <xdr:to>
      <xdr:col>10</xdr:col>
      <xdr:colOff>434207</xdr:colOff>
      <xdr:row>13</xdr:row>
      <xdr:rowOff>11071</xdr:rowOff>
    </xdr:to>
    <xdr:pic>
      <xdr:nvPicPr>
        <xdr:cNvPr id="16" name="Imagen 15" descr="Recorte de pantalla">
          <a:extLst>
            <a:ext uri="{FF2B5EF4-FFF2-40B4-BE49-F238E27FC236}">
              <a16:creationId xmlns:a16="http://schemas.microsoft.com/office/drawing/2014/main" id="{ECA6D129-9985-4774-B55C-2DDA6C30313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616822" y="1064559"/>
          <a:ext cx="3437385" cy="14230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9526</xdr:colOff>
      <xdr:row>4</xdr:row>
      <xdr:rowOff>47625</xdr:rowOff>
    </xdr:from>
    <xdr:to>
      <xdr:col>2</xdr:col>
      <xdr:colOff>200026</xdr:colOff>
      <xdr:row>7</xdr:row>
      <xdr:rowOff>92448</xdr:rowOff>
    </xdr:to>
    <xdr:pic>
      <xdr:nvPicPr>
        <xdr:cNvPr id="2" name="Imagen 1">
          <a:extLst>
            <a:ext uri="{FF2B5EF4-FFF2-40B4-BE49-F238E27FC236}">
              <a16:creationId xmlns:a16="http://schemas.microsoft.com/office/drawing/2014/main" id="{6FBC08DB-07A2-C5BB-08FD-E3026732F820}"/>
            </a:ext>
          </a:extLst>
        </xdr:cNvPr>
        <xdr:cNvPicPr>
          <a:picLocks noChangeAspect="1"/>
        </xdr:cNvPicPr>
      </xdr:nvPicPr>
      <xdr:blipFill>
        <a:blip xmlns:r="http://schemas.openxmlformats.org/officeDocument/2006/relationships" r:embed="rId1"/>
        <a:stretch>
          <a:fillRect/>
        </a:stretch>
      </xdr:blipFill>
      <xdr:spPr>
        <a:xfrm>
          <a:off x="771526" y="809625"/>
          <a:ext cx="952500" cy="616323"/>
        </a:xfrm>
        <a:prstGeom prst="rect">
          <a:avLst/>
        </a:prstGeom>
      </xdr:spPr>
    </xdr:pic>
    <xdr:clientData/>
  </xdr:twoCellAnchor>
  <xdr:twoCellAnchor editAs="oneCell">
    <xdr:from>
      <xdr:col>0</xdr:col>
      <xdr:colOff>666751</xdr:colOff>
      <xdr:row>11</xdr:row>
      <xdr:rowOff>9526</xdr:rowOff>
    </xdr:from>
    <xdr:to>
      <xdr:col>2</xdr:col>
      <xdr:colOff>542375</xdr:colOff>
      <xdr:row>14</xdr:row>
      <xdr:rowOff>9526</xdr:rowOff>
    </xdr:to>
    <xdr:pic>
      <xdr:nvPicPr>
        <xdr:cNvPr id="3" name="Imagen 2" descr="Imagen que contiene Texto&#10;&#10;El contenido generado por IA puede ser incorrecto.">
          <a:extLst>
            <a:ext uri="{FF2B5EF4-FFF2-40B4-BE49-F238E27FC236}">
              <a16:creationId xmlns:a16="http://schemas.microsoft.com/office/drawing/2014/main" id="{D0DD00D9-8566-540E-12FD-4FDB9F9302B8}"/>
            </a:ext>
          </a:extLst>
        </xdr:cNvPr>
        <xdr:cNvPicPr>
          <a:picLocks noChangeAspect="1"/>
        </xdr:cNvPicPr>
      </xdr:nvPicPr>
      <xdr:blipFill>
        <a:blip xmlns:r="http://schemas.openxmlformats.org/officeDocument/2006/relationships" r:embed="rId2"/>
        <a:stretch>
          <a:fillRect/>
        </a:stretch>
      </xdr:blipFill>
      <xdr:spPr>
        <a:xfrm>
          <a:off x="666751" y="2105026"/>
          <a:ext cx="1399624" cy="571500"/>
        </a:xfrm>
        <a:prstGeom prst="rect">
          <a:avLst/>
        </a:prstGeom>
      </xdr:spPr>
    </xdr:pic>
    <xdr:clientData/>
  </xdr:twoCellAnchor>
  <xdr:twoCellAnchor editAs="oneCell">
    <xdr:from>
      <xdr:col>6</xdr:col>
      <xdr:colOff>0</xdr:colOff>
      <xdr:row>5</xdr:row>
      <xdr:rowOff>28575</xdr:rowOff>
    </xdr:from>
    <xdr:to>
      <xdr:col>10</xdr:col>
      <xdr:colOff>389385</xdr:colOff>
      <xdr:row>12</xdr:row>
      <xdr:rowOff>118087</xdr:rowOff>
    </xdr:to>
    <xdr:pic>
      <xdr:nvPicPr>
        <xdr:cNvPr id="4" name="Imagen 3" descr="Recorte de pantalla">
          <a:extLst>
            <a:ext uri="{FF2B5EF4-FFF2-40B4-BE49-F238E27FC236}">
              <a16:creationId xmlns:a16="http://schemas.microsoft.com/office/drawing/2014/main" id="{0669B01B-ACFC-4DFB-B4D7-32CF9425531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572000" y="981075"/>
          <a:ext cx="3437385" cy="14230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workbookViewId="0">
      <selection sqref="A1:R18"/>
    </sheetView>
  </sheetViews>
  <sheetFormatPr baseColWidth="10" defaultColWidth="9.140625" defaultRowHeight="15" x14ac:dyDescent="0.25"/>
  <sheetData>
    <row r="1" spans="1:18" x14ac:dyDescent="0.25">
      <c r="A1" s="1">
        <v>1</v>
      </c>
      <c r="B1" s="2">
        <v>20</v>
      </c>
      <c r="C1" s="1">
        <v>19</v>
      </c>
      <c r="D1" s="2">
        <v>80</v>
      </c>
      <c r="E1" s="1">
        <v>37</v>
      </c>
      <c r="F1" s="2">
        <v>80</v>
      </c>
      <c r="G1" s="1">
        <v>55</v>
      </c>
      <c r="H1" s="2">
        <v>50</v>
      </c>
      <c r="I1" s="1">
        <v>73</v>
      </c>
      <c r="J1" s="2">
        <v>100</v>
      </c>
      <c r="K1" s="1">
        <v>91</v>
      </c>
      <c r="L1" s="2">
        <v>80</v>
      </c>
      <c r="M1" s="1">
        <v>109</v>
      </c>
      <c r="N1" s="2">
        <v>50</v>
      </c>
      <c r="O1" s="1">
        <v>127</v>
      </c>
      <c r="P1" s="2">
        <v>70</v>
      </c>
      <c r="Q1" s="1">
        <v>145</v>
      </c>
      <c r="R1" s="2">
        <v>10</v>
      </c>
    </row>
    <row r="2" spans="1:18" x14ac:dyDescent="0.25">
      <c r="A2" s="1">
        <v>2</v>
      </c>
      <c r="B2" s="2">
        <v>80</v>
      </c>
      <c r="C2" s="1">
        <v>20</v>
      </c>
      <c r="D2" s="2">
        <v>69</v>
      </c>
      <c r="E2" s="1">
        <v>38</v>
      </c>
      <c r="F2" s="2">
        <v>80</v>
      </c>
      <c r="G2" s="1">
        <v>56</v>
      </c>
      <c r="H2" s="2">
        <v>50</v>
      </c>
      <c r="I2" s="1">
        <v>74</v>
      </c>
      <c r="J2" s="2">
        <v>100</v>
      </c>
      <c r="K2" s="1">
        <v>92</v>
      </c>
      <c r="L2" s="2">
        <v>80</v>
      </c>
      <c r="M2" s="1">
        <v>110</v>
      </c>
      <c r="N2" s="2">
        <v>30</v>
      </c>
      <c r="O2" s="1">
        <v>128</v>
      </c>
      <c r="P2" s="2">
        <v>80</v>
      </c>
      <c r="Q2" s="1">
        <v>146</v>
      </c>
      <c r="R2" s="2">
        <v>80</v>
      </c>
    </row>
    <row r="3" spans="1:18" x14ac:dyDescent="0.25">
      <c r="A3" s="1">
        <v>3</v>
      </c>
      <c r="B3" s="2">
        <v>25</v>
      </c>
      <c r="C3" s="1">
        <v>21</v>
      </c>
      <c r="D3" s="2">
        <v>50</v>
      </c>
      <c r="E3" s="1">
        <v>39</v>
      </c>
      <c r="F3" s="2">
        <v>40</v>
      </c>
      <c r="G3" s="1">
        <v>57</v>
      </c>
      <c r="H3" s="2">
        <v>60</v>
      </c>
      <c r="I3" s="1">
        <v>75</v>
      </c>
      <c r="J3" s="2">
        <v>70</v>
      </c>
      <c r="K3" s="1">
        <v>93</v>
      </c>
      <c r="L3" s="2">
        <v>70</v>
      </c>
      <c r="M3" s="1">
        <v>111</v>
      </c>
      <c r="N3" s="2">
        <v>40</v>
      </c>
      <c r="O3" s="1">
        <v>129</v>
      </c>
      <c r="P3" s="2">
        <v>50</v>
      </c>
      <c r="Q3" s="1">
        <v>147</v>
      </c>
      <c r="R3" s="2">
        <v>80</v>
      </c>
    </row>
    <row r="4" spans="1:18" x14ac:dyDescent="0.25">
      <c r="A4" s="1">
        <v>4</v>
      </c>
      <c r="B4" s="2">
        <v>87</v>
      </c>
      <c r="C4" s="1">
        <v>22</v>
      </c>
      <c r="D4" s="2">
        <v>50</v>
      </c>
      <c r="E4" s="1">
        <v>40</v>
      </c>
      <c r="F4" s="2">
        <v>60</v>
      </c>
      <c r="G4" s="1">
        <v>58</v>
      </c>
      <c r="H4" s="2">
        <v>50</v>
      </c>
      <c r="I4" s="1">
        <v>76</v>
      </c>
      <c r="J4" s="2">
        <v>90</v>
      </c>
      <c r="K4" s="1">
        <v>94</v>
      </c>
      <c r="L4" s="2">
        <v>87</v>
      </c>
      <c r="M4" s="1">
        <v>112</v>
      </c>
      <c r="N4" s="2">
        <v>65</v>
      </c>
      <c r="O4" s="1">
        <v>130</v>
      </c>
      <c r="P4" s="2">
        <v>87</v>
      </c>
      <c r="Q4" s="1">
        <v>148</v>
      </c>
      <c r="R4" s="2">
        <v>1</v>
      </c>
    </row>
    <row r="5" spans="1:18" x14ac:dyDescent="0.25">
      <c r="A5" s="1">
        <v>5</v>
      </c>
      <c r="B5" s="2">
        <v>80</v>
      </c>
      <c r="C5" s="1">
        <v>23</v>
      </c>
      <c r="D5" s="2">
        <v>65</v>
      </c>
      <c r="E5" s="1">
        <v>41</v>
      </c>
      <c r="F5" s="2">
        <v>0</v>
      </c>
      <c r="G5" s="1">
        <v>59</v>
      </c>
      <c r="H5" s="2">
        <v>20</v>
      </c>
      <c r="I5" s="1">
        <v>77</v>
      </c>
      <c r="J5" s="2">
        <v>85</v>
      </c>
      <c r="K5" s="1">
        <v>95</v>
      </c>
      <c r="L5" s="2">
        <v>80</v>
      </c>
      <c r="M5" s="1">
        <v>113</v>
      </c>
      <c r="N5" s="2">
        <v>50</v>
      </c>
      <c r="O5" s="1">
        <v>131</v>
      </c>
      <c r="P5" s="2">
        <v>65</v>
      </c>
      <c r="Q5" s="1">
        <v>149</v>
      </c>
      <c r="R5" s="2">
        <v>50</v>
      </c>
    </row>
    <row r="6" spans="1:18" x14ac:dyDescent="0.25">
      <c r="A6" s="1">
        <v>6</v>
      </c>
      <c r="B6" s="2">
        <v>70</v>
      </c>
      <c r="C6" s="1">
        <v>24</v>
      </c>
      <c r="D6" s="2">
        <v>8</v>
      </c>
      <c r="E6" s="1">
        <v>42</v>
      </c>
      <c r="F6" s="2">
        <v>100</v>
      </c>
      <c r="G6" s="1">
        <v>60</v>
      </c>
      <c r="H6" s="2">
        <v>0</v>
      </c>
      <c r="I6" s="1">
        <v>78</v>
      </c>
      <c r="J6" s="2">
        <v>65</v>
      </c>
      <c r="K6" s="1">
        <v>96</v>
      </c>
      <c r="L6" s="2">
        <v>75</v>
      </c>
      <c r="M6" s="1">
        <v>114</v>
      </c>
      <c r="N6" s="2">
        <v>65</v>
      </c>
      <c r="O6" s="1">
        <v>132</v>
      </c>
      <c r="P6" s="2">
        <v>60</v>
      </c>
      <c r="Q6" s="1">
        <v>150</v>
      </c>
      <c r="R6" s="2">
        <v>50</v>
      </c>
    </row>
    <row r="7" spans="1:18" x14ac:dyDescent="0.25">
      <c r="A7" s="1">
        <v>7</v>
      </c>
      <c r="B7" s="2">
        <v>90</v>
      </c>
      <c r="C7" s="1">
        <v>25</v>
      </c>
      <c r="D7" s="2">
        <v>45</v>
      </c>
      <c r="E7" s="1">
        <v>43</v>
      </c>
      <c r="F7" s="2">
        <v>80</v>
      </c>
      <c r="G7" s="1">
        <v>61</v>
      </c>
      <c r="H7" s="2">
        <v>87</v>
      </c>
      <c r="I7" s="1">
        <v>79</v>
      </c>
      <c r="J7" s="2">
        <v>70</v>
      </c>
      <c r="K7" s="1">
        <v>97</v>
      </c>
      <c r="L7" s="2">
        <v>52</v>
      </c>
      <c r="M7" s="1">
        <v>115</v>
      </c>
      <c r="N7" s="2">
        <v>70</v>
      </c>
      <c r="O7" s="1">
        <v>133</v>
      </c>
      <c r="P7" s="2">
        <v>90</v>
      </c>
      <c r="Q7" s="1">
        <v>151</v>
      </c>
      <c r="R7" s="2">
        <v>30</v>
      </c>
    </row>
    <row r="8" spans="1:18" x14ac:dyDescent="0.25">
      <c r="A8" s="1">
        <v>8</v>
      </c>
      <c r="B8" s="2">
        <v>85</v>
      </c>
      <c r="C8" s="1">
        <v>26</v>
      </c>
      <c r="D8" s="2">
        <v>80.5</v>
      </c>
      <c r="E8" s="1">
        <v>44</v>
      </c>
      <c r="F8" s="2">
        <v>30</v>
      </c>
      <c r="G8" s="1">
        <v>62</v>
      </c>
      <c r="H8" s="2">
        <v>67</v>
      </c>
      <c r="I8" s="1">
        <v>80</v>
      </c>
      <c r="J8" s="2">
        <v>75</v>
      </c>
      <c r="K8" s="1">
        <v>98</v>
      </c>
      <c r="L8" s="2">
        <v>75</v>
      </c>
      <c r="M8" s="1">
        <v>116</v>
      </c>
      <c r="N8" s="2">
        <v>100</v>
      </c>
      <c r="O8" s="1">
        <v>134</v>
      </c>
      <c r="P8" s="2">
        <v>50</v>
      </c>
      <c r="Q8" s="1">
        <v>152</v>
      </c>
      <c r="R8" s="2">
        <v>90</v>
      </c>
    </row>
    <row r="9" spans="1:18" x14ac:dyDescent="0.25">
      <c r="A9" s="1">
        <v>9</v>
      </c>
      <c r="B9" s="2">
        <v>80</v>
      </c>
      <c r="C9" s="1">
        <v>27</v>
      </c>
      <c r="D9" s="2">
        <v>85</v>
      </c>
      <c r="E9" s="1">
        <v>45</v>
      </c>
      <c r="F9" s="2">
        <v>75</v>
      </c>
      <c r="G9" s="1">
        <v>63</v>
      </c>
      <c r="H9" s="2">
        <v>70</v>
      </c>
      <c r="I9" s="1">
        <v>81</v>
      </c>
      <c r="J9" s="2">
        <v>75</v>
      </c>
      <c r="K9" s="1">
        <v>99</v>
      </c>
      <c r="L9" s="2">
        <v>38</v>
      </c>
      <c r="M9" s="1">
        <v>117</v>
      </c>
      <c r="N9" s="2">
        <v>60</v>
      </c>
      <c r="O9" s="1">
        <v>135</v>
      </c>
      <c r="P9" s="2">
        <v>80</v>
      </c>
      <c r="Q9" s="1">
        <v>153</v>
      </c>
      <c r="R9" s="2">
        <v>35</v>
      </c>
    </row>
    <row r="10" spans="1:18" x14ac:dyDescent="0.25">
      <c r="A10" s="1">
        <v>10</v>
      </c>
      <c r="B10" s="2">
        <v>60</v>
      </c>
      <c r="C10" s="1">
        <v>28</v>
      </c>
      <c r="D10" s="2">
        <v>75</v>
      </c>
      <c r="E10" s="1">
        <v>46</v>
      </c>
      <c r="F10" s="2">
        <v>80</v>
      </c>
      <c r="G10" s="1">
        <v>64</v>
      </c>
      <c r="H10" s="2">
        <v>75</v>
      </c>
      <c r="I10" s="1">
        <v>82</v>
      </c>
      <c r="J10" s="2">
        <v>50</v>
      </c>
      <c r="K10" s="1">
        <v>100</v>
      </c>
      <c r="L10" s="2">
        <v>70</v>
      </c>
      <c r="M10" s="1">
        <v>118</v>
      </c>
      <c r="N10" s="2">
        <v>70</v>
      </c>
      <c r="O10" s="1">
        <v>136</v>
      </c>
      <c r="P10" s="2">
        <v>95</v>
      </c>
      <c r="Q10" s="1">
        <v>154</v>
      </c>
      <c r="R10" s="2">
        <v>90</v>
      </c>
    </row>
    <row r="11" spans="1:18" x14ac:dyDescent="0.25">
      <c r="A11" s="1">
        <v>11</v>
      </c>
      <c r="B11" s="2">
        <v>60</v>
      </c>
      <c r="C11" s="1">
        <v>29</v>
      </c>
      <c r="D11" s="2">
        <v>50</v>
      </c>
      <c r="E11" s="1">
        <v>47</v>
      </c>
      <c r="F11" s="2">
        <v>88</v>
      </c>
      <c r="G11" s="1">
        <v>65</v>
      </c>
      <c r="H11" s="2">
        <v>75</v>
      </c>
      <c r="I11" s="1">
        <v>83</v>
      </c>
      <c r="J11" s="2">
        <v>60</v>
      </c>
      <c r="K11" s="1">
        <v>101</v>
      </c>
      <c r="L11" s="2">
        <v>85</v>
      </c>
      <c r="M11" s="1">
        <v>119</v>
      </c>
      <c r="N11" s="2">
        <v>50</v>
      </c>
      <c r="O11" s="1">
        <v>137</v>
      </c>
      <c r="P11" s="2">
        <v>45</v>
      </c>
    </row>
    <row r="12" spans="1:18" x14ac:dyDescent="0.25">
      <c r="A12" s="1">
        <v>12</v>
      </c>
      <c r="B12" s="2">
        <v>1</v>
      </c>
      <c r="C12" s="1">
        <v>30</v>
      </c>
      <c r="D12" s="2">
        <v>80</v>
      </c>
      <c r="E12" s="1">
        <v>48</v>
      </c>
      <c r="F12" s="2">
        <v>1</v>
      </c>
      <c r="G12" s="1">
        <v>66</v>
      </c>
      <c r="H12" s="2">
        <v>80</v>
      </c>
      <c r="I12" s="1">
        <v>84</v>
      </c>
      <c r="J12" s="2">
        <v>10</v>
      </c>
      <c r="K12" s="1">
        <v>102</v>
      </c>
      <c r="L12" s="2">
        <v>75</v>
      </c>
      <c r="M12" s="1">
        <v>120</v>
      </c>
      <c r="N12" s="2">
        <v>60</v>
      </c>
      <c r="O12" s="1">
        <v>138</v>
      </c>
      <c r="P12" s="2">
        <v>70</v>
      </c>
    </row>
    <row r="13" spans="1:18" x14ac:dyDescent="0.25">
      <c r="A13" s="1">
        <v>13</v>
      </c>
      <c r="B13" s="2">
        <v>101</v>
      </c>
      <c r="C13" s="1">
        <v>31</v>
      </c>
      <c r="D13" s="2">
        <v>90</v>
      </c>
      <c r="E13" s="1">
        <v>49</v>
      </c>
      <c r="F13" s="2">
        <v>80</v>
      </c>
      <c r="G13" s="1">
        <v>67</v>
      </c>
      <c r="H13" s="2">
        <v>80</v>
      </c>
      <c r="I13" s="1">
        <v>85</v>
      </c>
      <c r="J13" s="2">
        <v>89</v>
      </c>
      <c r="K13" s="1">
        <v>103</v>
      </c>
      <c r="L13" s="2">
        <v>70</v>
      </c>
      <c r="M13" s="1">
        <v>121</v>
      </c>
      <c r="N13" s="2">
        <v>90</v>
      </c>
      <c r="O13" s="1">
        <v>139</v>
      </c>
      <c r="P13" s="2">
        <v>90</v>
      </c>
    </row>
    <row r="14" spans="1:18" x14ac:dyDescent="0.25">
      <c r="A14" s="1">
        <v>14</v>
      </c>
      <c r="B14" s="2">
        <v>79</v>
      </c>
      <c r="C14" s="1">
        <v>32</v>
      </c>
      <c r="D14" s="2">
        <v>90</v>
      </c>
      <c r="E14" s="1">
        <v>50</v>
      </c>
      <c r="F14" s="2">
        <v>99</v>
      </c>
      <c r="G14" s="1">
        <v>68</v>
      </c>
      <c r="H14" s="2">
        <v>90</v>
      </c>
      <c r="I14" s="1">
        <v>86</v>
      </c>
      <c r="J14" s="2">
        <v>1</v>
      </c>
      <c r="K14" s="1">
        <v>104</v>
      </c>
      <c r="L14" s="2">
        <v>86</v>
      </c>
      <c r="M14" s="1">
        <v>122</v>
      </c>
      <c r="N14" s="2">
        <v>75</v>
      </c>
      <c r="O14" s="1">
        <v>140</v>
      </c>
      <c r="P14" s="2">
        <v>0</v>
      </c>
    </row>
    <row r="15" spans="1:18" x14ac:dyDescent="0.25">
      <c r="A15" s="1">
        <v>15</v>
      </c>
      <c r="B15" s="2">
        <v>75</v>
      </c>
      <c r="C15" s="1">
        <v>33</v>
      </c>
      <c r="D15" s="2">
        <v>75</v>
      </c>
      <c r="E15" s="1">
        <v>51</v>
      </c>
      <c r="F15" s="2">
        <v>50</v>
      </c>
      <c r="G15" s="1">
        <v>69</v>
      </c>
      <c r="H15" s="2">
        <v>70</v>
      </c>
      <c r="I15" s="1">
        <v>87</v>
      </c>
      <c r="J15" s="2">
        <v>78</v>
      </c>
      <c r="K15" s="1">
        <v>105</v>
      </c>
      <c r="L15" s="2">
        <v>50</v>
      </c>
      <c r="M15" s="1">
        <v>123</v>
      </c>
      <c r="N15" s="2">
        <v>100</v>
      </c>
      <c r="O15" s="1">
        <v>141</v>
      </c>
      <c r="P15" s="2">
        <v>90</v>
      </c>
    </row>
    <row r="16" spans="1:18" x14ac:dyDescent="0.25">
      <c r="A16" s="1">
        <v>16</v>
      </c>
      <c r="B16" s="2">
        <v>70</v>
      </c>
      <c r="C16" s="1">
        <v>34</v>
      </c>
      <c r="D16" s="2">
        <v>85</v>
      </c>
      <c r="E16" s="1">
        <v>52</v>
      </c>
      <c r="F16" s="2">
        <v>60</v>
      </c>
      <c r="G16" s="1">
        <v>70</v>
      </c>
      <c r="H16" s="2">
        <v>75</v>
      </c>
      <c r="I16" s="1">
        <v>88</v>
      </c>
      <c r="J16" s="2">
        <v>30</v>
      </c>
      <c r="K16" s="1">
        <v>106</v>
      </c>
      <c r="L16" s="2">
        <v>50</v>
      </c>
      <c r="M16" s="1">
        <v>124</v>
      </c>
      <c r="N16" s="2">
        <v>80</v>
      </c>
      <c r="O16" s="1">
        <v>142</v>
      </c>
      <c r="P16" s="2">
        <v>98</v>
      </c>
    </row>
    <row r="17" spans="1:16" x14ac:dyDescent="0.25">
      <c r="A17" s="1">
        <v>17</v>
      </c>
      <c r="B17" s="2">
        <v>85</v>
      </c>
      <c r="C17" s="1">
        <v>35</v>
      </c>
      <c r="D17" s="2">
        <v>70</v>
      </c>
      <c r="E17" s="1">
        <v>53</v>
      </c>
      <c r="F17" s="2">
        <v>60</v>
      </c>
      <c r="G17" s="1">
        <v>71</v>
      </c>
      <c r="H17" s="2">
        <v>70</v>
      </c>
      <c r="I17" s="1">
        <v>89</v>
      </c>
      <c r="J17" s="2">
        <v>45</v>
      </c>
      <c r="K17" s="1">
        <v>107</v>
      </c>
      <c r="L17" s="2">
        <v>75</v>
      </c>
      <c r="M17" s="1">
        <v>125</v>
      </c>
      <c r="N17" s="2">
        <v>10</v>
      </c>
      <c r="O17" s="1">
        <v>143</v>
      </c>
      <c r="P17" s="2">
        <v>100</v>
      </c>
    </row>
    <row r="18" spans="1:16" x14ac:dyDescent="0.25">
      <c r="A18" s="1">
        <v>18</v>
      </c>
      <c r="B18" s="2">
        <v>80</v>
      </c>
      <c r="C18" s="1">
        <v>36</v>
      </c>
      <c r="D18" s="2">
        <v>85</v>
      </c>
      <c r="E18" s="1">
        <v>54</v>
      </c>
      <c r="F18" s="2">
        <v>50</v>
      </c>
      <c r="G18" s="1">
        <v>72</v>
      </c>
      <c r="H18" s="2">
        <v>80</v>
      </c>
      <c r="I18" s="1">
        <v>90</v>
      </c>
      <c r="J18" s="2">
        <v>30</v>
      </c>
      <c r="K18" s="1">
        <v>108</v>
      </c>
      <c r="L18" s="2">
        <v>70</v>
      </c>
      <c r="M18" s="1">
        <v>126</v>
      </c>
      <c r="N18" s="2">
        <v>75</v>
      </c>
      <c r="O18" s="1">
        <v>144</v>
      </c>
      <c r="P18" s="2">
        <v>87</v>
      </c>
    </row>
    <row r="21" spans="1:16" x14ac:dyDescent="0.25">
      <c r="A21" s="3"/>
    </row>
    <row r="22" spans="1:16" x14ac:dyDescent="0.25">
      <c r="A22" s="3"/>
    </row>
    <row r="23" spans="1:16" x14ac:dyDescent="0.25">
      <c r="A23" s="3"/>
    </row>
    <row r="24" spans="1:16" x14ac:dyDescent="0.25">
      <c r="A24" s="3"/>
    </row>
    <row r="25" spans="1:16" x14ac:dyDescent="0.25">
      <c r="A25" s="3"/>
    </row>
    <row r="26" spans="1:16" x14ac:dyDescent="0.25">
      <c r="A26"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B8086-47EC-430D-B388-C306A54D2D8F}">
  <dimension ref="A1:I17"/>
  <sheetViews>
    <sheetView zoomScale="70" zoomScaleNormal="70" workbookViewId="0">
      <selection activeCell="A2" sqref="A2:K17"/>
    </sheetView>
  </sheetViews>
  <sheetFormatPr baseColWidth="10" defaultRowHeight="15" x14ac:dyDescent="0.25"/>
  <sheetData>
    <row r="1" spans="1:9" x14ac:dyDescent="0.25">
      <c r="A1" t="s">
        <v>89</v>
      </c>
    </row>
    <row r="2" spans="1:9" x14ac:dyDescent="0.25">
      <c r="A2" t="s">
        <v>68</v>
      </c>
      <c r="B2">
        <v>40</v>
      </c>
      <c r="C2" t="s">
        <v>90</v>
      </c>
      <c r="D2">
        <v>34</v>
      </c>
      <c r="E2" t="s">
        <v>91</v>
      </c>
      <c r="F2">
        <f>D2/B2</f>
        <v>0.85</v>
      </c>
      <c r="H2" t="s">
        <v>98</v>
      </c>
      <c r="I2">
        <f>(D2+D3)/(B2+B3)</f>
        <v>0.7</v>
      </c>
    </row>
    <row r="3" spans="1:9" x14ac:dyDescent="0.25">
      <c r="A3" t="s">
        <v>67</v>
      </c>
      <c r="B3">
        <v>80</v>
      </c>
      <c r="C3" t="s">
        <v>64</v>
      </c>
      <c r="D3">
        <v>50</v>
      </c>
      <c r="E3" t="s">
        <v>92</v>
      </c>
      <c r="F3">
        <f>D3/B3</f>
        <v>0.625</v>
      </c>
    </row>
    <row r="4" spans="1:9" x14ac:dyDescent="0.25">
      <c r="A4" t="s">
        <v>93</v>
      </c>
    </row>
    <row r="5" spans="1:9" x14ac:dyDescent="0.25">
      <c r="A5" t="s">
        <v>94</v>
      </c>
    </row>
    <row r="9" spans="1:9" x14ac:dyDescent="0.25">
      <c r="A9" t="s">
        <v>95</v>
      </c>
      <c r="B9">
        <v>0.01</v>
      </c>
      <c r="C9">
        <f>(1-B9)/2</f>
        <v>0.495</v>
      </c>
      <c r="D9">
        <v>-2.58</v>
      </c>
    </row>
    <row r="10" spans="1:9" x14ac:dyDescent="0.25">
      <c r="D10">
        <v>2.58</v>
      </c>
    </row>
    <row r="12" spans="1:9" x14ac:dyDescent="0.25">
      <c r="A12" t="s">
        <v>96</v>
      </c>
      <c r="D12" t="s">
        <v>97</v>
      </c>
      <c r="E12">
        <f>(F2-F3)/SQRT(I2*(1-I2)*((1/B2)+(1/B3)))</f>
        <v>2.5354627641855494</v>
      </c>
    </row>
    <row r="16" spans="1:9" x14ac:dyDescent="0.25">
      <c r="A16" t="s">
        <v>51</v>
      </c>
      <c r="B16" t="s">
        <v>73</v>
      </c>
    </row>
    <row r="17" spans="1:2" x14ac:dyDescent="0.25">
      <c r="A17" t="s">
        <v>74</v>
      </c>
      <c r="B17" t="s">
        <v>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32DD2-6E1A-4CC6-885E-DCC709048694}">
  <dimension ref="B2:T35"/>
  <sheetViews>
    <sheetView zoomScaleNormal="100" workbookViewId="0">
      <selection activeCell="B2" sqref="B2:F8"/>
    </sheetView>
  </sheetViews>
  <sheetFormatPr baseColWidth="10" defaultRowHeight="15" x14ac:dyDescent="0.25"/>
  <sheetData>
    <row r="2" spans="2:20" x14ac:dyDescent="0.25">
      <c r="B2" t="s">
        <v>1</v>
      </c>
      <c r="C2">
        <v>154</v>
      </c>
      <c r="I2" t="s">
        <v>1</v>
      </c>
      <c r="J2">
        <v>154</v>
      </c>
      <c r="P2" t="s">
        <v>1</v>
      </c>
      <c r="Q2">
        <v>154</v>
      </c>
    </row>
    <row r="3" spans="2:20" x14ac:dyDescent="0.25">
      <c r="B3" t="s">
        <v>2</v>
      </c>
      <c r="C3">
        <f>D3^2</f>
        <v>6.6564000000000005</v>
      </c>
      <c r="D3">
        <v>2.58</v>
      </c>
      <c r="E3" t="s">
        <v>3</v>
      </c>
      <c r="F3">
        <v>99</v>
      </c>
      <c r="I3" t="s">
        <v>2</v>
      </c>
      <c r="J3">
        <f>K3^2</f>
        <v>3.8415999999999997</v>
      </c>
      <c r="K3">
        <v>1.96</v>
      </c>
      <c r="L3" t="s">
        <v>3</v>
      </c>
      <c r="M3">
        <v>95</v>
      </c>
      <c r="P3" t="s">
        <v>2</v>
      </c>
      <c r="Q3">
        <f>R3^2</f>
        <v>2.7224999999999997</v>
      </c>
      <c r="R3">
        <v>1.65</v>
      </c>
      <c r="S3" t="s">
        <v>3</v>
      </c>
      <c r="T3">
        <v>90</v>
      </c>
    </row>
    <row r="4" spans="2:20" x14ac:dyDescent="0.25">
      <c r="B4" t="s">
        <v>4</v>
      </c>
      <c r="C4">
        <v>0.5</v>
      </c>
      <c r="I4" t="s">
        <v>4</v>
      </c>
      <c r="J4">
        <v>0.5</v>
      </c>
      <c r="P4" t="s">
        <v>4</v>
      </c>
      <c r="Q4">
        <v>0.5</v>
      </c>
    </row>
    <row r="5" spans="2:20" x14ac:dyDescent="0.25">
      <c r="B5" t="s">
        <v>5</v>
      </c>
      <c r="C5">
        <v>0.5</v>
      </c>
      <c r="I5" t="s">
        <v>5</v>
      </c>
      <c r="J5">
        <v>0.5</v>
      </c>
      <c r="P5" t="s">
        <v>5</v>
      </c>
      <c r="Q5">
        <v>0.5</v>
      </c>
    </row>
    <row r="6" spans="2:20" x14ac:dyDescent="0.25">
      <c r="B6" t="s">
        <v>6</v>
      </c>
      <c r="C6">
        <f>D6^2</f>
        <v>2.5000000000000005E-3</v>
      </c>
      <c r="D6">
        <v>0.05</v>
      </c>
      <c r="E6" t="s">
        <v>7</v>
      </c>
      <c r="I6" t="s">
        <v>6</v>
      </c>
      <c r="J6">
        <f>K6^2</f>
        <v>2.5000000000000005E-3</v>
      </c>
      <c r="K6">
        <v>0.05</v>
      </c>
      <c r="L6" t="s">
        <v>7</v>
      </c>
      <c r="P6" t="s">
        <v>6</v>
      </c>
      <c r="Q6">
        <f>R6^2</f>
        <v>2.5000000000000005E-3</v>
      </c>
      <c r="R6">
        <v>0.05</v>
      </c>
      <c r="S6" t="s">
        <v>7</v>
      </c>
    </row>
    <row r="8" spans="2:20" x14ac:dyDescent="0.25">
      <c r="B8" t="s">
        <v>8</v>
      </c>
      <c r="C8" s="5">
        <f>((C3)*(C4)*(C5)*(C2)) / ((C6)*(C2  - 1)+(C3)*(C4)*(C5))</f>
        <v>125.21811785400176</v>
      </c>
      <c r="I8" t="s">
        <v>8</v>
      </c>
      <c r="J8" s="5">
        <f>((J3)*(J4)*(J5)*(J2)) / ((J6)*(J2  - 1)+(J3)*(J4)*(J5))</f>
        <v>110.13597438379624</v>
      </c>
      <c r="P8" t="s">
        <v>8</v>
      </c>
      <c r="Q8" s="5">
        <f>((Q3)*(Q4)*(Q5)*(Q2)) / ((Q6)*(Q2  - 1)+(Q3)*(Q4)*(Q5))</f>
        <v>98.592592592592581</v>
      </c>
    </row>
    <row r="11" spans="2:20" x14ac:dyDescent="0.25">
      <c r="B11" t="s">
        <v>1</v>
      </c>
      <c r="C11">
        <v>154</v>
      </c>
      <c r="I11" t="s">
        <v>1</v>
      </c>
      <c r="J11">
        <v>154</v>
      </c>
      <c r="P11" t="s">
        <v>1</v>
      </c>
      <c r="Q11">
        <v>154</v>
      </c>
    </row>
    <row r="12" spans="2:20" x14ac:dyDescent="0.25">
      <c r="B12" t="s">
        <v>2</v>
      </c>
      <c r="C12">
        <f>D12^2</f>
        <v>6.6564000000000005</v>
      </c>
      <c r="D12">
        <v>2.58</v>
      </c>
      <c r="E12" t="s">
        <v>3</v>
      </c>
      <c r="F12">
        <v>99</v>
      </c>
      <c r="I12" t="s">
        <v>2</v>
      </c>
      <c r="J12">
        <f>K12^2</f>
        <v>3.8415999999999997</v>
      </c>
      <c r="K12">
        <v>1.96</v>
      </c>
      <c r="L12" t="s">
        <v>3</v>
      </c>
      <c r="M12">
        <v>95</v>
      </c>
      <c r="P12" t="s">
        <v>2</v>
      </c>
      <c r="Q12">
        <f>R12^2</f>
        <v>2.7224999999999997</v>
      </c>
      <c r="R12">
        <v>1.65</v>
      </c>
      <c r="S12" t="s">
        <v>3</v>
      </c>
      <c r="T12">
        <v>90</v>
      </c>
    </row>
    <row r="13" spans="2:20" x14ac:dyDescent="0.25">
      <c r="B13" t="s">
        <v>4</v>
      </c>
      <c r="C13">
        <v>0.5</v>
      </c>
      <c r="I13" t="s">
        <v>4</v>
      </c>
      <c r="J13">
        <v>0.9</v>
      </c>
      <c r="P13" t="s">
        <v>4</v>
      </c>
      <c r="Q13">
        <v>0.9</v>
      </c>
    </row>
    <row r="14" spans="2:20" x14ac:dyDescent="0.25">
      <c r="B14" t="s">
        <v>5</v>
      </c>
      <c r="C14">
        <v>0.5</v>
      </c>
      <c r="I14" t="s">
        <v>5</v>
      </c>
      <c r="J14">
        <v>0.1</v>
      </c>
      <c r="P14" t="s">
        <v>5</v>
      </c>
      <c r="Q14">
        <v>0.1</v>
      </c>
    </row>
    <row r="15" spans="2:20" x14ac:dyDescent="0.25">
      <c r="B15" t="s">
        <v>6</v>
      </c>
      <c r="C15">
        <f>D15^2</f>
        <v>1.0000000000000002E-2</v>
      </c>
      <c r="D15">
        <v>0.1</v>
      </c>
      <c r="E15" t="s">
        <v>7</v>
      </c>
      <c r="I15" t="s">
        <v>6</v>
      </c>
      <c r="J15">
        <f>K15^2</f>
        <v>2.5000000000000005E-3</v>
      </c>
      <c r="K15">
        <v>0.05</v>
      </c>
      <c r="L15" t="s">
        <v>7</v>
      </c>
      <c r="P15" t="s">
        <v>6</v>
      </c>
      <c r="Q15">
        <f>R15^2</f>
        <v>2.5000000000000005E-3</v>
      </c>
      <c r="R15">
        <v>0.05</v>
      </c>
      <c r="S15" t="s">
        <v>7</v>
      </c>
    </row>
    <row r="17" spans="2:20" x14ac:dyDescent="0.25">
      <c r="B17" t="s">
        <v>8</v>
      </c>
      <c r="C17" s="5">
        <f>((C12)*(C13)*(C14)*(C11)) / ((C15)*(C11  - 1)+(C12)*(C13)*(C14))</f>
        <v>80.232741617356993</v>
      </c>
      <c r="I17" t="s">
        <v>8</v>
      </c>
      <c r="J17" s="5">
        <f>((J12)*(J13)*(J14)*(J11)) / ((J15)*(J11  - 1)+(J12)*(J13)*(J14))</f>
        <v>73.113648722131586</v>
      </c>
      <c r="P17" t="s">
        <v>8</v>
      </c>
      <c r="Q17" s="5">
        <f>((Q12)*(Q13)*(Q14)*(Q11)) / ((Q15)*(Q11  - 1)+(Q12)*(Q13)*(Q14))</f>
        <v>60.131229831480809</v>
      </c>
    </row>
    <row r="20" spans="2:20" x14ac:dyDescent="0.25">
      <c r="B20" t="s">
        <v>1</v>
      </c>
      <c r="C20">
        <v>154</v>
      </c>
      <c r="I20" t="s">
        <v>1</v>
      </c>
      <c r="J20">
        <v>154</v>
      </c>
      <c r="P20" t="s">
        <v>1</v>
      </c>
      <c r="Q20">
        <v>154</v>
      </c>
    </row>
    <row r="21" spans="2:20" x14ac:dyDescent="0.25">
      <c r="B21" t="s">
        <v>2</v>
      </c>
      <c r="C21">
        <f>D21^2</f>
        <v>6.6564000000000005</v>
      </c>
      <c r="D21">
        <v>2.58</v>
      </c>
      <c r="E21" t="s">
        <v>3</v>
      </c>
      <c r="F21">
        <v>99</v>
      </c>
      <c r="I21" t="s">
        <v>2</v>
      </c>
      <c r="J21">
        <f>K21^2</f>
        <v>3.8415999999999997</v>
      </c>
      <c r="K21">
        <v>1.96</v>
      </c>
      <c r="L21" t="s">
        <v>3</v>
      </c>
      <c r="M21">
        <v>95</v>
      </c>
      <c r="P21" t="s">
        <v>2</v>
      </c>
      <c r="Q21">
        <f>R21^2</f>
        <v>2.7224999999999997</v>
      </c>
      <c r="R21" s="8">
        <v>1.65</v>
      </c>
      <c r="S21" t="s">
        <v>3</v>
      </c>
      <c r="T21">
        <v>90</v>
      </c>
    </row>
    <row r="22" spans="2:20" x14ac:dyDescent="0.25">
      <c r="B22" t="s">
        <v>4</v>
      </c>
      <c r="C22">
        <v>0.9</v>
      </c>
      <c r="I22" t="s">
        <v>4</v>
      </c>
      <c r="J22">
        <v>0.5</v>
      </c>
      <c r="P22" t="s">
        <v>4</v>
      </c>
      <c r="Q22">
        <v>0.9</v>
      </c>
    </row>
    <row r="23" spans="2:20" x14ac:dyDescent="0.25">
      <c r="B23" t="s">
        <v>5</v>
      </c>
      <c r="C23">
        <v>0.1</v>
      </c>
      <c r="I23" t="s">
        <v>5</v>
      </c>
      <c r="J23">
        <v>0.5</v>
      </c>
      <c r="P23" t="s">
        <v>5</v>
      </c>
      <c r="Q23">
        <v>0.1</v>
      </c>
    </row>
    <row r="24" spans="2:20" x14ac:dyDescent="0.25">
      <c r="B24" t="s">
        <v>6</v>
      </c>
      <c r="C24">
        <f>D24^2</f>
        <v>2.5000000000000005E-3</v>
      </c>
      <c r="D24">
        <v>0.05</v>
      </c>
      <c r="E24" t="s">
        <v>7</v>
      </c>
      <c r="I24" t="s">
        <v>6</v>
      </c>
      <c r="J24">
        <f>K24^2</f>
        <v>1.0000000000000002E-2</v>
      </c>
      <c r="K24">
        <v>0.1</v>
      </c>
      <c r="L24" t="s">
        <v>7</v>
      </c>
      <c r="P24" t="s">
        <v>6</v>
      </c>
      <c r="Q24">
        <f>R24^2</f>
        <v>1.0000000000000002E-2</v>
      </c>
      <c r="R24">
        <v>0.1</v>
      </c>
      <c r="S24" t="s">
        <v>7</v>
      </c>
    </row>
    <row r="26" spans="2:20" x14ac:dyDescent="0.25">
      <c r="B26" t="s">
        <v>8</v>
      </c>
      <c r="C26" s="5">
        <f>((C21)*(C22)*(C23)*(C20)) / ((C24)*(C20  - 1)+(C21)*(C22)*(C23))</f>
        <v>93.989364043130635</v>
      </c>
      <c r="I26" t="s">
        <v>8</v>
      </c>
      <c r="J26" s="5">
        <f>((J21)*(J22)*(J23)*(J20)) / ((J24)*(J20  - 1)+(J21)*(J22)*(J23))</f>
        <v>59.388692579505289</v>
      </c>
      <c r="K26" t="s">
        <v>9</v>
      </c>
      <c r="P26" t="s">
        <v>8</v>
      </c>
      <c r="Q26" s="7">
        <f>((Q21)*(Q22)*(Q23)*(Q20)) / ((Q24)*(Q20  - 1)+(Q21)*(Q22)*(Q23))</f>
        <v>21.258207630878434</v>
      </c>
      <c r="R26" t="s">
        <v>9</v>
      </c>
    </row>
    <row r="29" spans="2:20" x14ac:dyDescent="0.25">
      <c r="B29" t="s">
        <v>1</v>
      </c>
      <c r="C29">
        <v>154</v>
      </c>
      <c r="I29" t="s">
        <v>1</v>
      </c>
      <c r="J29">
        <v>154</v>
      </c>
      <c r="P29" t="s">
        <v>1</v>
      </c>
      <c r="Q29">
        <v>154</v>
      </c>
    </row>
    <row r="30" spans="2:20" x14ac:dyDescent="0.25">
      <c r="B30" t="s">
        <v>2</v>
      </c>
      <c r="C30">
        <f>D30^2</f>
        <v>6.6564000000000005</v>
      </c>
      <c r="D30">
        <v>2.58</v>
      </c>
      <c r="E30" t="s">
        <v>3</v>
      </c>
      <c r="F30">
        <v>99</v>
      </c>
      <c r="I30" t="s">
        <v>2</v>
      </c>
      <c r="J30">
        <f>K30^2</f>
        <v>3.8415999999999997</v>
      </c>
      <c r="K30" s="8">
        <v>1.96</v>
      </c>
      <c r="L30" t="s">
        <v>3</v>
      </c>
      <c r="M30">
        <v>95</v>
      </c>
      <c r="P30" t="s">
        <v>2</v>
      </c>
      <c r="Q30">
        <f>R30^2</f>
        <v>2.7224999999999997</v>
      </c>
      <c r="R30">
        <v>1.65</v>
      </c>
      <c r="S30" t="s">
        <v>3</v>
      </c>
      <c r="T30">
        <v>90</v>
      </c>
    </row>
    <row r="31" spans="2:20" x14ac:dyDescent="0.25">
      <c r="B31" t="s">
        <v>4</v>
      </c>
      <c r="C31">
        <v>0.9</v>
      </c>
      <c r="I31" t="s">
        <v>4</v>
      </c>
      <c r="J31">
        <v>0.9</v>
      </c>
      <c r="P31" t="s">
        <v>4</v>
      </c>
      <c r="Q31">
        <v>0.5</v>
      </c>
    </row>
    <row r="32" spans="2:20" x14ac:dyDescent="0.25">
      <c r="B32" t="s">
        <v>5</v>
      </c>
      <c r="C32">
        <v>0.1</v>
      </c>
      <c r="I32" t="s">
        <v>5</v>
      </c>
      <c r="J32">
        <v>0.1</v>
      </c>
      <c r="P32" t="s">
        <v>5</v>
      </c>
      <c r="Q32">
        <v>0.5</v>
      </c>
    </row>
    <row r="33" spans="2:19" x14ac:dyDescent="0.25">
      <c r="B33" t="s">
        <v>6</v>
      </c>
      <c r="C33">
        <f>D33^2</f>
        <v>1.0000000000000002E-2</v>
      </c>
      <c r="D33">
        <v>0.1</v>
      </c>
      <c r="E33" t="s">
        <v>7</v>
      </c>
      <c r="I33" t="s">
        <v>6</v>
      </c>
      <c r="J33">
        <f>K33^2</f>
        <v>1.0000000000000002E-2</v>
      </c>
      <c r="K33">
        <v>0.1</v>
      </c>
      <c r="L33" t="s">
        <v>7</v>
      </c>
      <c r="P33" t="s">
        <v>6</v>
      </c>
      <c r="Q33">
        <f>R33^2</f>
        <v>1.0000000000000002E-2</v>
      </c>
      <c r="R33">
        <v>0.1</v>
      </c>
      <c r="S33" t="s">
        <v>7</v>
      </c>
    </row>
    <row r="35" spans="2:19" x14ac:dyDescent="0.25">
      <c r="B35" t="s">
        <v>8</v>
      </c>
      <c r="C35" s="5">
        <f>((C30)*(C31)*(C32)*(C29)) / ((C33)*(C29  - 1)+(C30)*(C31)*(C32))</f>
        <v>43.332273718739955</v>
      </c>
      <c r="I35" t="s">
        <v>8</v>
      </c>
      <c r="J35" s="6">
        <f>((J30)*(J31)*(J32)*(J29)) / ((J33)*(J29  - 1)+(J30)*(J31)*(J32))</f>
        <v>28.385843697220938</v>
      </c>
      <c r="K35" t="s">
        <v>9</v>
      </c>
      <c r="P35" t="s">
        <v>8</v>
      </c>
      <c r="Q35" s="5">
        <f>((Q30)*(Q31)*(Q32)*(Q29)) / ((Q33)*(Q29  - 1)+(Q30)*(Q31)*(Q32))</f>
        <v>47.414758269720089</v>
      </c>
      <c r="R35" t="s">
        <v>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903F-68E5-4BEB-B9AC-AF40F3EC79AD}">
  <dimension ref="A1:T48"/>
  <sheetViews>
    <sheetView topLeftCell="A22" workbookViewId="0">
      <selection activeCell="M20" sqref="M20:N48"/>
    </sheetView>
  </sheetViews>
  <sheetFormatPr baseColWidth="10" defaultRowHeight="15" x14ac:dyDescent="0.25"/>
  <sheetData>
    <row r="1" spans="1:19" x14ac:dyDescent="0.25">
      <c r="A1" s="9">
        <v>0</v>
      </c>
      <c r="B1" s="2">
        <v>20</v>
      </c>
      <c r="C1" s="9">
        <v>18</v>
      </c>
      <c r="D1" s="2">
        <v>80</v>
      </c>
      <c r="E1" s="9">
        <v>36</v>
      </c>
      <c r="F1" s="2">
        <v>80</v>
      </c>
      <c r="G1" s="9">
        <v>54</v>
      </c>
      <c r="H1" s="2">
        <v>50</v>
      </c>
      <c r="I1" s="9">
        <v>72</v>
      </c>
      <c r="J1" s="2">
        <v>100</v>
      </c>
      <c r="K1" s="9">
        <v>90</v>
      </c>
      <c r="L1" s="2">
        <v>80</v>
      </c>
      <c r="M1" s="1">
        <v>108</v>
      </c>
      <c r="N1" s="2">
        <v>50</v>
      </c>
      <c r="O1" s="1">
        <v>126</v>
      </c>
      <c r="P1" s="2">
        <v>70</v>
      </c>
      <c r="Q1" s="1">
        <v>144</v>
      </c>
      <c r="R1" s="2">
        <v>10</v>
      </c>
    </row>
    <row r="2" spans="1:19" x14ac:dyDescent="0.25">
      <c r="A2" s="9">
        <v>1</v>
      </c>
      <c r="B2" s="2">
        <v>80</v>
      </c>
      <c r="C2" s="9">
        <v>19</v>
      </c>
      <c r="D2" s="2">
        <v>69</v>
      </c>
      <c r="E2" s="9">
        <v>37</v>
      </c>
      <c r="F2" s="2">
        <v>80</v>
      </c>
      <c r="G2" s="9">
        <v>55</v>
      </c>
      <c r="H2" s="2">
        <v>50</v>
      </c>
      <c r="I2" s="9">
        <v>73</v>
      </c>
      <c r="J2" s="2">
        <v>100</v>
      </c>
      <c r="K2" s="9">
        <v>91</v>
      </c>
      <c r="L2" s="2">
        <v>80</v>
      </c>
      <c r="M2" s="1">
        <v>109</v>
      </c>
      <c r="N2" s="2">
        <v>30</v>
      </c>
      <c r="O2" s="1">
        <v>127</v>
      </c>
      <c r="P2" s="2">
        <v>80</v>
      </c>
      <c r="Q2" s="1">
        <v>145</v>
      </c>
      <c r="R2" s="2">
        <v>80</v>
      </c>
    </row>
    <row r="3" spans="1:19" x14ac:dyDescent="0.25">
      <c r="A3" s="9">
        <v>2</v>
      </c>
      <c r="B3" s="2">
        <v>25</v>
      </c>
      <c r="C3" s="9">
        <v>20</v>
      </c>
      <c r="D3" s="2">
        <v>50</v>
      </c>
      <c r="E3" s="9">
        <v>38</v>
      </c>
      <c r="F3" s="2">
        <v>40</v>
      </c>
      <c r="G3" s="9">
        <v>56</v>
      </c>
      <c r="H3" s="2">
        <v>60</v>
      </c>
      <c r="I3" s="9">
        <v>74</v>
      </c>
      <c r="J3" s="2">
        <v>70</v>
      </c>
      <c r="K3" s="9">
        <v>92</v>
      </c>
      <c r="L3" s="2">
        <v>70</v>
      </c>
      <c r="M3" s="1">
        <v>110</v>
      </c>
      <c r="N3" s="2">
        <v>40</v>
      </c>
      <c r="O3" s="1">
        <v>128</v>
      </c>
      <c r="P3" s="2">
        <v>50</v>
      </c>
      <c r="Q3" s="1">
        <v>146</v>
      </c>
      <c r="R3" s="2">
        <v>80</v>
      </c>
    </row>
    <row r="4" spans="1:19" x14ac:dyDescent="0.25">
      <c r="A4" s="9">
        <v>3</v>
      </c>
      <c r="B4" s="2">
        <v>87</v>
      </c>
      <c r="C4" s="9">
        <v>21</v>
      </c>
      <c r="D4" s="2">
        <v>50</v>
      </c>
      <c r="E4" s="9">
        <v>39</v>
      </c>
      <c r="F4" s="2">
        <v>60</v>
      </c>
      <c r="G4" s="9">
        <v>57</v>
      </c>
      <c r="H4" s="2">
        <v>50</v>
      </c>
      <c r="I4" s="9">
        <v>75</v>
      </c>
      <c r="J4" s="2">
        <v>90</v>
      </c>
      <c r="K4" s="9">
        <v>93</v>
      </c>
      <c r="L4" s="2">
        <v>87</v>
      </c>
      <c r="M4" s="1">
        <v>111</v>
      </c>
      <c r="N4" s="2">
        <v>65</v>
      </c>
      <c r="O4" s="1">
        <v>129</v>
      </c>
      <c r="P4" s="2">
        <v>87</v>
      </c>
      <c r="Q4" s="1">
        <v>147</v>
      </c>
      <c r="R4" s="2">
        <v>1</v>
      </c>
    </row>
    <row r="5" spans="1:19" x14ac:dyDescent="0.25">
      <c r="A5" s="9">
        <v>4</v>
      </c>
      <c r="B5" s="2">
        <v>80</v>
      </c>
      <c r="C5" s="9">
        <v>22</v>
      </c>
      <c r="D5" s="2">
        <v>65</v>
      </c>
      <c r="E5" s="9">
        <v>40</v>
      </c>
      <c r="F5" s="2">
        <v>0</v>
      </c>
      <c r="G5" s="9">
        <v>58</v>
      </c>
      <c r="H5" s="2">
        <v>20</v>
      </c>
      <c r="I5" s="9">
        <v>76</v>
      </c>
      <c r="J5" s="2">
        <v>85</v>
      </c>
      <c r="K5" s="9">
        <v>94</v>
      </c>
      <c r="L5" s="2">
        <v>80</v>
      </c>
      <c r="M5" s="1">
        <v>112</v>
      </c>
      <c r="N5" s="2">
        <v>50</v>
      </c>
      <c r="O5" s="1">
        <v>130</v>
      </c>
      <c r="P5" s="2">
        <v>65</v>
      </c>
      <c r="Q5" s="1">
        <v>148</v>
      </c>
      <c r="R5" s="2">
        <v>50</v>
      </c>
    </row>
    <row r="6" spans="1:19" x14ac:dyDescent="0.25">
      <c r="A6" s="9">
        <v>5</v>
      </c>
      <c r="B6" s="2">
        <v>70</v>
      </c>
      <c r="C6" s="9">
        <v>23</v>
      </c>
      <c r="D6" s="2">
        <v>8</v>
      </c>
      <c r="E6" s="9">
        <v>41</v>
      </c>
      <c r="F6" s="2">
        <v>100</v>
      </c>
      <c r="G6" s="9">
        <v>59</v>
      </c>
      <c r="H6" s="2">
        <v>0</v>
      </c>
      <c r="I6" s="9">
        <v>77</v>
      </c>
      <c r="J6" s="2">
        <v>65</v>
      </c>
      <c r="K6" s="9">
        <v>95</v>
      </c>
      <c r="L6" s="2">
        <v>75</v>
      </c>
      <c r="M6" s="1">
        <v>113</v>
      </c>
      <c r="N6" s="2">
        <v>65</v>
      </c>
      <c r="O6" s="1">
        <v>131</v>
      </c>
      <c r="P6" s="2">
        <v>60</v>
      </c>
      <c r="Q6" s="1">
        <v>149</v>
      </c>
      <c r="R6" s="2">
        <v>50</v>
      </c>
    </row>
    <row r="7" spans="1:19" x14ac:dyDescent="0.25">
      <c r="A7" s="9">
        <v>6</v>
      </c>
      <c r="B7" s="2">
        <v>90</v>
      </c>
      <c r="C7" s="9">
        <v>24</v>
      </c>
      <c r="D7" s="2">
        <v>45</v>
      </c>
      <c r="E7" s="9">
        <v>42</v>
      </c>
      <c r="F7" s="2">
        <v>80</v>
      </c>
      <c r="G7" s="9">
        <v>60</v>
      </c>
      <c r="H7" s="2">
        <v>87</v>
      </c>
      <c r="I7" s="9">
        <v>78</v>
      </c>
      <c r="J7" s="2">
        <v>70</v>
      </c>
      <c r="K7" s="9">
        <v>96</v>
      </c>
      <c r="L7" s="2">
        <v>52</v>
      </c>
      <c r="M7" s="1">
        <v>114</v>
      </c>
      <c r="N7" s="2">
        <v>70</v>
      </c>
      <c r="O7" s="1">
        <v>132</v>
      </c>
      <c r="P7" s="2">
        <v>90</v>
      </c>
      <c r="Q7" s="1">
        <v>150</v>
      </c>
      <c r="R7" s="2">
        <v>30</v>
      </c>
    </row>
    <row r="8" spans="1:19" x14ac:dyDescent="0.25">
      <c r="A8" s="9">
        <v>7</v>
      </c>
      <c r="B8" s="2">
        <v>85</v>
      </c>
      <c r="C8" s="9">
        <v>25</v>
      </c>
      <c r="D8" s="2">
        <v>80.5</v>
      </c>
      <c r="E8" s="9">
        <v>43</v>
      </c>
      <c r="F8" s="2">
        <v>30</v>
      </c>
      <c r="G8" s="9">
        <v>61</v>
      </c>
      <c r="H8" s="2">
        <v>67</v>
      </c>
      <c r="I8" s="9">
        <v>79</v>
      </c>
      <c r="J8" s="2">
        <v>75</v>
      </c>
      <c r="K8" s="9">
        <v>97</v>
      </c>
      <c r="L8" s="2">
        <v>75</v>
      </c>
      <c r="M8" s="1">
        <v>115</v>
      </c>
      <c r="N8" s="2">
        <v>100</v>
      </c>
      <c r="O8" s="1">
        <v>133</v>
      </c>
      <c r="P8" s="2">
        <v>50</v>
      </c>
      <c r="Q8" s="1">
        <v>151</v>
      </c>
      <c r="R8" s="2">
        <v>90</v>
      </c>
    </row>
    <row r="9" spans="1:19" x14ac:dyDescent="0.25">
      <c r="A9" s="9">
        <v>8</v>
      </c>
      <c r="B9" s="2">
        <v>80</v>
      </c>
      <c r="C9" s="9">
        <v>26</v>
      </c>
      <c r="D9" s="2">
        <v>85</v>
      </c>
      <c r="E9" s="9">
        <v>44</v>
      </c>
      <c r="F9" s="2">
        <v>75</v>
      </c>
      <c r="G9" s="9">
        <v>62</v>
      </c>
      <c r="H9" s="2">
        <v>70</v>
      </c>
      <c r="I9" s="9">
        <v>80</v>
      </c>
      <c r="J9" s="2">
        <v>75</v>
      </c>
      <c r="K9" s="9">
        <v>98</v>
      </c>
      <c r="L9" s="2">
        <v>38</v>
      </c>
      <c r="M9" s="1">
        <v>116</v>
      </c>
      <c r="N9" s="2">
        <v>60</v>
      </c>
      <c r="O9" s="1">
        <v>134</v>
      </c>
      <c r="P9" s="2">
        <v>80</v>
      </c>
      <c r="Q9" s="1">
        <v>152</v>
      </c>
      <c r="R9" s="2">
        <v>35</v>
      </c>
    </row>
    <row r="10" spans="1:19" x14ac:dyDescent="0.25">
      <c r="A10" s="9">
        <v>9</v>
      </c>
      <c r="B10" s="2">
        <v>60</v>
      </c>
      <c r="C10" s="9">
        <v>27</v>
      </c>
      <c r="D10" s="2">
        <v>75</v>
      </c>
      <c r="E10" s="9">
        <v>45</v>
      </c>
      <c r="F10" s="2">
        <v>80</v>
      </c>
      <c r="G10" s="9">
        <v>63</v>
      </c>
      <c r="H10" s="2">
        <v>75</v>
      </c>
      <c r="I10" s="9">
        <v>81</v>
      </c>
      <c r="J10" s="2">
        <v>50</v>
      </c>
      <c r="K10" s="9">
        <v>99</v>
      </c>
      <c r="L10" s="2">
        <v>70</v>
      </c>
      <c r="M10" s="1">
        <v>117</v>
      </c>
      <c r="N10" s="2">
        <v>70</v>
      </c>
      <c r="O10" s="1">
        <v>135</v>
      </c>
      <c r="P10" s="2">
        <v>95</v>
      </c>
      <c r="Q10" s="1">
        <v>153</v>
      </c>
      <c r="R10" s="2">
        <v>90</v>
      </c>
    </row>
    <row r="11" spans="1:19" x14ac:dyDescent="0.25">
      <c r="A11" s="9">
        <v>10</v>
      </c>
      <c r="B11" s="2">
        <v>60</v>
      </c>
      <c r="C11" s="9">
        <v>28</v>
      </c>
      <c r="D11" s="2">
        <v>50</v>
      </c>
      <c r="E11" s="9">
        <v>46</v>
      </c>
      <c r="F11" s="2">
        <v>88</v>
      </c>
      <c r="G11" s="9">
        <v>64</v>
      </c>
      <c r="H11" s="2">
        <v>75</v>
      </c>
      <c r="I11" s="9">
        <v>82</v>
      </c>
      <c r="J11" s="2">
        <v>60</v>
      </c>
      <c r="K11" s="9">
        <v>100</v>
      </c>
      <c r="L11" s="2">
        <v>85</v>
      </c>
      <c r="M11" s="1">
        <v>118</v>
      </c>
      <c r="N11" s="2">
        <v>50</v>
      </c>
      <c r="O11" s="1">
        <v>136</v>
      </c>
      <c r="P11" s="2">
        <v>45</v>
      </c>
    </row>
    <row r="12" spans="1:19" x14ac:dyDescent="0.25">
      <c r="A12" s="9">
        <v>11</v>
      </c>
      <c r="B12" s="2">
        <v>1</v>
      </c>
      <c r="C12" s="9">
        <v>29</v>
      </c>
      <c r="D12" s="2">
        <v>80</v>
      </c>
      <c r="E12" s="9">
        <v>47</v>
      </c>
      <c r="F12" s="2">
        <v>1</v>
      </c>
      <c r="G12" s="9">
        <v>65</v>
      </c>
      <c r="H12" s="2">
        <v>80</v>
      </c>
      <c r="I12" s="9">
        <v>83</v>
      </c>
      <c r="J12" s="2">
        <v>10</v>
      </c>
      <c r="K12" s="9">
        <v>101</v>
      </c>
      <c r="L12" s="2">
        <v>75</v>
      </c>
      <c r="M12" s="1">
        <v>119</v>
      </c>
      <c r="N12" s="2">
        <v>60</v>
      </c>
      <c r="O12" s="1">
        <v>137</v>
      </c>
      <c r="P12" s="2">
        <v>70</v>
      </c>
      <c r="R12" s="11" t="s">
        <v>11</v>
      </c>
      <c r="S12">
        <v>65.430000000000007</v>
      </c>
    </row>
    <row r="13" spans="1:19" x14ac:dyDescent="0.25">
      <c r="A13" s="9">
        <v>12</v>
      </c>
      <c r="B13" s="2">
        <v>101</v>
      </c>
      <c r="C13" s="9">
        <v>30</v>
      </c>
      <c r="D13" s="2">
        <v>90</v>
      </c>
      <c r="E13" s="9">
        <v>48</v>
      </c>
      <c r="F13" s="2">
        <v>80</v>
      </c>
      <c r="G13" s="9">
        <v>66</v>
      </c>
      <c r="H13" s="2">
        <v>80</v>
      </c>
      <c r="I13" s="9">
        <v>84</v>
      </c>
      <c r="J13" s="2">
        <v>89</v>
      </c>
      <c r="K13" s="9">
        <v>102</v>
      </c>
      <c r="L13" s="2">
        <v>70</v>
      </c>
      <c r="M13" s="1">
        <v>120</v>
      </c>
      <c r="N13" s="2">
        <v>90</v>
      </c>
      <c r="O13" s="1">
        <v>138</v>
      </c>
      <c r="P13" s="2">
        <v>90</v>
      </c>
    </row>
    <row r="14" spans="1:19" x14ac:dyDescent="0.25">
      <c r="A14" s="9">
        <v>13</v>
      </c>
      <c r="B14" s="2">
        <v>79</v>
      </c>
      <c r="C14" s="9">
        <v>31</v>
      </c>
      <c r="D14" s="2">
        <v>90</v>
      </c>
      <c r="E14" s="9">
        <v>49</v>
      </c>
      <c r="F14" s="2">
        <v>99</v>
      </c>
      <c r="G14" s="9">
        <v>67</v>
      </c>
      <c r="H14" s="2">
        <v>90</v>
      </c>
      <c r="I14" s="9">
        <v>85</v>
      </c>
      <c r="J14" s="2">
        <v>1</v>
      </c>
      <c r="K14" s="9">
        <v>103</v>
      </c>
      <c r="L14" s="2">
        <v>86</v>
      </c>
      <c r="M14" s="1">
        <v>121</v>
      </c>
      <c r="N14" s="2">
        <v>75</v>
      </c>
      <c r="O14" s="1">
        <v>139</v>
      </c>
      <c r="P14" s="2">
        <v>0</v>
      </c>
    </row>
    <row r="15" spans="1:19" x14ac:dyDescent="0.25">
      <c r="A15" s="9">
        <v>14</v>
      </c>
      <c r="B15" s="2">
        <v>75</v>
      </c>
      <c r="C15" s="9">
        <v>32</v>
      </c>
      <c r="D15" s="2">
        <v>75</v>
      </c>
      <c r="E15" s="9">
        <v>50</v>
      </c>
      <c r="F15" s="2">
        <v>50</v>
      </c>
      <c r="G15" s="9">
        <v>68</v>
      </c>
      <c r="H15" s="2">
        <v>70</v>
      </c>
      <c r="I15" s="9">
        <v>86</v>
      </c>
      <c r="J15" s="2">
        <v>78</v>
      </c>
      <c r="K15" s="9">
        <v>104</v>
      </c>
      <c r="L15" s="2">
        <v>50</v>
      </c>
      <c r="M15" s="1">
        <v>122</v>
      </c>
      <c r="N15" s="2">
        <v>100</v>
      </c>
      <c r="O15" s="1">
        <v>140</v>
      </c>
      <c r="P15" s="2">
        <v>90</v>
      </c>
    </row>
    <row r="16" spans="1:19" x14ac:dyDescent="0.25">
      <c r="A16" s="9">
        <v>15</v>
      </c>
      <c r="B16" s="2">
        <v>70</v>
      </c>
      <c r="C16" s="9">
        <v>33</v>
      </c>
      <c r="D16" s="2">
        <v>85</v>
      </c>
      <c r="E16" s="9">
        <v>51</v>
      </c>
      <c r="F16" s="2">
        <v>60</v>
      </c>
      <c r="G16" s="9">
        <v>69</v>
      </c>
      <c r="H16" s="2">
        <v>75</v>
      </c>
      <c r="I16" s="9">
        <v>87</v>
      </c>
      <c r="J16" s="2">
        <v>30</v>
      </c>
      <c r="K16" s="9">
        <v>105</v>
      </c>
      <c r="L16" s="2">
        <v>50</v>
      </c>
      <c r="M16" s="1">
        <v>123</v>
      </c>
      <c r="N16" s="2">
        <v>80</v>
      </c>
      <c r="O16" s="1">
        <v>141</v>
      </c>
      <c r="P16" s="2">
        <v>98</v>
      </c>
    </row>
    <row r="17" spans="1:20" x14ac:dyDescent="0.25">
      <c r="A17" s="9">
        <v>16</v>
      </c>
      <c r="B17" s="2">
        <v>85</v>
      </c>
      <c r="C17" s="9">
        <v>34</v>
      </c>
      <c r="D17" s="2">
        <v>70</v>
      </c>
      <c r="E17" s="9">
        <v>52</v>
      </c>
      <c r="F17" s="2">
        <v>60</v>
      </c>
      <c r="G17" s="9">
        <v>70</v>
      </c>
      <c r="H17" s="2">
        <v>70</v>
      </c>
      <c r="I17" s="9">
        <v>88</v>
      </c>
      <c r="J17" s="2">
        <v>45</v>
      </c>
      <c r="K17" s="9">
        <v>106</v>
      </c>
      <c r="L17" s="2">
        <v>75</v>
      </c>
      <c r="M17" s="1">
        <v>124</v>
      </c>
      <c r="N17" s="2">
        <v>10</v>
      </c>
      <c r="O17" s="1">
        <v>142</v>
      </c>
      <c r="P17" s="2">
        <v>100</v>
      </c>
    </row>
    <row r="18" spans="1:20" x14ac:dyDescent="0.25">
      <c r="A18" s="9">
        <v>17</v>
      </c>
      <c r="B18" s="2">
        <v>80</v>
      </c>
      <c r="C18" s="9">
        <v>35</v>
      </c>
      <c r="D18" s="2">
        <v>85</v>
      </c>
      <c r="E18" s="9">
        <v>53</v>
      </c>
      <c r="F18" s="2">
        <v>50</v>
      </c>
      <c r="G18" s="9">
        <v>71</v>
      </c>
      <c r="H18" s="2">
        <v>80</v>
      </c>
      <c r="I18" s="9">
        <v>89</v>
      </c>
      <c r="J18" s="2">
        <v>30</v>
      </c>
      <c r="K18" s="9">
        <v>107</v>
      </c>
      <c r="L18" s="2">
        <v>70</v>
      </c>
      <c r="M18" s="1">
        <v>125</v>
      </c>
      <c r="N18" s="2">
        <v>75</v>
      </c>
      <c r="O18" s="1">
        <v>143</v>
      </c>
      <c r="P18" s="2">
        <v>87</v>
      </c>
    </row>
    <row r="20" spans="1:20" x14ac:dyDescent="0.25">
      <c r="A20" s="31" t="s">
        <v>0</v>
      </c>
      <c r="B20" s="31"/>
      <c r="G20" s="32" t="s">
        <v>12</v>
      </c>
      <c r="H20" s="32"/>
      <c r="M20" s="33" t="s">
        <v>13</v>
      </c>
      <c r="N20" s="33"/>
      <c r="S20" s="34" t="s">
        <v>14</v>
      </c>
      <c r="T20" s="34"/>
    </row>
    <row r="21" spans="1:20" x14ac:dyDescent="0.25">
      <c r="A21" s="9">
        <v>76</v>
      </c>
      <c r="B21" s="2">
        <f xml:space="preserve"> 70</f>
        <v>70</v>
      </c>
      <c r="C21" s="10"/>
      <c r="D21" s="11" t="s">
        <v>11</v>
      </c>
      <c r="E21">
        <v>64.459999999999994</v>
      </c>
      <c r="G21" s="9">
        <v>27</v>
      </c>
      <c r="H21" s="2">
        <v>75</v>
      </c>
      <c r="J21" s="11" t="s">
        <v>11</v>
      </c>
      <c r="K21">
        <v>52.82</v>
      </c>
      <c r="M21" s="12">
        <v>5</v>
      </c>
      <c r="N21" s="4">
        <v>70</v>
      </c>
      <c r="P21" s="11" t="s">
        <v>11</v>
      </c>
      <c r="Q21">
        <v>69.05</v>
      </c>
      <c r="S21" s="4" t="s">
        <v>15</v>
      </c>
      <c r="T21" s="4">
        <f>S12-E21</f>
        <v>0.97000000000001307</v>
      </c>
    </row>
    <row r="22" spans="1:20" x14ac:dyDescent="0.25">
      <c r="A22" s="12">
        <v>101</v>
      </c>
      <c r="B22" s="2">
        <v>75</v>
      </c>
      <c r="C22" s="10"/>
      <c r="D22" s="11" t="s">
        <v>10</v>
      </c>
      <c r="E22">
        <v>29.17</v>
      </c>
      <c r="G22" s="9">
        <v>81</v>
      </c>
      <c r="H22" s="2">
        <v>50</v>
      </c>
      <c r="J22" s="11" t="s">
        <v>10</v>
      </c>
      <c r="K22">
        <v>28.03</v>
      </c>
      <c r="M22" s="12">
        <v>10</v>
      </c>
      <c r="N22" s="4">
        <v>60</v>
      </c>
      <c r="P22" s="11" t="s">
        <v>10</v>
      </c>
      <c r="Q22">
        <v>24.8</v>
      </c>
      <c r="S22" s="4" t="s">
        <v>12</v>
      </c>
      <c r="T22" s="4">
        <f>S12-K21</f>
        <v>12.610000000000007</v>
      </c>
    </row>
    <row r="23" spans="1:20" x14ac:dyDescent="0.25">
      <c r="A23" s="12">
        <v>72</v>
      </c>
      <c r="B23" s="4">
        <v>100</v>
      </c>
      <c r="C23" s="10"/>
      <c r="G23" s="9">
        <v>93</v>
      </c>
      <c r="H23" s="2">
        <v>87</v>
      </c>
      <c r="M23" s="12">
        <v>15</v>
      </c>
      <c r="N23" s="4">
        <v>70</v>
      </c>
      <c r="S23" s="4" t="s">
        <v>13</v>
      </c>
      <c r="T23" s="4">
        <f>Q21-S12</f>
        <v>3.6199999999999903</v>
      </c>
    </row>
    <row r="24" spans="1:20" x14ac:dyDescent="0.25">
      <c r="A24" s="12">
        <v>115</v>
      </c>
      <c r="B24" s="4">
        <v>100</v>
      </c>
      <c r="C24" s="10"/>
      <c r="G24" s="9">
        <v>8</v>
      </c>
      <c r="H24" s="2">
        <v>80</v>
      </c>
      <c r="M24" s="12">
        <v>20</v>
      </c>
      <c r="N24" s="4">
        <v>50</v>
      </c>
    </row>
    <row r="25" spans="1:20" x14ac:dyDescent="0.25">
      <c r="A25" s="12">
        <v>3</v>
      </c>
      <c r="B25" s="4">
        <v>87</v>
      </c>
      <c r="C25" s="10"/>
      <c r="G25" s="9">
        <v>83</v>
      </c>
      <c r="H25" s="2">
        <v>10</v>
      </c>
      <c r="M25" s="12">
        <v>25</v>
      </c>
      <c r="N25" s="4">
        <v>80.5</v>
      </c>
    </row>
    <row r="26" spans="1:20" x14ac:dyDescent="0.25">
      <c r="A26" s="12">
        <v>146</v>
      </c>
      <c r="B26" s="4">
        <v>80</v>
      </c>
      <c r="C26" s="10"/>
      <c r="G26" s="9">
        <v>66</v>
      </c>
      <c r="H26" s="2">
        <v>80</v>
      </c>
      <c r="M26" s="12">
        <v>30</v>
      </c>
      <c r="N26" s="4">
        <v>90</v>
      </c>
    </row>
    <row r="27" spans="1:20" x14ac:dyDescent="0.25">
      <c r="A27" s="12">
        <v>149</v>
      </c>
      <c r="B27" s="4">
        <v>50</v>
      </c>
      <c r="C27" s="10"/>
      <c r="G27" s="9">
        <v>96</v>
      </c>
      <c r="H27" s="2">
        <v>52</v>
      </c>
      <c r="M27" s="12">
        <v>35</v>
      </c>
      <c r="N27" s="4">
        <v>85</v>
      </c>
    </row>
    <row r="28" spans="1:20" x14ac:dyDescent="0.25">
      <c r="A28" s="12">
        <v>126</v>
      </c>
      <c r="B28" s="4">
        <v>70</v>
      </c>
      <c r="C28" s="10"/>
      <c r="G28" s="9">
        <v>144</v>
      </c>
      <c r="H28" s="2">
        <v>10</v>
      </c>
      <c r="M28" s="12">
        <v>40</v>
      </c>
      <c r="N28" s="4">
        <v>0</v>
      </c>
    </row>
    <row r="29" spans="1:20" x14ac:dyDescent="0.25">
      <c r="A29" s="12">
        <v>34</v>
      </c>
      <c r="B29" s="4">
        <v>70</v>
      </c>
      <c r="C29" s="10"/>
      <c r="G29" s="9">
        <v>29</v>
      </c>
      <c r="H29" s="2">
        <v>80</v>
      </c>
      <c r="M29" s="12">
        <v>45</v>
      </c>
      <c r="N29" s="4">
        <v>80</v>
      </c>
    </row>
    <row r="30" spans="1:20" x14ac:dyDescent="0.25">
      <c r="A30" s="12">
        <v>59</v>
      </c>
      <c r="B30" s="4">
        <v>0</v>
      </c>
      <c r="C30" s="10"/>
      <c r="G30" s="9">
        <v>17</v>
      </c>
      <c r="H30" s="2">
        <v>80</v>
      </c>
      <c r="M30" s="12">
        <v>50</v>
      </c>
      <c r="N30" s="4">
        <v>50</v>
      </c>
    </row>
    <row r="31" spans="1:20" x14ac:dyDescent="0.25">
      <c r="A31" s="12">
        <v>40</v>
      </c>
      <c r="B31" s="4">
        <v>0</v>
      </c>
      <c r="C31" s="10"/>
      <c r="G31" s="9">
        <v>149</v>
      </c>
      <c r="H31" s="2">
        <v>50</v>
      </c>
      <c r="M31" s="12">
        <v>55</v>
      </c>
      <c r="N31" s="4">
        <v>50</v>
      </c>
    </row>
    <row r="32" spans="1:20" x14ac:dyDescent="0.25">
      <c r="A32" s="12">
        <v>44</v>
      </c>
      <c r="B32" s="4">
        <v>75</v>
      </c>
      <c r="C32" s="10"/>
      <c r="G32" s="9">
        <v>147</v>
      </c>
      <c r="H32" s="2">
        <v>1</v>
      </c>
      <c r="M32" s="12">
        <v>60</v>
      </c>
      <c r="N32" s="4">
        <v>87</v>
      </c>
    </row>
    <row r="33" spans="1:14" x14ac:dyDescent="0.25">
      <c r="A33" s="12">
        <v>124</v>
      </c>
      <c r="B33" s="4">
        <v>10</v>
      </c>
      <c r="C33" s="10"/>
      <c r="G33" s="9">
        <v>137</v>
      </c>
      <c r="H33" s="2">
        <v>70</v>
      </c>
      <c r="M33" s="12">
        <v>65</v>
      </c>
      <c r="N33" s="4">
        <v>80</v>
      </c>
    </row>
    <row r="34" spans="1:14" x14ac:dyDescent="0.25">
      <c r="A34" s="12">
        <v>76</v>
      </c>
      <c r="B34" s="4">
        <v>85</v>
      </c>
      <c r="C34" s="10"/>
      <c r="G34" s="9">
        <v>89</v>
      </c>
      <c r="H34" s="2">
        <v>30</v>
      </c>
      <c r="M34" s="12">
        <v>70</v>
      </c>
      <c r="N34" s="4">
        <v>70</v>
      </c>
    </row>
    <row r="35" spans="1:14" x14ac:dyDescent="0.25">
      <c r="A35" s="12">
        <v>96</v>
      </c>
      <c r="B35" s="4">
        <v>52</v>
      </c>
      <c r="C35" s="10"/>
      <c r="G35" s="9">
        <v>47</v>
      </c>
      <c r="H35" s="2">
        <v>1</v>
      </c>
      <c r="M35" s="12">
        <v>75</v>
      </c>
      <c r="N35" s="4">
        <v>90</v>
      </c>
    </row>
    <row r="36" spans="1:14" x14ac:dyDescent="0.25">
      <c r="A36" s="12">
        <v>47</v>
      </c>
      <c r="B36" s="4">
        <v>1</v>
      </c>
      <c r="C36" s="10"/>
      <c r="G36" s="9">
        <v>148</v>
      </c>
      <c r="H36" s="2">
        <v>50</v>
      </c>
      <c r="M36" s="12">
        <v>80</v>
      </c>
      <c r="N36" s="4">
        <v>75</v>
      </c>
    </row>
    <row r="37" spans="1:14" x14ac:dyDescent="0.25">
      <c r="A37" s="12">
        <v>108</v>
      </c>
      <c r="B37" s="4">
        <v>50</v>
      </c>
      <c r="C37" s="10"/>
      <c r="G37" s="9">
        <v>133</v>
      </c>
      <c r="H37" s="2">
        <v>50</v>
      </c>
      <c r="M37" s="12">
        <v>85</v>
      </c>
      <c r="N37" s="4">
        <v>1</v>
      </c>
    </row>
    <row r="38" spans="1:14" x14ac:dyDescent="0.25">
      <c r="A38" s="12">
        <v>121</v>
      </c>
      <c r="B38" s="4">
        <v>75</v>
      </c>
      <c r="C38" s="10"/>
      <c r="G38" s="9">
        <v>37</v>
      </c>
      <c r="H38" s="2">
        <v>80</v>
      </c>
      <c r="M38" s="12">
        <v>90</v>
      </c>
      <c r="N38" s="4">
        <v>80</v>
      </c>
    </row>
    <row r="39" spans="1:14" x14ac:dyDescent="0.25">
      <c r="A39" s="12">
        <v>1</v>
      </c>
      <c r="B39" s="4">
        <v>80</v>
      </c>
      <c r="C39" s="10"/>
      <c r="G39" s="9">
        <v>118</v>
      </c>
      <c r="H39" s="2">
        <v>50</v>
      </c>
      <c r="M39" s="12">
        <v>95</v>
      </c>
      <c r="N39" s="4">
        <v>75</v>
      </c>
    </row>
    <row r="40" spans="1:14" x14ac:dyDescent="0.25">
      <c r="A40" s="12">
        <v>17</v>
      </c>
      <c r="B40" s="4">
        <v>80</v>
      </c>
      <c r="C40" s="10"/>
      <c r="G40" s="9">
        <v>65</v>
      </c>
      <c r="H40" s="2">
        <v>80</v>
      </c>
      <c r="M40" s="12">
        <v>100</v>
      </c>
      <c r="N40" s="4">
        <v>85</v>
      </c>
    </row>
    <row r="41" spans="1:14" x14ac:dyDescent="0.25">
      <c r="A41" s="12">
        <v>93</v>
      </c>
      <c r="B41" s="4">
        <v>87</v>
      </c>
      <c r="C41" s="10"/>
      <c r="G41" s="9">
        <v>118</v>
      </c>
      <c r="H41" s="2">
        <v>50</v>
      </c>
      <c r="M41" s="12">
        <v>105</v>
      </c>
      <c r="N41" s="4">
        <v>50</v>
      </c>
    </row>
    <row r="42" spans="1:14" x14ac:dyDescent="0.25">
      <c r="A42" s="12">
        <v>46</v>
      </c>
      <c r="B42" s="4">
        <v>88</v>
      </c>
      <c r="C42" s="10"/>
      <c r="G42" s="9">
        <v>59</v>
      </c>
      <c r="H42" s="2">
        <v>0</v>
      </c>
      <c r="M42" s="12">
        <v>110</v>
      </c>
      <c r="N42" s="4">
        <v>40</v>
      </c>
    </row>
    <row r="43" spans="1:14" x14ac:dyDescent="0.25">
      <c r="A43" s="9">
        <v>57.324675324675397</v>
      </c>
      <c r="B43" s="4">
        <v>50</v>
      </c>
      <c r="C43" s="10"/>
      <c r="G43" s="9">
        <v>102</v>
      </c>
      <c r="H43" s="2">
        <v>70</v>
      </c>
      <c r="M43" s="12">
        <v>115</v>
      </c>
      <c r="N43" s="4">
        <v>100</v>
      </c>
    </row>
    <row r="44" spans="1:14" x14ac:dyDescent="0.25">
      <c r="A44" s="12">
        <v>7</v>
      </c>
      <c r="B44" s="4">
        <v>85</v>
      </c>
      <c r="C44" s="10"/>
      <c r="G44" s="9">
        <v>20</v>
      </c>
      <c r="H44" s="2">
        <v>50</v>
      </c>
      <c r="M44" s="12">
        <v>120</v>
      </c>
      <c r="N44" s="4">
        <v>90</v>
      </c>
    </row>
    <row r="45" spans="1:14" x14ac:dyDescent="0.25">
      <c r="A45" s="12">
        <v>81</v>
      </c>
      <c r="B45" s="4">
        <v>50</v>
      </c>
      <c r="C45" s="10"/>
      <c r="G45" s="9">
        <v>118</v>
      </c>
      <c r="H45" s="2">
        <v>50</v>
      </c>
      <c r="M45" s="12">
        <v>125</v>
      </c>
      <c r="N45" s="4">
        <v>75</v>
      </c>
    </row>
    <row r="46" spans="1:14" x14ac:dyDescent="0.25">
      <c r="A46" s="12">
        <v>95</v>
      </c>
      <c r="B46" s="4">
        <v>75</v>
      </c>
      <c r="C46" s="10"/>
      <c r="G46" s="9">
        <v>141</v>
      </c>
      <c r="H46" s="2">
        <v>98</v>
      </c>
      <c r="M46" s="12">
        <v>130</v>
      </c>
      <c r="N46" s="4">
        <v>65</v>
      </c>
    </row>
    <row r="47" spans="1:14" x14ac:dyDescent="0.25">
      <c r="A47" s="12">
        <v>127</v>
      </c>
      <c r="B47" s="4">
        <v>80</v>
      </c>
      <c r="C47" s="10"/>
      <c r="G47" s="9">
        <v>88</v>
      </c>
      <c r="H47" s="2">
        <v>45</v>
      </c>
      <c r="M47" s="12">
        <v>135</v>
      </c>
      <c r="N47" s="4">
        <v>95</v>
      </c>
    </row>
    <row r="48" spans="1:14" x14ac:dyDescent="0.25">
      <c r="A48" s="12">
        <v>91</v>
      </c>
      <c r="B48" s="4">
        <v>80</v>
      </c>
      <c r="C48" s="10"/>
      <c r="G48" s="9">
        <v>55</v>
      </c>
      <c r="H48" s="2">
        <v>50</v>
      </c>
      <c r="M48" s="12">
        <v>140</v>
      </c>
      <c r="N48" s="4">
        <v>90</v>
      </c>
    </row>
  </sheetData>
  <mergeCells count="4">
    <mergeCell ref="A20:B20"/>
    <mergeCell ref="G20:H20"/>
    <mergeCell ref="M20:N20"/>
    <mergeCell ref="S20:T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3492C-B562-4FD8-A219-B127F467C847}">
  <dimension ref="A1:T59"/>
  <sheetViews>
    <sheetView topLeftCell="A11" zoomScale="70" zoomScaleNormal="70" workbookViewId="0">
      <selection activeCell="Y80" sqref="Y1:Y80"/>
    </sheetView>
  </sheetViews>
  <sheetFormatPr baseColWidth="10" defaultRowHeight="15" x14ac:dyDescent="0.25"/>
  <sheetData>
    <row r="1" spans="1:20" ht="16.5" thickTop="1" thickBot="1" x14ac:dyDescent="0.3">
      <c r="A1" s="13">
        <v>0</v>
      </c>
      <c r="B1" s="14">
        <v>20</v>
      </c>
      <c r="C1" s="13">
        <v>18</v>
      </c>
      <c r="D1" s="14">
        <v>80</v>
      </c>
      <c r="E1" s="13">
        <v>36</v>
      </c>
      <c r="F1" s="14">
        <v>80</v>
      </c>
      <c r="G1" s="15">
        <v>14</v>
      </c>
      <c r="H1" s="16">
        <v>50</v>
      </c>
      <c r="I1" s="17">
        <v>32</v>
      </c>
      <c r="J1" s="16">
        <v>100</v>
      </c>
      <c r="K1" s="17">
        <v>50</v>
      </c>
      <c r="L1" s="16">
        <v>80</v>
      </c>
      <c r="M1" s="17">
        <v>68</v>
      </c>
      <c r="N1" s="16">
        <v>50</v>
      </c>
      <c r="O1" s="18">
        <v>6</v>
      </c>
      <c r="P1" s="19">
        <v>70</v>
      </c>
      <c r="Q1" s="20">
        <v>24</v>
      </c>
      <c r="R1" s="19">
        <v>10</v>
      </c>
    </row>
    <row r="2" spans="1:20" ht="16.5" thickTop="1" thickBot="1" x14ac:dyDescent="0.3">
      <c r="A2" s="13">
        <v>1</v>
      </c>
      <c r="B2" s="14">
        <v>80</v>
      </c>
      <c r="C2" s="13">
        <v>19</v>
      </c>
      <c r="D2" s="14">
        <v>69</v>
      </c>
      <c r="E2" s="13">
        <v>37</v>
      </c>
      <c r="F2" s="14">
        <v>80</v>
      </c>
      <c r="G2" s="15">
        <v>15</v>
      </c>
      <c r="H2" s="16">
        <v>50</v>
      </c>
      <c r="I2" s="17">
        <v>33</v>
      </c>
      <c r="J2" s="16">
        <v>100</v>
      </c>
      <c r="K2" s="17">
        <v>51</v>
      </c>
      <c r="L2" s="16">
        <v>80</v>
      </c>
      <c r="M2" s="17">
        <v>69</v>
      </c>
      <c r="N2" s="16">
        <v>30</v>
      </c>
      <c r="O2" s="18">
        <v>7</v>
      </c>
      <c r="P2" s="19">
        <v>80</v>
      </c>
      <c r="Q2" s="20">
        <v>25</v>
      </c>
      <c r="R2" s="19">
        <v>80</v>
      </c>
    </row>
    <row r="3" spans="1:20" ht="16.5" thickTop="1" thickBot="1" x14ac:dyDescent="0.3">
      <c r="A3" s="13">
        <v>2</v>
      </c>
      <c r="B3" s="14">
        <v>25</v>
      </c>
      <c r="C3" s="13">
        <v>20</v>
      </c>
      <c r="D3" s="14">
        <v>50</v>
      </c>
      <c r="E3" s="13">
        <v>38</v>
      </c>
      <c r="F3" s="14">
        <v>40</v>
      </c>
      <c r="G3" s="15">
        <v>16</v>
      </c>
      <c r="H3" s="16">
        <v>60</v>
      </c>
      <c r="I3" s="17">
        <v>34</v>
      </c>
      <c r="J3" s="16">
        <v>70</v>
      </c>
      <c r="K3" s="17">
        <v>52</v>
      </c>
      <c r="L3" s="16">
        <v>70</v>
      </c>
      <c r="M3" s="17">
        <v>70</v>
      </c>
      <c r="N3" s="16">
        <v>40</v>
      </c>
      <c r="O3" s="18">
        <v>8</v>
      </c>
      <c r="P3" s="19">
        <v>50</v>
      </c>
      <c r="Q3" s="20">
        <v>26</v>
      </c>
      <c r="R3" s="19">
        <v>80</v>
      </c>
    </row>
    <row r="4" spans="1:20" ht="16.5" thickTop="1" thickBot="1" x14ac:dyDescent="0.3">
      <c r="A4" s="13">
        <v>3</v>
      </c>
      <c r="B4" s="14">
        <v>87</v>
      </c>
      <c r="C4" s="13">
        <v>21</v>
      </c>
      <c r="D4" s="14">
        <v>50</v>
      </c>
      <c r="E4" s="21">
        <v>39</v>
      </c>
      <c r="F4" s="22">
        <v>60</v>
      </c>
      <c r="G4" s="15">
        <v>17</v>
      </c>
      <c r="H4" s="16">
        <v>50</v>
      </c>
      <c r="I4" s="17">
        <v>35</v>
      </c>
      <c r="J4" s="23">
        <v>90</v>
      </c>
      <c r="K4" s="17">
        <v>53</v>
      </c>
      <c r="L4" s="16">
        <v>87</v>
      </c>
      <c r="M4" s="17">
        <v>71</v>
      </c>
      <c r="N4" s="16">
        <v>65</v>
      </c>
      <c r="O4" s="18">
        <v>9</v>
      </c>
      <c r="P4" s="19">
        <v>87</v>
      </c>
      <c r="Q4" s="20">
        <v>27</v>
      </c>
      <c r="R4" s="19">
        <v>1</v>
      </c>
    </row>
    <row r="5" spans="1:20" ht="16.5" thickTop="1" thickBot="1" x14ac:dyDescent="0.3">
      <c r="A5" s="13">
        <v>4</v>
      </c>
      <c r="B5" s="14">
        <v>80</v>
      </c>
      <c r="C5" s="13">
        <v>22</v>
      </c>
      <c r="D5" s="24">
        <v>65</v>
      </c>
      <c r="E5" s="17">
        <v>0</v>
      </c>
      <c r="F5" s="16">
        <v>0</v>
      </c>
      <c r="G5" s="15">
        <v>18</v>
      </c>
      <c r="H5" s="16">
        <v>20</v>
      </c>
      <c r="I5" s="17">
        <v>36</v>
      </c>
      <c r="J5" s="23">
        <v>85</v>
      </c>
      <c r="K5" s="17">
        <v>54</v>
      </c>
      <c r="L5" s="16">
        <v>80</v>
      </c>
      <c r="M5" s="17">
        <v>72</v>
      </c>
      <c r="N5" s="16">
        <v>50</v>
      </c>
      <c r="O5" s="18">
        <v>10</v>
      </c>
      <c r="P5" s="19">
        <v>65</v>
      </c>
      <c r="Q5" s="20">
        <v>28</v>
      </c>
      <c r="R5" s="19">
        <v>50</v>
      </c>
    </row>
    <row r="6" spans="1:20" ht="16.5" thickTop="1" thickBot="1" x14ac:dyDescent="0.3">
      <c r="A6" s="13">
        <v>5</v>
      </c>
      <c r="B6" s="14">
        <v>70</v>
      </c>
      <c r="C6" s="13">
        <v>23</v>
      </c>
      <c r="D6" s="24">
        <v>8</v>
      </c>
      <c r="E6" s="17">
        <v>1</v>
      </c>
      <c r="F6" s="16">
        <v>100</v>
      </c>
      <c r="G6" s="15">
        <v>19</v>
      </c>
      <c r="H6" s="16">
        <v>0</v>
      </c>
      <c r="I6" s="17">
        <v>37</v>
      </c>
      <c r="J6" s="23">
        <v>65</v>
      </c>
      <c r="K6" s="17">
        <v>55</v>
      </c>
      <c r="L6" s="16">
        <v>75</v>
      </c>
      <c r="M6" s="17">
        <v>73</v>
      </c>
      <c r="N6" s="16">
        <v>65</v>
      </c>
      <c r="O6" s="18">
        <v>11</v>
      </c>
      <c r="P6" s="19">
        <v>60</v>
      </c>
      <c r="Q6" s="20">
        <v>29</v>
      </c>
      <c r="R6" s="19">
        <v>50</v>
      </c>
    </row>
    <row r="7" spans="1:20" ht="16.5" thickTop="1" thickBot="1" x14ac:dyDescent="0.3">
      <c r="A7" s="13">
        <v>6</v>
      </c>
      <c r="B7" s="14">
        <v>90</v>
      </c>
      <c r="C7" s="13">
        <v>24</v>
      </c>
      <c r="D7" s="24">
        <v>45</v>
      </c>
      <c r="E7" s="17">
        <v>2</v>
      </c>
      <c r="F7" s="16">
        <v>80</v>
      </c>
      <c r="G7" s="15">
        <v>20</v>
      </c>
      <c r="H7" s="16">
        <v>87</v>
      </c>
      <c r="I7" s="17">
        <v>38</v>
      </c>
      <c r="J7" s="23">
        <v>70</v>
      </c>
      <c r="K7" s="17">
        <v>56</v>
      </c>
      <c r="L7" s="16">
        <v>52</v>
      </c>
      <c r="M7" s="17">
        <v>74</v>
      </c>
      <c r="N7" s="16">
        <v>70</v>
      </c>
      <c r="O7" s="18">
        <v>12</v>
      </c>
      <c r="P7" s="19">
        <v>90</v>
      </c>
      <c r="Q7" s="20">
        <v>30</v>
      </c>
      <c r="R7" s="19">
        <v>30</v>
      </c>
    </row>
    <row r="8" spans="1:20" ht="16.5" thickTop="1" thickBot="1" x14ac:dyDescent="0.3">
      <c r="A8" s="13">
        <v>7</v>
      </c>
      <c r="B8" s="14">
        <v>85</v>
      </c>
      <c r="C8" s="13">
        <v>25</v>
      </c>
      <c r="D8" s="24">
        <v>80.5</v>
      </c>
      <c r="E8" s="17">
        <v>3</v>
      </c>
      <c r="F8" s="16">
        <v>30</v>
      </c>
      <c r="G8" s="15">
        <v>21</v>
      </c>
      <c r="H8" s="16">
        <v>67</v>
      </c>
      <c r="I8" s="17">
        <v>39</v>
      </c>
      <c r="J8" s="23">
        <v>75</v>
      </c>
      <c r="K8" s="17">
        <v>57</v>
      </c>
      <c r="L8" s="16">
        <v>75</v>
      </c>
      <c r="M8" s="17">
        <v>75</v>
      </c>
      <c r="N8" s="16">
        <v>100</v>
      </c>
      <c r="O8" s="18">
        <v>13</v>
      </c>
      <c r="P8" s="19">
        <v>50</v>
      </c>
      <c r="Q8" s="20">
        <v>31</v>
      </c>
      <c r="R8" s="19">
        <v>90</v>
      </c>
    </row>
    <row r="9" spans="1:20" ht="16.5" thickTop="1" thickBot="1" x14ac:dyDescent="0.3">
      <c r="A9" s="13">
        <v>8</v>
      </c>
      <c r="B9" s="14">
        <v>80</v>
      </c>
      <c r="C9" s="13">
        <v>26</v>
      </c>
      <c r="D9" s="24">
        <v>85</v>
      </c>
      <c r="E9" s="17">
        <v>4</v>
      </c>
      <c r="F9" s="16">
        <v>75</v>
      </c>
      <c r="G9" s="15">
        <v>22</v>
      </c>
      <c r="H9" s="16">
        <v>70</v>
      </c>
      <c r="I9" s="17">
        <v>40</v>
      </c>
      <c r="J9" s="23">
        <v>75</v>
      </c>
      <c r="K9" s="17">
        <v>58</v>
      </c>
      <c r="L9" s="16">
        <v>38</v>
      </c>
      <c r="M9" s="17">
        <v>76</v>
      </c>
      <c r="N9" s="16">
        <v>60</v>
      </c>
      <c r="O9" s="18">
        <v>14</v>
      </c>
      <c r="P9" s="19">
        <v>80</v>
      </c>
      <c r="Q9" s="20">
        <v>32</v>
      </c>
      <c r="R9" s="19">
        <v>35</v>
      </c>
    </row>
    <row r="10" spans="1:20" ht="16.5" thickTop="1" thickBot="1" x14ac:dyDescent="0.3">
      <c r="A10" s="13">
        <v>9</v>
      </c>
      <c r="B10" s="14">
        <v>60</v>
      </c>
      <c r="C10" s="13">
        <v>27</v>
      </c>
      <c r="D10" s="24">
        <v>75</v>
      </c>
      <c r="E10" s="17">
        <v>5</v>
      </c>
      <c r="F10" s="16">
        <v>80</v>
      </c>
      <c r="G10" s="15">
        <v>23</v>
      </c>
      <c r="H10" s="16">
        <v>75</v>
      </c>
      <c r="I10" s="17">
        <v>41</v>
      </c>
      <c r="J10" s="23">
        <v>50</v>
      </c>
      <c r="K10" s="17">
        <v>59</v>
      </c>
      <c r="L10" s="16">
        <v>70</v>
      </c>
      <c r="M10" s="17">
        <v>77</v>
      </c>
      <c r="N10" s="16">
        <v>70</v>
      </c>
      <c r="O10" s="18">
        <v>15</v>
      </c>
      <c r="P10" s="19">
        <v>95</v>
      </c>
      <c r="Q10" s="20">
        <v>33</v>
      </c>
      <c r="R10" s="19">
        <v>90</v>
      </c>
    </row>
    <row r="11" spans="1:20" ht="16.5" thickTop="1" thickBot="1" x14ac:dyDescent="0.3">
      <c r="A11" s="13">
        <v>10</v>
      </c>
      <c r="B11" s="14">
        <v>60</v>
      </c>
      <c r="C11" s="13">
        <v>28</v>
      </c>
      <c r="D11" s="24">
        <v>50</v>
      </c>
      <c r="E11" s="17">
        <v>6</v>
      </c>
      <c r="F11" s="16">
        <v>88</v>
      </c>
      <c r="G11" s="15">
        <v>24</v>
      </c>
      <c r="H11" s="16">
        <v>75</v>
      </c>
      <c r="I11" s="17">
        <v>42</v>
      </c>
      <c r="J11" s="23">
        <v>60</v>
      </c>
      <c r="K11" s="17">
        <v>60</v>
      </c>
      <c r="L11" s="16">
        <v>85</v>
      </c>
      <c r="M11" s="17">
        <v>78</v>
      </c>
      <c r="N11" s="16">
        <v>50</v>
      </c>
      <c r="O11" s="18">
        <v>16</v>
      </c>
      <c r="P11" s="25">
        <v>45</v>
      </c>
    </row>
    <row r="12" spans="1:20" ht="16.5" thickTop="1" thickBot="1" x14ac:dyDescent="0.3">
      <c r="A12" s="13">
        <v>11</v>
      </c>
      <c r="B12" s="14">
        <v>1</v>
      </c>
      <c r="C12" s="13">
        <v>29</v>
      </c>
      <c r="D12" s="24">
        <v>80</v>
      </c>
      <c r="E12" s="17">
        <v>7</v>
      </c>
      <c r="F12" s="16">
        <v>1</v>
      </c>
      <c r="G12" s="15">
        <v>25</v>
      </c>
      <c r="H12" s="16">
        <v>80</v>
      </c>
      <c r="I12" s="17">
        <v>43</v>
      </c>
      <c r="J12" s="23">
        <v>10</v>
      </c>
      <c r="K12" s="17">
        <v>61</v>
      </c>
      <c r="L12" s="16">
        <v>75</v>
      </c>
      <c r="M12" s="17">
        <v>79</v>
      </c>
      <c r="N12" s="16">
        <v>60</v>
      </c>
      <c r="O12" s="18">
        <v>17</v>
      </c>
      <c r="P12" s="19">
        <v>70</v>
      </c>
      <c r="S12" s="11" t="s">
        <v>11</v>
      </c>
      <c r="T12">
        <v>65.430000000000007</v>
      </c>
    </row>
    <row r="13" spans="1:20" ht="16.5" thickTop="1" thickBot="1" x14ac:dyDescent="0.3">
      <c r="A13" s="13">
        <v>12</v>
      </c>
      <c r="B13" s="14">
        <v>100</v>
      </c>
      <c r="C13" s="13">
        <v>30</v>
      </c>
      <c r="D13" s="24">
        <v>90</v>
      </c>
      <c r="E13" s="17">
        <v>8</v>
      </c>
      <c r="F13" s="16">
        <v>80</v>
      </c>
      <c r="G13" s="15">
        <v>26</v>
      </c>
      <c r="H13" s="16">
        <v>80</v>
      </c>
      <c r="I13" s="17">
        <v>44</v>
      </c>
      <c r="J13" s="23">
        <v>89</v>
      </c>
      <c r="K13" s="17">
        <v>62</v>
      </c>
      <c r="L13" s="16">
        <v>70</v>
      </c>
      <c r="M13" s="26">
        <v>0</v>
      </c>
      <c r="N13" s="25">
        <v>90</v>
      </c>
      <c r="O13" s="18">
        <v>18</v>
      </c>
      <c r="P13" s="19">
        <v>90</v>
      </c>
    </row>
    <row r="14" spans="1:20" ht="16.5" thickTop="1" thickBot="1" x14ac:dyDescent="0.3">
      <c r="A14" s="13">
        <v>13</v>
      </c>
      <c r="B14" s="14">
        <v>79</v>
      </c>
      <c r="C14" s="13">
        <v>31</v>
      </c>
      <c r="D14" s="24">
        <v>90</v>
      </c>
      <c r="E14" s="17">
        <v>9</v>
      </c>
      <c r="F14" s="16">
        <v>99</v>
      </c>
      <c r="G14" s="15">
        <v>27</v>
      </c>
      <c r="H14" s="16">
        <v>90</v>
      </c>
      <c r="I14" s="17">
        <v>45</v>
      </c>
      <c r="J14" s="23">
        <v>1</v>
      </c>
      <c r="K14" s="17">
        <v>63</v>
      </c>
      <c r="L14" s="16">
        <v>86</v>
      </c>
      <c r="M14" s="18">
        <v>1</v>
      </c>
      <c r="N14" s="19">
        <v>75</v>
      </c>
      <c r="O14" s="18">
        <v>19</v>
      </c>
      <c r="P14" s="19">
        <v>0</v>
      </c>
    </row>
    <row r="15" spans="1:20" ht="16.5" thickTop="1" thickBot="1" x14ac:dyDescent="0.3">
      <c r="A15" s="13">
        <v>14</v>
      </c>
      <c r="B15" s="14">
        <v>75</v>
      </c>
      <c r="C15" s="13">
        <v>32</v>
      </c>
      <c r="D15" s="24">
        <v>75</v>
      </c>
      <c r="E15" s="17">
        <v>10</v>
      </c>
      <c r="F15" s="16">
        <v>50</v>
      </c>
      <c r="G15" s="15">
        <v>28</v>
      </c>
      <c r="H15" s="16">
        <v>70</v>
      </c>
      <c r="I15" s="17">
        <v>46</v>
      </c>
      <c r="J15" s="23">
        <v>78</v>
      </c>
      <c r="K15" s="17">
        <v>64</v>
      </c>
      <c r="L15" s="16">
        <v>50</v>
      </c>
      <c r="M15" s="26">
        <v>2</v>
      </c>
      <c r="N15" s="19">
        <v>100</v>
      </c>
      <c r="O15" s="18">
        <v>20</v>
      </c>
      <c r="P15" s="19">
        <v>90</v>
      </c>
    </row>
    <row r="16" spans="1:20" ht="16.5" thickTop="1" thickBot="1" x14ac:dyDescent="0.3">
      <c r="A16" s="13">
        <v>15</v>
      </c>
      <c r="B16" s="14">
        <v>70</v>
      </c>
      <c r="C16" s="13">
        <v>33</v>
      </c>
      <c r="D16" s="24">
        <v>85</v>
      </c>
      <c r="E16" s="17">
        <v>11</v>
      </c>
      <c r="F16" s="16">
        <v>60</v>
      </c>
      <c r="G16" s="15">
        <v>29</v>
      </c>
      <c r="H16" s="16">
        <v>75</v>
      </c>
      <c r="I16" s="17">
        <v>47</v>
      </c>
      <c r="J16" s="23">
        <v>30</v>
      </c>
      <c r="K16" s="17">
        <v>65</v>
      </c>
      <c r="L16" s="16">
        <v>50</v>
      </c>
      <c r="M16" s="18">
        <v>3</v>
      </c>
      <c r="N16" s="19">
        <v>80</v>
      </c>
      <c r="O16" s="18">
        <v>21</v>
      </c>
      <c r="P16" s="19">
        <v>98</v>
      </c>
    </row>
    <row r="17" spans="1:20" ht="16.5" thickTop="1" thickBot="1" x14ac:dyDescent="0.3">
      <c r="A17" s="13">
        <v>16</v>
      </c>
      <c r="B17" s="14">
        <v>85</v>
      </c>
      <c r="C17" s="13">
        <v>34</v>
      </c>
      <c r="D17" s="24">
        <v>70</v>
      </c>
      <c r="E17" s="17">
        <v>12</v>
      </c>
      <c r="F17" s="16">
        <v>60</v>
      </c>
      <c r="G17" s="15">
        <v>30</v>
      </c>
      <c r="H17" s="16">
        <v>70</v>
      </c>
      <c r="I17" s="17">
        <v>48</v>
      </c>
      <c r="J17" s="23">
        <v>45</v>
      </c>
      <c r="K17" s="17">
        <v>66</v>
      </c>
      <c r="L17" s="16">
        <v>75</v>
      </c>
      <c r="M17" s="26">
        <v>4</v>
      </c>
      <c r="N17" s="19">
        <v>10</v>
      </c>
      <c r="O17" s="18">
        <v>22</v>
      </c>
      <c r="P17" s="19">
        <v>100</v>
      </c>
    </row>
    <row r="18" spans="1:20" ht="16.5" thickTop="1" thickBot="1" x14ac:dyDescent="0.3">
      <c r="A18" s="13">
        <v>17</v>
      </c>
      <c r="B18" s="14">
        <v>80</v>
      </c>
      <c r="C18" s="13">
        <v>35</v>
      </c>
      <c r="D18" s="24">
        <v>85</v>
      </c>
      <c r="E18" s="17">
        <v>13</v>
      </c>
      <c r="F18" s="16">
        <v>50</v>
      </c>
      <c r="G18" s="15">
        <v>31</v>
      </c>
      <c r="H18" s="16">
        <v>80</v>
      </c>
      <c r="I18" s="17">
        <v>49</v>
      </c>
      <c r="J18" s="23">
        <v>30</v>
      </c>
      <c r="K18" s="17">
        <v>67</v>
      </c>
      <c r="L18" s="16">
        <v>70</v>
      </c>
      <c r="M18" s="26">
        <v>5</v>
      </c>
      <c r="N18" s="19">
        <v>75</v>
      </c>
      <c r="O18" s="18">
        <v>23</v>
      </c>
      <c r="P18" s="19">
        <v>87</v>
      </c>
    </row>
    <row r="19" spans="1:20" ht="15.75" thickTop="1" x14ac:dyDescent="0.25"/>
    <row r="20" spans="1:20" x14ac:dyDescent="0.25">
      <c r="A20" s="36" t="s">
        <v>16</v>
      </c>
      <c r="B20" s="36"/>
      <c r="C20" s="36"/>
      <c r="E20" s="37" t="s">
        <v>17</v>
      </c>
      <c r="F20" s="37"/>
      <c r="G20" s="37"/>
      <c r="I20" s="38" t="s">
        <v>18</v>
      </c>
      <c r="J20" s="38"/>
      <c r="K20" s="38"/>
    </row>
    <row r="21" spans="1:20" x14ac:dyDescent="0.25">
      <c r="A21" s="3">
        <v>154</v>
      </c>
      <c r="C21" s="3">
        <v>28</v>
      </c>
      <c r="E21" s="3">
        <v>154</v>
      </c>
      <c r="G21" s="3">
        <v>28</v>
      </c>
      <c r="I21" s="3">
        <v>154</v>
      </c>
      <c r="K21" s="3">
        <v>28</v>
      </c>
    </row>
    <row r="22" spans="1:20" x14ac:dyDescent="0.25">
      <c r="A22" s="3">
        <v>40</v>
      </c>
      <c r="C22" s="28">
        <v>7</v>
      </c>
      <c r="E22" s="3">
        <v>80</v>
      </c>
      <c r="G22" s="28">
        <v>15</v>
      </c>
      <c r="I22" s="3">
        <v>34</v>
      </c>
      <c r="K22" s="28">
        <v>6</v>
      </c>
    </row>
    <row r="24" spans="1:20" x14ac:dyDescent="0.25">
      <c r="A24" s="27" t="s">
        <v>16</v>
      </c>
    </row>
    <row r="25" spans="1:20" x14ac:dyDescent="0.25">
      <c r="A25" s="35" t="s">
        <v>15</v>
      </c>
      <c r="B25" s="35"/>
      <c r="C25" s="35"/>
      <c r="E25" s="11" t="s">
        <v>11</v>
      </c>
      <c r="F25">
        <v>86.71</v>
      </c>
      <c r="H25" s="35" t="s">
        <v>19</v>
      </c>
      <c r="I25" s="35"/>
      <c r="J25" s="35"/>
      <c r="L25" s="11" t="s">
        <v>11</v>
      </c>
      <c r="M25">
        <v>78.569999999999993</v>
      </c>
      <c r="O25" s="35" t="s">
        <v>13</v>
      </c>
      <c r="P25" s="35"/>
      <c r="Q25" s="35"/>
      <c r="S25" s="11" t="s">
        <v>11</v>
      </c>
      <c r="T25">
        <v>72.209999999999994</v>
      </c>
    </row>
    <row r="26" spans="1:20" x14ac:dyDescent="0.25">
      <c r="A26">
        <v>3</v>
      </c>
      <c r="C26">
        <v>87</v>
      </c>
      <c r="E26" s="11" t="s">
        <v>10</v>
      </c>
      <c r="F26">
        <v>6.86</v>
      </c>
      <c r="H26">
        <v>27</v>
      </c>
      <c r="J26">
        <v>75</v>
      </c>
      <c r="L26" s="11" t="s">
        <v>10</v>
      </c>
      <c r="M26">
        <v>4.75</v>
      </c>
      <c r="O26">
        <v>5</v>
      </c>
      <c r="Q26">
        <v>70</v>
      </c>
      <c r="S26" s="11" t="s">
        <v>10</v>
      </c>
      <c r="T26">
        <v>14.14</v>
      </c>
    </row>
    <row r="27" spans="1:20" x14ac:dyDescent="0.25">
      <c r="A27">
        <v>17</v>
      </c>
      <c r="C27">
        <v>80</v>
      </c>
      <c r="H27">
        <v>8</v>
      </c>
      <c r="J27">
        <v>80</v>
      </c>
      <c r="O27">
        <v>10</v>
      </c>
      <c r="Q27">
        <v>60</v>
      </c>
    </row>
    <row r="28" spans="1:20" x14ac:dyDescent="0.25">
      <c r="A28">
        <v>26</v>
      </c>
      <c r="C28">
        <v>85</v>
      </c>
      <c r="H28">
        <v>29</v>
      </c>
      <c r="J28">
        <v>80</v>
      </c>
      <c r="O28">
        <v>15</v>
      </c>
      <c r="Q28">
        <v>70</v>
      </c>
    </row>
    <row r="29" spans="1:20" x14ac:dyDescent="0.25">
      <c r="A29">
        <v>8</v>
      </c>
      <c r="C29">
        <v>80</v>
      </c>
      <c r="H29">
        <v>17</v>
      </c>
      <c r="J29">
        <v>80</v>
      </c>
      <c r="O29">
        <v>20</v>
      </c>
      <c r="Q29">
        <v>50</v>
      </c>
    </row>
    <row r="30" spans="1:20" x14ac:dyDescent="0.25">
      <c r="A30">
        <v>35</v>
      </c>
      <c r="C30">
        <v>85</v>
      </c>
      <c r="H30">
        <v>37</v>
      </c>
      <c r="J30">
        <v>80</v>
      </c>
      <c r="O30">
        <v>25</v>
      </c>
      <c r="Q30">
        <v>80.5</v>
      </c>
    </row>
    <row r="31" spans="1:20" x14ac:dyDescent="0.25">
      <c r="A31">
        <v>12</v>
      </c>
      <c r="C31">
        <v>100</v>
      </c>
      <c r="H31">
        <v>5</v>
      </c>
      <c r="J31">
        <v>70</v>
      </c>
      <c r="O31">
        <v>30</v>
      </c>
      <c r="Q31">
        <v>90</v>
      </c>
    </row>
    <row r="32" spans="1:20" x14ac:dyDescent="0.25">
      <c r="A32">
        <v>30</v>
      </c>
      <c r="C32">
        <v>90</v>
      </c>
      <c r="H32">
        <v>35</v>
      </c>
      <c r="J32">
        <v>85</v>
      </c>
      <c r="O32">
        <v>35</v>
      </c>
      <c r="Q32">
        <v>85</v>
      </c>
    </row>
    <row r="34" spans="1:20" x14ac:dyDescent="0.25">
      <c r="A34" s="29" t="s">
        <v>17</v>
      </c>
    </row>
    <row r="35" spans="1:20" x14ac:dyDescent="0.25">
      <c r="A35" s="35" t="s">
        <v>15</v>
      </c>
      <c r="B35" s="35"/>
      <c r="C35" s="35"/>
      <c r="E35" s="11" t="s">
        <v>11</v>
      </c>
      <c r="F35">
        <v>67.930000000000007</v>
      </c>
      <c r="H35" s="35" t="s">
        <v>19</v>
      </c>
      <c r="I35" s="35"/>
      <c r="J35" s="35"/>
      <c r="L35" s="11" t="s">
        <v>11</v>
      </c>
      <c r="M35">
        <v>62.6</v>
      </c>
      <c r="O35" s="35" t="s">
        <v>13</v>
      </c>
      <c r="P35" s="35"/>
      <c r="Q35" s="35"/>
      <c r="S35" s="11" t="s">
        <v>11</v>
      </c>
      <c r="T35">
        <v>67.53</v>
      </c>
    </row>
    <row r="36" spans="1:20" x14ac:dyDescent="0.25">
      <c r="A36">
        <v>14</v>
      </c>
      <c r="C36">
        <v>50</v>
      </c>
      <c r="E36" s="11" t="s">
        <v>10</v>
      </c>
      <c r="F36">
        <v>27.98</v>
      </c>
      <c r="H36">
        <v>27</v>
      </c>
      <c r="J36">
        <v>90</v>
      </c>
      <c r="L36" s="11" t="s">
        <v>10</v>
      </c>
      <c r="M36">
        <v>22.94</v>
      </c>
      <c r="O36">
        <v>5</v>
      </c>
      <c r="Q36">
        <v>80</v>
      </c>
      <c r="S36" s="11" t="s">
        <v>10</v>
      </c>
      <c r="T36">
        <v>25.28</v>
      </c>
    </row>
    <row r="37" spans="1:20" x14ac:dyDescent="0.25">
      <c r="A37">
        <v>63</v>
      </c>
      <c r="C37">
        <v>86</v>
      </c>
      <c r="H37">
        <v>8</v>
      </c>
      <c r="J37">
        <v>80</v>
      </c>
      <c r="O37">
        <v>10</v>
      </c>
      <c r="Q37">
        <v>50</v>
      </c>
    </row>
    <row r="38" spans="1:20" x14ac:dyDescent="0.25">
      <c r="A38">
        <v>27</v>
      </c>
      <c r="C38">
        <v>90</v>
      </c>
      <c r="H38">
        <v>66</v>
      </c>
      <c r="J38">
        <v>75</v>
      </c>
      <c r="O38">
        <v>15</v>
      </c>
      <c r="Q38">
        <v>50</v>
      </c>
    </row>
    <row r="39" spans="1:20" x14ac:dyDescent="0.25">
      <c r="A39">
        <v>5</v>
      </c>
      <c r="C39">
        <v>80</v>
      </c>
      <c r="H39">
        <v>29</v>
      </c>
      <c r="J39">
        <v>75</v>
      </c>
      <c r="O39">
        <v>20</v>
      </c>
      <c r="Q39">
        <v>87</v>
      </c>
    </row>
    <row r="40" spans="1:20" x14ac:dyDescent="0.25">
      <c r="A40">
        <v>48</v>
      </c>
      <c r="C40">
        <v>45</v>
      </c>
      <c r="H40">
        <v>17</v>
      </c>
      <c r="J40">
        <v>50</v>
      </c>
      <c r="O40">
        <v>25</v>
      </c>
      <c r="Q40">
        <v>80</v>
      </c>
    </row>
    <row r="41" spans="1:20" x14ac:dyDescent="0.25">
      <c r="A41">
        <v>70</v>
      </c>
      <c r="C41">
        <v>40</v>
      </c>
      <c r="H41">
        <v>47</v>
      </c>
      <c r="J41">
        <v>30</v>
      </c>
      <c r="O41">
        <v>30</v>
      </c>
      <c r="Q41">
        <v>70</v>
      </c>
    </row>
    <row r="42" spans="1:20" x14ac:dyDescent="0.25">
      <c r="A42">
        <v>36</v>
      </c>
      <c r="C42">
        <v>85</v>
      </c>
      <c r="H42">
        <v>37</v>
      </c>
      <c r="J42">
        <v>65</v>
      </c>
      <c r="O42">
        <v>35</v>
      </c>
      <c r="Q42">
        <v>90</v>
      </c>
    </row>
    <row r="43" spans="1:20" x14ac:dyDescent="0.25">
      <c r="A43">
        <v>2</v>
      </c>
      <c r="C43">
        <v>80</v>
      </c>
      <c r="H43">
        <v>59</v>
      </c>
      <c r="J43">
        <v>70</v>
      </c>
      <c r="O43">
        <v>40</v>
      </c>
      <c r="Q43">
        <v>75</v>
      </c>
    </row>
    <row r="44" spans="1:20" x14ac:dyDescent="0.25">
      <c r="A44">
        <v>58</v>
      </c>
      <c r="C44">
        <v>38</v>
      </c>
      <c r="H44">
        <v>20</v>
      </c>
      <c r="J44">
        <v>87</v>
      </c>
      <c r="O44">
        <v>45</v>
      </c>
      <c r="Q44">
        <v>1</v>
      </c>
    </row>
    <row r="45" spans="1:20" x14ac:dyDescent="0.25">
      <c r="A45">
        <v>41</v>
      </c>
      <c r="C45">
        <v>50</v>
      </c>
      <c r="H45">
        <v>55</v>
      </c>
      <c r="J45">
        <v>75</v>
      </c>
      <c r="O45">
        <v>50</v>
      </c>
      <c r="Q45">
        <v>80</v>
      </c>
    </row>
    <row r="46" spans="1:20" x14ac:dyDescent="0.25">
      <c r="A46">
        <v>19</v>
      </c>
      <c r="C46">
        <v>0</v>
      </c>
      <c r="H46">
        <v>42</v>
      </c>
      <c r="J46">
        <v>60</v>
      </c>
      <c r="O46">
        <v>55</v>
      </c>
      <c r="Q46">
        <v>75</v>
      </c>
    </row>
    <row r="47" spans="1:20" x14ac:dyDescent="0.25">
      <c r="A47">
        <v>75</v>
      </c>
      <c r="C47">
        <v>100</v>
      </c>
      <c r="H47">
        <v>56</v>
      </c>
      <c r="J47">
        <v>52</v>
      </c>
      <c r="O47">
        <v>60</v>
      </c>
      <c r="Q47">
        <v>85</v>
      </c>
    </row>
    <row r="48" spans="1:20" x14ac:dyDescent="0.25">
      <c r="A48">
        <v>32</v>
      </c>
      <c r="C48">
        <v>100</v>
      </c>
      <c r="H48">
        <v>78</v>
      </c>
      <c r="J48">
        <v>50</v>
      </c>
      <c r="O48">
        <v>65</v>
      </c>
      <c r="Q48">
        <v>50</v>
      </c>
    </row>
    <row r="49" spans="1:20" x14ac:dyDescent="0.25">
      <c r="A49">
        <v>11</v>
      </c>
      <c r="C49">
        <v>60</v>
      </c>
      <c r="H49">
        <v>5</v>
      </c>
      <c r="J49">
        <v>80</v>
      </c>
      <c r="O49">
        <v>70</v>
      </c>
      <c r="Q49">
        <v>40</v>
      </c>
    </row>
    <row r="50" spans="1:20" x14ac:dyDescent="0.25">
      <c r="A50">
        <v>66</v>
      </c>
      <c r="C50">
        <v>75</v>
      </c>
      <c r="H50">
        <v>19</v>
      </c>
      <c r="J50">
        <v>0</v>
      </c>
      <c r="O50">
        <v>75</v>
      </c>
      <c r="Q50">
        <v>100</v>
      </c>
    </row>
    <row r="52" spans="1:20" x14ac:dyDescent="0.25">
      <c r="A52" s="30" t="s">
        <v>18</v>
      </c>
    </row>
    <row r="53" spans="1:20" x14ac:dyDescent="0.25">
      <c r="A53" s="35" t="s">
        <v>15</v>
      </c>
      <c r="B53" s="35"/>
      <c r="C53" s="35"/>
      <c r="E53" s="11" t="s">
        <v>11</v>
      </c>
      <c r="F53">
        <v>71.33</v>
      </c>
      <c r="H53" s="35" t="s">
        <v>19</v>
      </c>
      <c r="I53" s="35"/>
      <c r="J53" s="35"/>
      <c r="L53" s="11" t="s">
        <v>11</v>
      </c>
      <c r="M53">
        <v>60.17</v>
      </c>
      <c r="O53" s="35" t="s">
        <v>13</v>
      </c>
      <c r="P53" s="35"/>
      <c r="Q53" s="35"/>
      <c r="S53" s="11" t="s">
        <v>11</v>
      </c>
      <c r="T53">
        <v>72.209999999999994</v>
      </c>
    </row>
    <row r="54" spans="1:20" x14ac:dyDescent="0.25">
      <c r="A54">
        <v>7</v>
      </c>
      <c r="C54">
        <v>80</v>
      </c>
      <c r="E54" s="11" t="s">
        <v>10</v>
      </c>
      <c r="F54">
        <v>12.14</v>
      </c>
      <c r="H54">
        <v>27</v>
      </c>
      <c r="J54">
        <v>1</v>
      </c>
      <c r="L54" s="11" t="s">
        <v>10</v>
      </c>
      <c r="M54">
        <v>34.36</v>
      </c>
      <c r="O54">
        <v>5</v>
      </c>
      <c r="Q54">
        <v>75</v>
      </c>
      <c r="S54" s="11" t="s">
        <v>10</v>
      </c>
      <c r="T54">
        <v>14.14</v>
      </c>
    </row>
    <row r="55" spans="1:20" x14ac:dyDescent="0.25">
      <c r="A55">
        <v>21</v>
      </c>
      <c r="C55">
        <v>98</v>
      </c>
      <c r="H55">
        <v>8</v>
      </c>
      <c r="J55">
        <v>50</v>
      </c>
      <c r="O55">
        <v>10</v>
      </c>
      <c r="Q55">
        <v>65</v>
      </c>
    </row>
    <row r="56" spans="1:20" x14ac:dyDescent="0.25">
      <c r="A56">
        <v>3</v>
      </c>
      <c r="C56">
        <v>80</v>
      </c>
      <c r="H56">
        <v>29</v>
      </c>
      <c r="J56">
        <v>50</v>
      </c>
      <c r="O56">
        <v>15</v>
      </c>
      <c r="Q56">
        <v>95</v>
      </c>
    </row>
    <row r="57" spans="1:20" x14ac:dyDescent="0.25">
      <c r="A57">
        <v>28</v>
      </c>
      <c r="C57">
        <v>50</v>
      </c>
      <c r="H57">
        <v>17</v>
      </c>
      <c r="J57">
        <v>70</v>
      </c>
      <c r="O57">
        <v>20</v>
      </c>
      <c r="Q57">
        <v>90</v>
      </c>
    </row>
    <row r="58" spans="1:20" x14ac:dyDescent="0.25">
      <c r="A58">
        <v>12</v>
      </c>
      <c r="C58">
        <v>90</v>
      </c>
      <c r="H58">
        <v>20</v>
      </c>
      <c r="J58">
        <v>90</v>
      </c>
      <c r="O58">
        <v>25</v>
      </c>
      <c r="Q58">
        <v>80</v>
      </c>
    </row>
    <row r="59" spans="1:20" x14ac:dyDescent="0.25">
      <c r="A59">
        <v>30</v>
      </c>
      <c r="C59">
        <v>30</v>
      </c>
      <c r="H59">
        <v>2</v>
      </c>
      <c r="J59">
        <v>100</v>
      </c>
      <c r="O59">
        <v>30</v>
      </c>
      <c r="Q59">
        <v>30</v>
      </c>
    </row>
  </sheetData>
  <mergeCells count="12">
    <mergeCell ref="A20:C20"/>
    <mergeCell ref="E20:G20"/>
    <mergeCell ref="I20:K20"/>
    <mergeCell ref="A25:C25"/>
    <mergeCell ref="H25:J25"/>
    <mergeCell ref="O25:Q25"/>
    <mergeCell ref="A35:C35"/>
    <mergeCell ref="H35:J35"/>
    <mergeCell ref="O35:Q35"/>
    <mergeCell ref="A53:C53"/>
    <mergeCell ref="H53:J53"/>
    <mergeCell ref="O53:Q5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1A6F-3045-4859-BB6D-D223B619C4F7}">
  <dimension ref="A1:J47"/>
  <sheetViews>
    <sheetView zoomScale="70" zoomScaleNormal="70" workbookViewId="0">
      <selection activeCell="A15" sqref="A15"/>
    </sheetView>
  </sheetViews>
  <sheetFormatPr baseColWidth="10" defaultRowHeight="15" x14ac:dyDescent="0.25"/>
  <sheetData>
    <row r="1" spans="1:10" x14ac:dyDescent="0.25">
      <c r="A1" t="s">
        <v>21</v>
      </c>
    </row>
    <row r="2" spans="1:10" x14ac:dyDescent="0.25">
      <c r="A2" t="s">
        <v>20</v>
      </c>
    </row>
    <row r="3" spans="1:10" x14ac:dyDescent="0.25">
      <c r="A3" t="s">
        <v>22</v>
      </c>
      <c r="F3" t="s">
        <v>24</v>
      </c>
      <c r="G3">
        <v>78.569999999999993</v>
      </c>
      <c r="I3" t="s">
        <v>27</v>
      </c>
      <c r="J3">
        <v>24.78</v>
      </c>
    </row>
    <row r="4" spans="1:10" x14ac:dyDescent="0.25">
      <c r="F4" t="s">
        <v>25</v>
      </c>
      <c r="G4">
        <v>65.430000000000007</v>
      </c>
      <c r="I4" t="s">
        <v>26</v>
      </c>
      <c r="J4">
        <v>40</v>
      </c>
    </row>
    <row r="7" spans="1:10" x14ac:dyDescent="0.25">
      <c r="A7" t="s">
        <v>29</v>
      </c>
      <c r="B7">
        <v>0.05</v>
      </c>
      <c r="C7">
        <f>(1-B7)/2</f>
        <v>0.47499999999999998</v>
      </c>
      <c r="E7">
        <v>-1.645</v>
      </c>
    </row>
    <row r="8" spans="1:10" x14ac:dyDescent="0.25">
      <c r="E8">
        <v>1.645</v>
      </c>
    </row>
    <row r="10" spans="1:10" x14ac:dyDescent="0.25">
      <c r="A10" t="s">
        <v>28</v>
      </c>
      <c r="D10" t="s">
        <v>23</v>
      </c>
      <c r="E10">
        <f>(G3-G4)/(J3/SQRT(J4))</f>
        <v>3.3536988260381326</v>
      </c>
    </row>
    <row r="14" spans="1:10" x14ac:dyDescent="0.25">
      <c r="A14" t="s">
        <v>30</v>
      </c>
    </row>
    <row r="15" spans="1:10" x14ac:dyDescent="0.25">
      <c r="A15" t="s">
        <v>31</v>
      </c>
    </row>
    <row r="16" spans="1:10" x14ac:dyDescent="0.25">
      <c r="A16" t="s">
        <v>32</v>
      </c>
      <c r="B16">
        <f>0.5-0.499</f>
        <v>1.0000000000000009E-3</v>
      </c>
      <c r="C16">
        <f>B16*100</f>
        <v>0.10000000000000009</v>
      </c>
    </row>
    <row r="18" spans="1:10" x14ac:dyDescent="0.25">
      <c r="A18" t="s">
        <v>33</v>
      </c>
    </row>
    <row r="19" spans="1:10" x14ac:dyDescent="0.25">
      <c r="A19" t="s">
        <v>22</v>
      </c>
      <c r="F19" t="s">
        <v>24</v>
      </c>
      <c r="G19">
        <v>78.569999999999993</v>
      </c>
      <c r="I19" t="s">
        <v>27</v>
      </c>
      <c r="J19">
        <v>24.78</v>
      </c>
    </row>
    <row r="20" spans="1:10" x14ac:dyDescent="0.25">
      <c r="F20" t="s">
        <v>25</v>
      </c>
      <c r="G20">
        <v>65.430000000000007</v>
      </c>
      <c r="I20" t="s">
        <v>26</v>
      </c>
      <c r="J20">
        <v>40</v>
      </c>
    </row>
    <row r="23" spans="1:10" x14ac:dyDescent="0.25">
      <c r="A23" t="s">
        <v>29</v>
      </c>
      <c r="B23">
        <v>0.05</v>
      </c>
      <c r="C23">
        <f>0.5-0.05</f>
        <v>0.45</v>
      </c>
      <c r="E23">
        <v>-1.65</v>
      </c>
    </row>
    <row r="26" spans="1:10" x14ac:dyDescent="0.25">
      <c r="A26" t="s">
        <v>28</v>
      </c>
      <c r="D26" t="s">
        <v>23</v>
      </c>
      <c r="E26">
        <f>(G19-G20)/(J19/SQRT(J20))</f>
        <v>3.3536988260381326</v>
      </c>
    </row>
    <row r="30" spans="1:10" x14ac:dyDescent="0.25">
      <c r="A30" t="s">
        <v>35</v>
      </c>
    </row>
    <row r="31" spans="1:10" x14ac:dyDescent="0.25">
      <c r="A31" t="s">
        <v>34</v>
      </c>
    </row>
    <row r="33" spans="1:10" x14ac:dyDescent="0.25">
      <c r="A33" t="s">
        <v>36</v>
      </c>
    </row>
    <row r="34" spans="1:10" x14ac:dyDescent="0.25">
      <c r="A34" t="s">
        <v>22</v>
      </c>
      <c r="F34" t="s">
        <v>24</v>
      </c>
      <c r="G34">
        <v>78.569999999999993</v>
      </c>
      <c r="I34" t="s">
        <v>27</v>
      </c>
      <c r="J34">
        <v>24.78</v>
      </c>
    </row>
    <row r="35" spans="1:10" x14ac:dyDescent="0.25">
      <c r="F35" t="s">
        <v>25</v>
      </c>
      <c r="G35">
        <v>65.430000000000007</v>
      </c>
      <c r="I35" t="s">
        <v>26</v>
      </c>
      <c r="J35">
        <v>40</v>
      </c>
    </row>
    <row r="38" spans="1:10" x14ac:dyDescent="0.25">
      <c r="A38" t="s">
        <v>29</v>
      </c>
      <c r="B38">
        <v>0.05</v>
      </c>
      <c r="C38">
        <f>0.5-0.05</f>
        <v>0.45</v>
      </c>
      <c r="E38">
        <v>1.65</v>
      </c>
    </row>
    <row r="41" spans="1:10" x14ac:dyDescent="0.25">
      <c r="A41" t="s">
        <v>28</v>
      </c>
      <c r="D41" t="s">
        <v>23</v>
      </c>
      <c r="E41">
        <f>(G34-G35)/(J34/SQRT(J35))</f>
        <v>3.3536988260381326</v>
      </c>
    </row>
    <row r="45" spans="1:10" x14ac:dyDescent="0.25">
      <c r="A45" t="s">
        <v>42</v>
      </c>
    </row>
    <row r="46" spans="1:10" x14ac:dyDescent="0.25">
      <c r="A46" t="s">
        <v>37</v>
      </c>
    </row>
    <row r="47" spans="1:10" x14ac:dyDescent="0.25">
      <c r="A47" t="s">
        <v>32</v>
      </c>
      <c r="B47">
        <f>0.5-0.499</f>
        <v>1.0000000000000009E-3</v>
      </c>
      <c r="C47">
        <f>B47*100</f>
        <v>0.10000000000000009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33EFF-E8B2-4DDB-8DC7-3E81BC8211FF}">
  <dimension ref="A1:J46"/>
  <sheetViews>
    <sheetView zoomScale="55" zoomScaleNormal="55" workbookViewId="0">
      <selection activeCell="A31" sqref="A31"/>
    </sheetView>
  </sheetViews>
  <sheetFormatPr baseColWidth="10" defaultRowHeight="15" x14ac:dyDescent="0.25"/>
  <sheetData>
    <row r="1" spans="1:10" x14ac:dyDescent="0.25">
      <c r="A1" t="s">
        <v>38</v>
      </c>
    </row>
    <row r="2" spans="1:10" x14ac:dyDescent="0.25">
      <c r="A2" t="s">
        <v>20</v>
      </c>
    </row>
    <row r="3" spans="1:10" x14ac:dyDescent="0.25">
      <c r="A3" t="s">
        <v>22</v>
      </c>
      <c r="F3" t="s">
        <v>24</v>
      </c>
      <c r="G3">
        <v>78.569999999999993</v>
      </c>
      <c r="I3" t="s">
        <v>39</v>
      </c>
      <c r="J3">
        <v>4.75</v>
      </c>
    </row>
    <row r="4" spans="1:10" x14ac:dyDescent="0.25">
      <c r="F4" t="s">
        <v>25</v>
      </c>
      <c r="G4">
        <v>65.430000000000007</v>
      </c>
      <c r="I4" t="s">
        <v>26</v>
      </c>
      <c r="J4">
        <v>20</v>
      </c>
    </row>
    <row r="7" spans="1:10" x14ac:dyDescent="0.25">
      <c r="A7" t="s">
        <v>29</v>
      </c>
      <c r="B7">
        <v>0.1</v>
      </c>
      <c r="C7">
        <f>J4-1</f>
        <v>19</v>
      </c>
      <c r="E7">
        <v>-1.7290000000000001</v>
      </c>
    </row>
    <row r="8" spans="1:10" x14ac:dyDescent="0.25">
      <c r="E8">
        <v>1.7290000000000001</v>
      </c>
    </row>
    <row r="10" spans="1:10" x14ac:dyDescent="0.25">
      <c r="A10" t="s">
        <v>28</v>
      </c>
      <c r="D10" t="s">
        <v>47</v>
      </c>
      <c r="E10">
        <f>(G3-G4)/(J3/SQRT(J4))</f>
        <v>12.371340304988298</v>
      </c>
    </row>
    <row r="14" spans="1:10" x14ac:dyDescent="0.25">
      <c r="A14" t="s">
        <v>50</v>
      </c>
    </row>
    <row r="15" spans="1:10" x14ac:dyDescent="0.25">
      <c r="A15" t="s">
        <v>40</v>
      </c>
    </row>
    <row r="18" spans="1:10" x14ac:dyDescent="0.25">
      <c r="A18" t="s">
        <v>33</v>
      </c>
    </row>
    <row r="19" spans="1:10" x14ac:dyDescent="0.25">
      <c r="A19" t="s">
        <v>22</v>
      </c>
      <c r="F19" t="s">
        <v>24</v>
      </c>
      <c r="G19">
        <v>78.569999999999993</v>
      </c>
      <c r="I19" t="s">
        <v>39</v>
      </c>
      <c r="J19">
        <v>4.75</v>
      </c>
    </row>
    <row r="20" spans="1:10" x14ac:dyDescent="0.25">
      <c r="F20" t="s">
        <v>25</v>
      </c>
      <c r="G20">
        <v>65.430000000000007</v>
      </c>
      <c r="I20" t="s">
        <v>26</v>
      </c>
      <c r="J20">
        <v>20</v>
      </c>
    </row>
    <row r="23" spans="1:10" x14ac:dyDescent="0.25">
      <c r="A23" t="s">
        <v>29</v>
      </c>
      <c r="B23">
        <v>0.1</v>
      </c>
      <c r="C23">
        <f>J20-1</f>
        <v>19</v>
      </c>
      <c r="E23">
        <v>-1.3280000000000001</v>
      </c>
    </row>
    <row r="26" spans="1:10" x14ac:dyDescent="0.25">
      <c r="A26" t="s">
        <v>28</v>
      </c>
      <c r="D26" t="s">
        <v>47</v>
      </c>
      <c r="E26">
        <f>(G19-G20)/(J19/SQRT(J20))</f>
        <v>12.371340304988298</v>
      </c>
    </row>
    <row r="30" spans="1:10" x14ac:dyDescent="0.25">
      <c r="A30" t="s">
        <v>49</v>
      </c>
    </row>
    <row r="31" spans="1:10" x14ac:dyDescent="0.25">
      <c r="A31" t="s">
        <v>34</v>
      </c>
    </row>
    <row r="33" spans="1:10" x14ac:dyDescent="0.25">
      <c r="A33" t="s">
        <v>36</v>
      </c>
    </row>
    <row r="34" spans="1:10" x14ac:dyDescent="0.25">
      <c r="A34" t="s">
        <v>22</v>
      </c>
      <c r="F34" t="s">
        <v>24</v>
      </c>
      <c r="G34">
        <v>78.569999999999993</v>
      </c>
      <c r="I34" t="s">
        <v>39</v>
      </c>
      <c r="J34">
        <v>4.75</v>
      </c>
    </row>
    <row r="35" spans="1:10" x14ac:dyDescent="0.25">
      <c r="F35" t="s">
        <v>25</v>
      </c>
      <c r="G35">
        <v>65.430000000000007</v>
      </c>
      <c r="I35" t="s">
        <v>26</v>
      </c>
      <c r="J35">
        <v>20</v>
      </c>
    </row>
    <row r="38" spans="1:10" x14ac:dyDescent="0.25">
      <c r="A38" t="s">
        <v>29</v>
      </c>
      <c r="B38">
        <v>0.1</v>
      </c>
      <c r="C38">
        <f>J35-1</f>
        <v>19</v>
      </c>
      <c r="E38">
        <v>1.3280000000000001</v>
      </c>
    </row>
    <row r="41" spans="1:10" x14ac:dyDescent="0.25">
      <c r="A41" t="s">
        <v>28</v>
      </c>
      <c r="D41" t="s">
        <v>47</v>
      </c>
      <c r="E41">
        <f>(G34-G35)/(J34/SQRT(J35))</f>
        <v>12.371340304988298</v>
      </c>
    </row>
    <row r="45" spans="1:10" x14ac:dyDescent="0.25">
      <c r="A45" t="s">
        <v>48</v>
      </c>
    </row>
    <row r="46" spans="1:10" x14ac:dyDescent="0.25">
      <c r="A46" t="s">
        <v>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2A846-8BFC-4514-8F27-1BD6708957E4}">
  <dimension ref="A1:J46"/>
  <sheetViews>
    <sheetView zoomScale="55" zoomScaleNormal="55" workbookViewId="0">
      <selection activeCell="A46" sqref="A46"/>
    </sheetView>
  </sheetViews>
  <sheetFormatPr baseColWidth="10" defaultRowHeight="15" x14ac:dyDescent="0.25"/>
  <sheetData>
    <row r="1" spans="1:10" x14ac:dyDescent="0.25">
      <c r="A1" t="s">
        <v>44</v>
      </c>
    </row>
    <row r="2" spans="1:10" x14ac:dyDescent="0.25">
      <c r="A2" t="s">
        <v>43</v>
      </c>
    </row>
    <row r="3" spans="1:10" x14ac:dyDescent="0.25">
      <c r="A3" t="s">
        <v>54</v>
      </c>
    </row>
    <row r="4" spans="1:10" x14ac:dyDescent="0.25">
      <c r="A4" t="s">
        <v>22</v>
      </c>
      <c r="F4" t="s">
        <v>46</v>
      </c>
      <c r="G4">
        <v>0.6</v>
      </c>
      <c r="I4" t="s">
        <v>24</v>
      </c>
      <c r="J4">
        <v>40</v>
      </c>
    </row>
    <row r="5" spans="1:10" x14ac:dyDescent="0.25">
      <c r="F5" t="s">
        <v>26</v>
      </c>
      <c r="G5">
        <v>120</v>
      </c>
      <c r="I5" t="s">
        <v>45</v>
      </c>
      <c r="J5">
        <f>J4/G5</f>
        <v>0.33333333333333331</v>
      </c>
    </row>
    <row r="8" spans="1:10" x14ac:dyDescent="0.25">
      <c r="A8" t="s">
        <v>29</v>
      </c>
      <c r="B8">
        <v>0.1</v>
      </c>
      <c r="C8">
        <f>(1-B8)/2</f>
        <v>0.45</v>
      </c>
      <c r="D8">
        <v>-1.65</v>
      </c>
    </row>
    <row r="9" spans="1:10" x14ac:dyDescent="0.25">
      <c r="D9">
        <v>1.65</v>
      </c>
    </row>
    <row r="11" spans="1:10" x14ac:dyDescent="0.25">
      <c r="A11" t="s">
        <v>28</v>
      </c>
      <c r="D11" t="s">
        <v>23</v>
      </c>
      <c r="E11">
        <f>(J5-G4)/SQRT((G4*(1-G4))/G5)</f>
        <v>-5.9628479399994392</v>
      </c>
    </row>
    <row r="14" spans="1:10" x14ac:dyDescent="0.25">
      <c r="A14" t="s">
        <v>52</v>
      </c>
    </row>
    <row r="15" spans="1:10" x14ac:dyDescent="0.25">
      <c r="A15" t="s">
        <v>53</v>
      </c>
    </row>
    <row r="16" spans="1:10" x14ac:dyDescent="0.25">
      <c r="A16" t="s">
        <v>32</v>
      </c>
      <c r="B16">
        <f>0.5-0.499</f>
        <v>1.0000000000000009E-3</v>
      </c>
      <c r="C16">
        <f>B16*100</f>
        <v>0.10000000000000009</v>
      </c>
    </row>
    <row r="18" spans="1:10" x14ac:dyDescent="0.25">
      <c r="A18" t="s">
        <v>57</v>
      </c>
    </row>
    <row r="19" spans="1:10" x14ac:dyDescent="0.25">
      <c r="A19" t="s">
        <v>22</v>
      </c>
      <c r="F19" t="s">
        <v>46</v>
      </c>
      <c r="G19">
        <v>0.6</v>
      </c>
      <c r="I19" t="s">
        <v>24</v>
      </c>
      <c r="J19">
        <v>40</v>
      </c>
    </row>
    <row r="20" spans="1:10" x14ac:dyDescent="0.25">
      <c r="F20" t="s">
        <v>26</v>
      </c>
      <c r="G20">
        <v>120</v>
      </c>
      <c r="I20" t="s">
        <v>45</v>
      </c>
      <c r="J20">
        <f>J19/G20</f>
        <v>0.33333333333333331</v>
      </c>
    </row>
    <row r="23" spans="1:10" x14ac:dyDescent="0.25">
      <c r="A23" t="s">
        <v>29</v>
      </c>
      <c r="B23">
        <v>0.1</v>
      </c>
      <c r="C23">
        <f>0.5-B23</f>
        <v>0.4</v>
      </c>
      <c r="D23">
        <v>-1.29</v>
      </c>
    </row>
    <row r="26" spans="1:10" x14ac:dyDescent="0.25">
      <c r="A26" t="s">
        <v>28</v>
      </c>
      <c r="D26" t="s">
        <v>23</v>
      </c>
      <c r="E26">
        <f>(J20-G19)/SQRT((G19*(1-G19))/G20)</f>
        <v>-5.9628479399994392</v>
      </c>
    </row>
    <row r="29" spans="1:10" x14ac:dyDescent="0.25">
      <c r="A29" t="s">
        <v>56</v>
      </c>
    </row>
    <row r="30" spans="1:10" x14ac:dyDescent="0.25">
      <c r="A30" t="s">
        <v>55</v>
      </c>
    </row>
    <row r="31" spans="1:10" x14ac:dyDescent="0.25">
      <c r="A31" t="s">
        <v>60</v>
      </c>
      <c r="B31">
        <f>0.5-0.499</f>
        <v>1.0000000000000009E-3</v>
      </c>
      <c r="C31">
        <f>B31*100</f>
        <v>0.10000000000000009</v>
      </c>
    </row>
    <row r="34" spans="1:10" x14ac:dyDescent="0.25">
      <c r="A34" t="s">
        <v>58</v>
      </c>
    </row>
    <row r="35" spans="1:10" x14ac:dyDescent="0.25">
      <c r="A35" t="s">
        <v>22</v>
      </c>
      <c r="F35" t="s">
        <v>46</v>
      </c>
      <c r="G35">
        <v>0.6</v>
      </c>
      <c r="I35" t="s">
        <v>24</v>
      </c>
      <c r="J35">
        <v>40</v>
      </c>
    </row>
    <row r="36" spans="1:10" x14ac:dyDescent="0.25">
      <c r="F36" t="s">
        <v>26</v>
      </c>
      <c r="G36">
        <v>120</v>
      </c>
      <c r="I36" t="s">
        <v>45</v>
      </c>
      <c r="J36">
        <f>J35/G36</f>
        <v>0.33333333333333331</v>
      </c>
    </row>
    <row r="39" spans="1:10" x14ac:dyDescent="0.25">
      <c r="A39" t="s">
        <v>29</v>
      </c>
      <c r="B39">
        <v>0.1</v>
      </c>
      <c r="C39">
        <f>0.5-B39</f>
        <v>0.4</v>
      </c>
      <c r="D39">
        <v>1.29</v>
      </c>
    </row>
    <row r="42" spans="1:10" x14ac:dyDescent="0.25">
      <c r="A42" t="s">
        <v>28</v>
      </c>
      <c r="D42" t="s">
        <v>23</v>
      </c>
      <c r="E42">
        <f>(J36-G35)/SQRT((G35*(1-G35))/G36)</f>
        <v>-5.9628479399994392</v>
      </c>
    </row>
    <row r="45" spans="1:10" x14ac:dyDescent="0.25">
      <c r="A45" t="s">
        <v>61</v>
      </c>
    </row>
    <row r="46" spans="1:10" x14ac:dyDescent="0.25">
      <c r="A46" t="s">
        <v>59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FCB31-61BF-41B9-8F04-F1DB323AB845}">
  <dimension ref="A1:H46"/>
  <sheetViews>
    <sheetView zoomScale="55" zoomScaleNormal="55" workbookViewId="0">
      <selection activeCell="B16" sqref="B16"/>
    </sheetView>
  </sheetViews>
  <sheetFormatPr baseColWidth="10" defaultRowHeight="15" x14ac:dyDescent="0.25"/>
  <cols>
    <col min="5" max="5" width="11.85546875" bestFit="1" customWidth="1"/>
  </cols>
  <sheetData>
    <row r="1" spans="1:8" x14ac:dyDescent="0.25">
      <c r="A1" t="s">
        <v>62</v>
      </c>
    </row>
    <row r="2" spans="1:8" x14ac:dyDescent="0.25">
      <c r="A2" t="s">
        <v>63</v>
      </c>
      <c r="B2">
        <v>86.71</v>
      </c>
      <c r="D2" t="s">
        <v>65</v>
      </c>
      <c r="E2">
        <v>6.86</v>
      </c>
      <c r="G2" t="s">
        <v>68</v>
      </c>
      <c r="H2">
        <v>40</v>
      </c>
    </row>
    <row r="3" spans="1:8" x14ac:dyDescent="0.25">
      <c r="A3" t="s">
        <v>64</v>
      </c>
      <c r="B3">
        <v>67.930000000000007</v>
      </c>
      <c r="D3" t="s">
        <v>66</v>
      </c>
      <c r="E3">
        <v>27.98</v>
      </c>
      <c r="G3" t="s">
        <v>67</v>
      </c>
      <c r="H3">
        <v>80</v>
      </c>
    </row>
    <row r="4" spans="1:8" x14ac:dyDescent="0.25">
      <c r="A4" t="s">
        <v>69</v>
      </c>
    </row>
    <row r="5" spans="1:8" x14ac:dyDescent="0.25">
      <c r="A5" t="s">
        <v>70</v>
      </c>
    </row>
    <row r="8" spans="1:8" x14ac:dyDescent="0.25">
      <c r="A8" t="s">
        <v>71</v>
      </c>
      <c r="B8">
        <v>0.01</v>
      </c>
      <c r="C8">
        <f>(1-B8)/2</f>
        <v>0.495</v>
      </c>
      <c r="D8">
        <v>-2.58</v>
      </c>
    </row>
    <row r="9" spans="1:8" x14ac:dyDescent="0.25">
      <c r="D9">
        <v>2.58</v>
      </c>
    </row>
    <row r="11" spans="1:8" x14ac:dyDescent="0.25">
      <c r="A11" t="s">
        <v>72</v>
      </c>
      <c r="D11" t="s">
        <v>23</v>
      </c>
      <c r="E11">
        <f>(B2-B3)/SQRT((E2^2/H2)+(E3^2/H3))</f>
        <v>5.6720608821644722</v>
      </c>
    </row>
    <row r="15" spans="1:8" x14ac:dyDescent="0.25">
      <c r="A15" t="s">
        <v>51</v>
      </c>
      <c r="B15" t="s">
        <v>73</v>
      </c>
    </row>
    <row r="16" spans="1:8" x14ac:dyDescent="0.25">
      <c r="A16" t="s">
        <v>74</v>
      </c>
      <c r="B16" t="s">
        <v>75</v>
      </c>
    </row>
    <row r="17" spans="1:5" x14ac:dyDescent="0.25">
      <c r="A17" t="s">
        <v>60</v>
      </c>
      <c r="B17" t="s">
        <v>76</v>
      </c>
      <c r="C17">
        <f>0.5-0.499</f>
        <v>1.0000000000000009E-3</v>
      </c>
      <c r="D17">
        <f>C17*100</f>
        <v>0.10000000000000009</v>
      </c>
    </row>
    <row r="19" spans="1:5" x14ac:dyDescent="0.25">
      <c r="A19" t="s">
        <v>77</v>
      </c>
    </row>
    <row r="20" spans="1:5" x14ac:dyDescent="0.25">
      <c r="A20" t="s">
        <v>70</v>
      </c>
    </row>
    <row r="23" spans="1:5" x14ac:dyDescent="0.25">
      <c r="A23" t="s">
        <v>71</v>
      </c>
      <c r="B23">
        <v>0.01</v>
      </c>
      <c r="C23">
        <f>0.5-B23</f>
        <v>0.49</v>
      </c>
      <c r="D23">
        <v>2.33</v>
      </c>
    </row>
    <row r="26" spans="1:5" x14ac:dyDescent="0.25">
      <c r="A26" t="s">
        <v>72</v>
      </c>
      <c r="D26" t="s">
        <v>23</v>
      </c>
      <c r="E26">
        <f>(B2-B3)/SQRT((E2^2/H2)+(E3^2/H3))</f>
        <v>5.6720608821644722</v>
      </c>
    </row>
    <row r="30" spans="1:5" x14ac:dyDescent="0.25">
      <c r="A30" t="s">
        <v>51</v>
      </c>
      <c r="B30" t="s">
        <v>78</v>
      </c>
    </row>
    <row r="31" spans="1:5" x14ac:dyDescent="0.25">
      <c r="A31" t="s">
        <v>74</v>
      </c>
      <c r="B31" t="s">
        <v>79</v>
      </c>
    </row>
    <row r="32" spans="1:5" x14ac:dyDescent="0.25">
      <c r="A32" t="s">
        <v>60</v>
      </c>
      <c r="B32" t="s">
        <v>76</v>
      </c>
      <c r="C32">
        <f>0.5-0.499</f>
        <v>1.0000000000000009E-3</v>
      </c>
      <c r="D32">
        <f>C32*100</f>
        <v>0.10000000000000009</v>
      </c>
    </row>
    <row r="34" spans="1:5" x14ac:dyDescent="0.25">
      <c r="A34" t="s">
        <v>80</v>
      </c>
    </row>
    <row r="35" spans="1:5" x14ac:dyDescent="0.25">
      <c r="A35" t="s">
        <v>70</v>
      </c>
    </row>
    <row r="38" spans="1:5" x14ac:dyDescent="0.25">
      <c r="A38" t="s">
        <v>71</v>
      </c>
      <c r="B38">
        <v>0.01</v>
      </c>
      <c r="C38">
        <f>0.5-B38</f>
        <v>0.49</v>
      </c>
      <c r="D38">
        <v>-2.33</v>
      </c>
    </row>
    <row r="41" spans="1:5" x14ac:dyDescent="0.25">
      <c r="A41" t="s">
        <v>72</v>
      </c>
      <c r="D41" t="s">
        <v>23</v>
      </c>
      <c r="E41">
        <f>(B2-B3)/SQRT((E2^2/H2)+(E3^2/H3))</f>
        <v>5.6720608821644722</v>
      </c>
    </row>
    <row r="45" spans="1:5" x14ac:dyDescent="0.25">
      <c r="A45" t="s">
        <v>51</v>
      </c>
      <c r="B45" t="s">
        <v>81</v>
      </c>
    </row>
    <row r="46" spans="1:5" x14ac:dyDescent="0.25">
      <c r="A46" t="s">
        <v>74</v>
      </c>
      <c r="B46" t="s">
        <v>82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21D9B-26B5-47FF-B53F-C6F3A667F718}">
  <dimension ref="A1:N46"/>
  <sheetViews>
    <sheetView tabSelected="1" zoomScale="85" zoomScaleNormal="85" workbookViewId="0">
      <selection activeCell="G32" sqref="G32"/>
    </sheetView>
  </sheetViews>
  <sheetFormatPr baseColWidth="10" defaultRowHeight="15" x14ac:dyDescent="0.25"/>
  <sheetData>
    <row r="1" spans="1:14" x14ac:dyDescent="0.25">
      <c r="A1" t="s">
        <v>83</v>
      </c>
    </row>
    <row r="2" spans="1:14" x14ac:dyDescent="0.25">
      <c r="A2" t="s">
        <v>63</v>
      </c>
      <c r="B2">
        <v>86.71</v>
      </c>
      <c r="D2" t="s">
        <v>65</v>
      </c>
      <c r="E2">
        <v>6.86</v>
      </c>
      <c r="G2" t="s">
        <v>68</v>
      </c>
      <c r="H2">
        <v>10</v>
      </c>
    </row>
    <row r="3" spans="1:14" x14ac:dyDescent="0.25">
      <c r="A3" t="s">
        <v>64</v>
      </c>
      <c r="B3">
        <v>67.930000000000007</v>
      </c>
      <c r="D3" t="s">
        <v>66</v>
      </c>
      <c r="E3">
        <v>27.98</v>
      </c>
      <c r="G3" t="s">
        <v>67</v>
      </c>
      <c r="H3">
        <v>20</v>
      </c>
      <c r="M3" t="s">
        <v>84</v>
      </c>
      <c r="N3">
        <f>((H2-1)*E2^2+(H3-1)*E3^2)/C8</f>
        <v>546.36657142857143</v>
      </c>
    </row>
    <row r="4" spans="1:14" x14ac:dyDescent="0.25">
      <c r="A4" t="s">
        <v>69</v>
      </c>
    </row>
    <row r="5" spans="1:14" x14ac:dyDescent="0.25">
      <c r="A5" t="s">
        <v>70</v>
      </c>
    </row>
    <row r="8" spans="1:14" x14ac:dyDescent="0.25">
      <c r="A8" t="s">
        <v>71</v>
      </c>
      <c r="B8">
        <v>0.01</v>
      </c>
      <c r="C8">
        <f>H2+H3-2</f>
        <v>28</v>
      </c>
      <c r="D8">
        <v>2.7629999999999999</v>
      </c>
    </row>
    <row r="11" spans="1:14" x14ac:dyDescent="0.25">
      <c r="A11" t="s">
        <v>72</v>
      </c>
      <c r="D11" t="s">
        <v>47</v>
      </c>
      <c r="E11">
        <f>(B2-B3)/SQRT(N3*((1/H2)+(1/H3)))</f>
        <v>2.0744735338524181</v>
      </c>
    </row>
    <row r="15" spans="1:14" x14ac:dyDescent="0.25">
      <c r="A15" t="s">
        <v>51</v>
      </c>
      <c r="B15" t="s">
        <v>99</v>
      </c>
    </row>
    <row r="16" spans="1:14" x14ac:dyDescent="0.25">
      <c r="A16" t="s">
        <v>74</v>
      </c>
      <c r="B16" t="s">
        <v>85</v>
      </c>
    </row>
    <row r="19" spans="1:5" x14ac:dyDescent="0.25">
      <c r="A19" t="s">
        <v>77</v>
      </c>
    </row>
    <row r="20" spans="1:5" x14ac:dyDescent="0.25">
      <c r="A20" t="s">
        <v>70</v>
      </c>
    </row>
    <row r="23" spans="1:5" x14ac:dyDescent="0.25">
      <c r="A23" t="s">
        <v>71</v>
      </c>
      <c r="B23">
        <v>0.01</v>
      </c>
      <c r="C23">
        <f>H2+H3-2</f>
        <v>28</v>
      </c>
      <c r="D23">
        <v>2.4670000000000001</v>
      </c>
    </row>
    <row r="26" spans="1:5" x14ac:dyDescent="0.25">
      <c r="A26" t="s">
        <v>72</v>
      </c>
      <c r="D26" t="s">
        <v>47</v>
      </c>
      <c r="E26">
        <f>(B2-B3)/SQRT(N3*((1/H2)+(1/H3)))</f>
        <v>2.0744735338524181</v>
      </c>
    </row>
    <row r="30" spans="1:5" x14ac:dyDescent="0.25">
      <c r="A30" t="s">
        <v>51</v>
      </c>
      <c r="B30" t="s">
        <v>87</v>
      </c>
    </row>
    <row r="31" spans="1:5" x14ac:dyDescent="0.25">
      <c r="A31" t="s">
        <v>74</v>
      </c>
      <c r="B31" t="s">
        <v>86</v>
      </c>
    </row>
    <row r="34" spans="1:5" x14ac:dyDescent="0.25">
      <c r="A34" t="s">
        <v>80</v>
      </c>
    </row>
    <row r="35" spans="1:5" x14ac:dyDescent="0.25">
      <c r="A35" t="s">
        <v>70</v>
      </c>
    </row>
    <row r="38" spans="1:5" x14ac:dyDescent="0.25">
      <c r="A38" t="s">
        <v>71</v>
      </c>
      <c r="B38">
        <v>0.01</v>
      </c>
      <c r="C38">
        <f>H2+H3-2</f>
        <v>28</v>
      </c>
      <c r="D38">
        <v>-2.4670000000000001</v>
      </c>
    </row>
    <row r="41" spans="1:5" x14ac:dyDescent="0.25">
      <c r="A41" t="s">
        <v>72</v>
      </c>
      <c r="D41" t="s">
        <v>47</v>
      </c>
      <c r="E41">
        <f>(B2-B3)/SQRT(N3*((1/H2)+(1/H3)))</f>
        <v>2.0744735338524181</v>
      </c>
    </row>
    <row r="45" spans="1:5" x14ac:dyDescent="0.25">
      <c r="A45" t="s">
        <v>51</v>
      </c>
      <c r="B45" t="s">
        <v>88</v>
      </c>
    </row>
    <row r="46" spans="1:5" x14ac:dyDescent="0.25">
      <c r="A46" t="s">
        <v>74</v>
      </c>
      <c r="B46" t="s">
        <v>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Hoja1</vt:lpstr>
      <vt:lpstr>Hoja2</vt:lpstr>
      <vt:lpstr>Hoja3</vt:lpstr>
      <vt:lpstr>Hoja4</vt:lpstr>
      <vt:lpstr>Hoja5</vt:lpstr>
      <vt:lpstr>Hoja6</vt:lpstr>
      <vt:lpstr>Hoja7</vt:lpstr>
      <vt:lpstr>Hoja8</vt:lpstr>
      <vt:lpstr>Hoja9</vt:lpstr>
      <vt:lpstr>Hoja10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Carrasco</dc:creator>
  <cp:lastModifiedBy>CARLOS ANDRES CARRASCO NOVOA</cp:lastModifiedBy>
  <dcterms:created xsi:type="dcterms:W3CDTF">2015-06-05T18:19:34Z</dcterms:created>
  <dcterms:modified xsi:type="dcterms:W3CDTF">2025-07-02T13:11:27Z</dcterms:modified>
</cp:coreProperties>
</file>