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Descargas\Estrucutrap2\"/>
    </mc:Choice>
  </mc:AlternateContent>
  <xr:revisionPtr revIDLastSave="0" documentId="13_ncr:1_{7162BCC7-6CD7-432C-9E77-46D21CA6A039}" xr6:coauthVersionLast="47" xr6:coauthVersionMax="47" xr10:uidLastSave="{00000000-0000-0000-0000-000000000000}"/>
  <bookViews>
    <workbookView xWindow="-120" yWindow="-120" windowWidth="29040" windowHeight="15840" firstSheet="10" activeTab="10" xr2:uid="{1E2AB9E6-DB80-4404-8CAA-BE10BD7CA93F}"/>
  </bookViews>
  <sheets>
    <sheet name="MAS Excel" sheetId="2" r:id="rId1"/>
    <sheet name="Tamaño de muestra" sheetId="3" r:id="rId2"/>
    <sheet name="Tabla de los datos" sheetId="4" r:id="rId3"/>
    <sheet name="Prueba de muestra grande" sheetId="5" r:id="rId4"/>
    <sheet name="Prueba de muestra pequeña" sheetId="6" r:id="rId5"/>
    <sheet name="Prueba de proporcion" sheetId="7" r:id="rId6"/>
    <sheet name="Tabla de los datos (2)" sheetId="8" r:id="rId7"/>
    <sheet name="Prueba de 2 muestra grande" sheetId="9" r:id="rId8"/>
    <sheet name="Prueba de 2 muestra pequeña ind" sheetId="10" r:id="rId9"/>
    <sheet name="Prueba de 2 muestra pequeña dep" sheetId="11" r:id="rId10"/>
    <sheet name="Prueba de 2 proporcion"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1" l="1"/>
  <c r="E2" i="11"/>
  <c r="D3" i="11"/>
  <c r="E3" i="11"/>
  <c r="D4" i="11"/>
  <c r="E4" i="11"/>
  <c r="E15" i="11" s="1"/>
  <c r="D5" i="11"/>
  <c r="E5" i="11"/>
  <c r="D6" i="11"/>
  <c r="E6" i="11"/>
  <c r="D7" i="11"/>
  <c r="E7" i="11"/>
  <c r="D8" i="11"/>
  <c r="E8" i="11"/>
  <c r="D9" i="11"/>
  <c r="E9" i="11"/>
  <c r="D10" i="11"/>
  <c r="E10" i="11"/>
  <c r="D11" i="11"/>
  <c r="E11" i="11"/>
  <c r="D12" i="11"/>
  <c r="E12" i="11"/>
  <c r="D13" i="11"/>
  <c r="E13" i="11"/>
  <c r="D14" i="11"/>
  <c r="E14" i="11"/>
  <c r="D15" i="11"/>
  <c r="O27" i="8"/>
  <c r="P27" i="8"/>
  <c r="D28" i="8"/>
  <c r="E28" i="8"/>
  <c r="H28" i="8"/>
  <c r="H30" i="8"/>
  <c r="O30" i="8"/>
  <c r="P30" i="8"/>
  <c r="D31" i="8"/>
  <c r="E31" i="8"/>
  <c r="H33" i="8"/>
  <c r="D34" i="8"/>
  <c r="E34" i="8"/>
  <c r="D24" i="4"/>
  <c r="E24" i="4"/>
  <c r="C4" i="3"/>
  <c r="C9" i="3" s="1"/>
  <c r="J4" i="3"/>
  <c r="Q4" i="3"/>
  <c r="Q9" i="3" s="1"/>
  <c r="C7" i="3"/>
  <c r="J7" i="3"/>
  <c r="Q7" i="3"/>
  <c r="J9" i="3"/>
  <c r="C13" i="3"/>
  <c r="J13" i="3"/>
  <c r="J18" i="3" s="1"/>
  <c r="Q13" i="3"/>
  <c r="C16" i="3"/>
  <c r="J16" i="3"/>
  <c r="Q16" i="3"/>
  <c r="C18" i="3"/>
  <c r="Q18" i="3"/>
  <c r="C22" i="3"/>
  <c r="C27" i="3" s="1"/>
  <c r="J22" i="3"/>
  <c r="Q22" i="3"/>
  <c r="Q27" i="3" s="1"/>
  <c r="C25" i="3"/>
  <c r="J25" i="3"/>
  <c r="Q25" i="3"/>
  <c r="J27" i="3"/>
  <c r="C31" i="3"/>
  <c r="J31" i="3"/>
  <c r="J36" i="3" s="1"/>
  <c r="Q31" i="3"/>
  <c r="Q36" i="3" s="1"/>
  <c r="C34" i="3"/>
  <c r="J34" i="3"/>
  <c r="Q34" i="3"/>
  <c r="C36" i="3"/>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G32" i="2"/>
  <c r="G33" i="2"/>
  <c r="G34" i="2"/>
  <c r="G35" i="2"/>
  <c r="G36" i="2"/>
  <c r="G45" i="2" s="1"/>
  <c r="G37" i="2"/>
  <c r="G38" i="2"/>
  <c r="G39" i="2"/>
  <c r="G40" i="2"/>
  <c r="G41" i="2"/>
  <c r="G42" i="2"/>
  <c r="G43" i="2"/>
  <c r="G44" i="2"/>
  <c r="G2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6" authorId="0" shapeId="0" xr:uid="{8A02B86C-81BE-44FC-8ABA-63E1ACA8F482}">
      <text>
        <r>
          <rPr>
            <sz val="10"/>
            <color rgb="FF000000"/>
            <rFont val="Aptos Narrow"/>
            <family val="2"/>
            <scheme val="minor"/>
          </rPr>
          <t>La persona que ha respondido ha actualizado este valor.</t>
        </r>
      </text>
    </comment>
    <comment ref="C72" authorId="0" shapeId="0" xr:uid="{A37693F7-B992-4EDC-8A01-2570DEEDF7F2}">
      <text>
        <r>
          <rPr>
            <sz val="10"/>
            <color rgb="FF000000"/>
            <rFont val="Aptos Narrow"/>
            <family val="2"/>
            <scheme val="minor"/>
          </rPr>
          <t>La persona que ha respondido ha actualizado este valor.</t>
        </r>
      </text>
    </comment>
  </commentList>
</comments>
</file>

<file path=xl/sharedStrings.xml><?xml version="1.0" encoding="utf-8"?>
<sst xmlns="http://schemas.openxmlformats.org/spreadsheetml/2006/main" count="470" uniqueCount="293">
  <si>
    <t>120</t>
  </si>
  <si>
    <t>119</t>
  </si>
  <si>
    <t>118</t>
  </si>
  <si>
    <t>117</t>
  </si>
  <si>
    <t>116</t>
  </si>
  <si>
    <t>115</t>
  </si>
  <si>
    <t>114</t>
  </si>
  <si>
    <t>113</t>
  </si>
  <si>
    <t>112</t>
  </si>
  <si>
    <t>111</t>
  </si>
  <si>
    <t>110</t>
  </si>
  <si>
    <t>109</t>
  </si>
  <si>
    <t>108</t>
  </si>
  <si>
    <t>107</t>
  </si>
  <si>
    <t>106</t>
  </si>
  <si>
    <t>105</t>
  </si>
  <si>
    <t>104</t>
  </si>
  <si>
    <t>103</t>
  </si>
  <si>
    <t>102</t>
  </si>
  <si>
    <t>101</t>
  </si>
  <si>
    <t>100</t>
  </si>
  <si>
    <t>099</t>
  </si>
  <si>
    <t>098</t>
  </si>
  <si>
    <t>097</t>
  </si>
  <si>
    <t>096</t>
  </si>
  <si>
    <t>095</t>
  </si>
  <si>
    <t>094</t>
  </si>
  <si>
    <t>093</t>
  </si>
  <si>
    <t>092</t>
  </si>
  <si>
    <t>091</t>
  </si>
  <si>
    <t>090</t>
  </si>
  <si>
    <t>089</t>
  </si>
  <si>
    <t>088</t>
  </si>
  <si>
    <t>087</t>
  </si>
  <si>
    <t>086</t>
  </si>
  <si>
    <t>085</t>
  </si>
  <si>
    <t>084</t>
  </si>
  <si>
    <t>083</t>
  </si>
  <si>
    <t>082</t>
  </si>
  <si>
    <t>081</t>
  </si>
  <si>
    <t>080</t>
  </si>
  <si>
    <t>079</t>
  </si>
  <si>
    <t>078</t>
  </si>
  <si>
    <t>077</t>
  </si>
  <si>
    <t>076</t>
  </si>
  <si>
    <t>075</t>
  </si>
  <si>
    <t>074</t>
  </si>
  <si>
    <t>073</t>
  </si>
  <si>
    <t>072</t>
  </si>
  <si>
    <t>071</t>
  </si>
  <si>
    <t>070</t>
  </si>
  <si>
    <t>069</t>
  </si>
  <si>
    <t>068</t>
  </si>
  <si>
    <t>067</t>
  </si>
  <si>
    <t>066</t>
  </si>
  <si>
    <t>065</t>
  </si>
  <si>
    <t>064</t>
  </si>
  <si>
    <t>063</t>
  </si>
  <si>
    <t>062</t>
  </si>
  <si>
    <t>061</t>
  </si>
  <si>
    <t>060</t>
  </si>
  <si>
    <t>059</t>
  </si>
  <si>
    <t>058</t>
  </si>
  <si>
    <t>057</t>
  </si>
  <si>
    <t>056</t>
  </si>
  <si>
    <t>055</t>
  </si>
  <si>
    <t>054</t>
  </si>
  <si>
    <t>053</t>
  </si>
  <si>
    <t>052</t>
  </si>
  <si>
    <t>051</t>
  </si>
  <si>
    <t>050</t>
  </si>
  <si>
    <t>049</t>
  </si>
  <si>
    <t>048</t>
  </si>
  <si>
    <t>047</t>
  </si>
  <si>
    <t>046</t>
  </si>
  <si>
    <t>045</t>
  </si>
  <si>
    <t>044</t>
  </si>
  <si>
    <t>Promedio</t>
  </si>
  <si>
    <t>043</t>
  </si>
  <si>
    <t>042</t>
  </si>
  <si>
    <t>041</t>
  </si>
  <si>
    <t>040</t>
  </si>
  <si>
    <t>039</t>
  </si>
  <si>
    <t>038</t>
  </si>
  <si>
    <t>037</t>
  </si>
  <si>
    <t>036</t>
  </si>
  <si>
    <t>035</t>
  </si>
  <si>
    <t>034</t>
  </si>
  <si>
    <t>033</t>
  </si>
  <si>
    <t>032</t>
  </si>
  <si>
    <t>031</t>
  </si>
  <si>
    <t>030</t>
  </si>
  <si>
    <t>Valor</t>
  </si>
  <si>
    <t>Posicion</t>
  </si>
  <si>
    <t>029</t>
  </si>
  <si>
    <t>028</t>
  </si>
  <si>
    <t>En la parte inferior se hace un copiado de las posiciones para evitar los cambios constantes de la funcion</t>
  </si>
  <si>
    <t>027</t>
  </si>
  <si>
    <t>026</t>
  </si>
  <si>
    <t>025</t>
  </si>
  <si>
    <t>024</t>
  </si>
  <si>
    <t>023</t>
  </si>
  <si>
    <t>022</t>
  </si>
  <si>
    <t>021</t>
  </si>
  <si>
    <t>020</t>
  </si>
  <si>
    <t>019</t>
  </si>
  <si>
    <t>018</t>
  </si>
  <si>
    <t>017</t>
  </si>
  <si>
    <t>016</t>
  </si>
  <si>
    <t>015</t>
  </si>
  <si>
    <t>014</t>
  </si>
  <si>
    <t>013</t>
  </si>
  <si>
    <t>012</t>
  </si>
  <si>
    <t>011</t>
  </si>
  <si>
    <t>010</t>
  </si>
  <si>
    <t>Funcion =BUSCARV(F14;$A$2:$C$122;3;FALSO) para encontrar los valores de las posiciones</t>
  </si>
  <si>
    <t>009</t>
  </si>
  <si>
    <t>Funcion =ALEATORIO.ENTRE(0;120)</t>
  </si>
  <si>
    <t>n=13</t>
  </si>
  <si>
    <t>008</t>
  </si>
  <si>
    <t>007</t>
  </si>
  <si>
    <t>MAS por Excel</t>
  </si>
  <si>
    <t>006</t>
  </si>
  <si>
    <t>005</t>
  </si>
  <si>
    <t>004</t>
  </si>
  <si>
    <t>003</t>
  </si>
  <si>
    <t>002</t>
  </si>
  <si>
    <t>001</t>
  </si>
  <si>
    <t>000</t>
  </si>
  <si>
    <t>2. En los últimos seis meses, ¿cuántas veces aproximadamente ha usado aplicaciones para aprender idiomas? (valor entero, Ej: 20)</t>
  </si>
  <si>
    <t>SI</t>
  </si>
  <si>
    <t>n</t>
  </si>
  <si>
    <t>E</t>
  </si>
  <si>
    <t>E^2</t>
  </si>
  <si>
    <t>Q</t>
  </si>
  <si>
    <t>P</t>
  </si>
  <si>
    <t>Z</t>
  </si>
  <si>
    <t>Z^2</t>
  </si>
  <si>
    <t>N</t>
  </si>
  <si>
    <t>Se tiene una muestra efectiva de 146 datos validos</t>
  </si>
  <si>
    <t>desv.</t>
  </si>
  <si>
    <t>x</t>
  </si>
  <si>
    <t>se tiene una muestra de 40 estudiantes de la carrera de TICS de lo que se sabe el promedio es 70,8 con una deswviacion de __, SE TIENE TAMBIEN UNA MUSTRA DE 80 ESTUDIANTES… TRABAJE CON UN ALFA DE 0.10 y pruebe la hipotesis u2&gt;u1 u2&lt;u1 u1=u2</t>
  </si>
  <si>
    <t>5)Ho se acepta; el promedio general no es mayor a 68,17</t>
  </si>
  <si>
    <t>4)Ho se acepta si z  ≤ 1,65</t>
  </si>
  <si>
    <t>3)</t>
  </si>
  <si>
    <t>2) α = 0,05 -&gt;0,5 - 0,05 = 0,4500 -&gt; 1,65</t>
  </si>
  <si>
    <t>H1:u &gt; 68,17</t>
  </si>
  <si>
    <t>1)Ho:u ≤ 68,17</t>
  </si>
  <si>
    <t>c)u ≤ 68,17</t>
  </si>
  <si>
    <t>5)Ho se acepta; el promedio general no es menor a 68,17</t>
  </si>
  <si>
    <t>4)Ho se acepta si z ≥- 1,65</t>
  </si>
  <si>
    <t>2) α = 0,05 -&gt;0,5 - 0,05 = 0,4500 -&gt; -1,65</t>
  </si>
  <si>
    <t>H1: u&lt;68,17</t>
  </si>
  <si>
    <t>1)Ho: u ≥ 68,17</t>
  </si>
  <si>
    <t>b) u ≥ 68,17</t>
  </si>
  <si>
    <t>5)Ho se acepta; el promedio general es igual a 68,17</t>
  </si>
  <si>
    <t>4)Ho se acepta si -1,96 ≤ z ≤ 1,96</t>
  </si>
  <si>
    <t>2) α = 0,05 -&gt;0,95/2 = 0,475 -&gt; ±1,96</t>
  </si>
  <si>
    <t>H1: u ≠ 68,17</t>
  </si>
  <si>
    <t>1)Ho: u = 68,17</t>
  </si>
  <si>
    <t>a) u=68,17</t>
  </si>
  <si>
    <t>α=0,05</t>
  </si>
  <si>
    <t>s=19,87</t>
  </si>
  <si>
    <t xml:space="preserve">x=68,3 </t>
  </si>
  <si>
    <t>n=110</t>
  </si>
  <si>
    <t>d=20,73</t>
  </si>
  <si>
    <t>u=68,17</t>
  </si>
  <si>
    <t>c) u ≤ 68,17</t>
  </si>
  <si>
    <t>a) u = 68,17</t>
  </si>
  <si>
    <t>Se sabe que el promedio general de la calificacion sobre el conocimineto sobre la aplicación de su preferencia para aprender idiomas es de 68,17 con una desviacion de 20,73. Se toma una muestra de 110 personas, donde se sabe que el promedio es de 68,3 con una desviacion de 19,87. Trabaje con un alfa de 0,05 y pruebe las hipotesis</t>
  </si>
  <si>
    <t>4)Ho se acepta si t  ≤ 1,323</t>
  </si>
  <si>
    <t>2) α = 0,05 -&gt;0,5 - 0,05 = 0,4500 -&gt; 1,323</t>
  </si>
  <si>
    <t>4)Ho se acepta si t ≥- 1,323</t>
  </si>
  <si>
    <t>2) α = 0,05 -&gt;gl = n - 1 = 22 - 1 = 21 -&gt; -1,323</t>
  </si>
  <si>
    <t>4)Ho se acepta si -1,721 ≤ t ≤ 1,721</t>
  </si>
  <si>
    <t>2) α = 0,05 -&gt;gl = n - 1 = 22 - 1 = 21 -&gt; ±1,721</t>
  </si>
  <si>
    <t>n=22</t>
  </si>
  <si>
    <t>5)Ho se acepta; el proporcion general no es mayor a 95%</t>
  </si>
  <si>
    <t>4)Ho se acepta si z  ≤ 1,29</t>
  </si>
  <si>
    <t>2) α = 0,10 -&gt;0,5 - 0,1 = 0,4000 -&gt; 1,29</t>
  </si>
  <si>
    <t>H1: π &gt; 0,95</t>
  </si>
  <si>
    <t>1)Ho: π ≤ 0,95</t>
  </si>
  <si>
    <t>c) π &gt; 0,95</t>
  </si>
  <si>
    <t>6)p = 0,5 - 0,4990 = 0,001 = 0,0%</t>
  </si>
  <si>
    <t>5)Ho se rechaza; el proprocion general es menor a 95%</t>
  </si>
  <si>
    <t>4)Ho se acepta si z ≥- 1,29</t>
  </si>
  <si>
    <t>2) α = 0,10 -&gt;0,5 - 0,1 = 0,4000 -&gt; -1,29</t>
  </si>
  <si>
    <t>H1: π &lt; 0,95</t>
  </si>
  <si>
    <t>1)Ho: π ≥ 0,95</t>
  </si>
  <si>
    <t>b) π &lt; 0,95</t>
  </si>
  <si>
    <t>6)p = ( 0,5 - 0,4990 ) * 2 = 0,002 = 0,2%</t>
  </si>
  <si>
    <t>5)Ho se rechaza; la proporcion general no es igual a 95%</t>
  </si>
  <si>
    <t>4)Ho se acepta si -1,65 ≤ z ≤ 1,65</t>
  </si>
  <si>
    <t>2) α = 0,10 -&gt;0,90/2 = 0,4500 -&gt; ±1,65</t>
  </si>
  <si>
    <t>H1: π ≠ 0,95</t>
  </si>
  <si>
    <t>1)Ho: π = 0,95</t>
  </si>
  <si>
    <t>a) π=0,95</t>
  </si>
  <si>
    <t>x=68</t>
  </si>
  <si>
    <t>a) π = 0,95</t>
  </si>
  <si>
    <t>Se sabe que el promedio general de la calificacion sobre el conocimineto sobre la aplicación de su preferencia para aprender idiomas es de 68,17 con una desviacion de 20,73. Se toma una muestra de 110 personas, donde se sabe que el promedio es de 68,3 con una desviacion de 19,87. Trabaje con un alfa de 0,10 y pruebe las hipotesis</t>
  </si>
  <si>
    <t>desv</t>
  </si>
  <si>
    <t>x3</t>
  </si>
  <si>
    <t xml:space="preserve">n3 </t>
  </si>
  <si>
    <t>desv2</t>
  </si>
  <si>
    <t>x2</t>
  </si>
  <si>
    <t>n2</t>
  </si>
  <si>
    <t>desv1</t>
  </si>
  <si>
    <t>x1</t>
  </si>
  <si>
    <t>n1</t>
  </si>
  <si>
    <t>5)Ho se acepta; el promedio general de los estudiantes de Electronica no es mayor al promedio general de los estudiantes de TICS</t>
  </si>
  <si>
    <t>H1:u1 &gt; u2</t>
  </si>
  <si>
    <t>1)Ho:u1 ≤ u2</t>
  </si>
  <si>
    <t>c) u1 ≤ u2</t>
  </si>
  <si>
    <t>5)Ho se acepta; el promedio general de los estudiantes de Electronica no es menor al promedio general de los estudiantes de TICS</t>
  </si>
  <si>
    <t>H1: u1 &lt; u2</t>
  </si>
  <si>
    <t>1)Ho: u1 ≥ u2</t>
  </si>
  <si>
    <t>b) u1 ≥ u2</t>
  </si>
  <si>
    <t>5)Ho se acepta; el promedio general de los estudiantes de Electronica es igual al promedio general de los estudiantes de TICS</t>
  </si>
  <si>
    <t>H1: u1 ≠ u2</t>
  </si>
  <si>
    <t>1)Ho: u1 = u2</t>
  </si>
  <si>
    <t>a) u1 = u2</t>
  </si>
  <si>
    <t>d2=19,06</t>
  </si>
  <si>
    <t>x2=67,06</t>
  </si>
  <si>
    <t>n2=80</t>
  </si>
  <si>
    <t>α=0,10</t>
  </si>
  <si>
    <t>d1=20,53</t>
  </si>
  <si>
    <t>x1=70,8</t>
  </si>
  <si>
    <t>n1=40</t>
  </si>
  <si>
    <t>Se tiene una muestra de 40 estudiantes de la carrera de Electronica de lo que se sabe el promedio es de 70,8 con una desviacion de 20,53, tambien se tiene una muestra de 80 estudiantes de la carrera de TICS de lo que se sabe el promedio es de 67,06 con una desviacion de 19,06, trabaje con un alfa de 0,10 y pruebe las hipotesis:</t>
  </si>
  <si>
    <t>5)Ho se acepta; el promedio de los estudiantes de Electronica no es mayor al promedio de los estudiantes de TICS</t>
  </si>
  <si>
    <t>4)Ho se acepta si t  ≤ 1,833</t>
  </si>
  <si>
    <t>2) α = 0,05 -&gt; gl = 4 + 7 - 2 = 9 = 21 -&gt; 1,833</t>
  </si>
  <si>
    <t>c )u1 ≤ u2</t>
  </si>
  <si>
    <t>5)Ho se acepta; el promedio de los estudiantes de Electronica no es menor al promedio de los estudiantes de TICS</t>
  </si>
  <si>
    <t>4)Ho se acepta si t ≥ -1,833</t>
  </si>
  <si>
    <t>2) α = 0,05 -&gt; gl = 4 + 7 - 2 = 9 = 21 -&gt; -1,833</t>
  </si>
  <si>
    <t>5)Ho se acepta; el promedio de los estudiantes de Electronica es igual al promedio de los estudiantes de TICS</t>
  </si>
  <si>
    <t>4)Ho se acepta si -2,262 ≤ t ≤ 2,262</t>
  </si>
  <si>
    <t>2) α = 0,05 -&gt;gl = 4 + 7 - 2 = 9 = 21 -&gt; ±2,262</t>
  </si>
  <si>
    <t>s2=12,2</t>
  </si>
  <si>
    <t>x2=72,14</t>
  </si>
  <si>
    <t>s1=11,9</t>
  </si>
  <si>
    <t>x1=77,5</t>
  </si>
  <si>
    <t>n1=4</t>
  </si>
  <si>
    <t>Se tiene una muestra de 4 estudiantes de la carrera de Electronica de lo que se sabe el promedio es de 77,5 con una desviacion de 11,9, tambien se tiene una muestra de 7 estudiantes de la carrera de TICS de lo que se sabe el promedio es de 72,14 con una desviacion de 12,2, trabaje con un alfa de 0,05 y pruebe las hipotesis:</t>
  </si>
  <si>
    <t>5)Ho se acepta; el promedio de las diferencias no es mayor a 0</t>
  </si>
  <si>
    <t>4)Ho se acepta si t  ≤ 1,782</t>
  </si>
  <si>
    <t>2) α = 0,05 -&gt;gl = 13 - 1 = 12 -&gt; 1,782</t>
  </si>
  <si>
    <t>H1:ud &gt; 0</t>
  </si>
  <si>
    <t>1)Ho:ud ≤ 0</t>
  </si>
  <si>
    <t>c)ud ≤ 0</t>
  </si>
  <si>
    <t>5)Ho se acepta; el promedio de las diferencias no es menor a 0</t>
  </si>
  <si>
    <t>4)Ho se acepta si t ≥- 1,782</t>
  </si>
  <si>
    <t>2) α = 0,05 -&gt;gl = 13 - 1 = 12 -&gt; -1,782</t>
  </si>
  <si>
    <t>H1: ud &lt; 0</t>
  </si>
  <si>
    <t>1)Ho: ud ≥ 0</t>
  </si>
  <si>
    <t>b) ud ≥ 0</t>
  </si>
  <si>
    <t>5)Ho se acepta; el promedio de las diferencias es igual a 0</t>
  </si>
  <si>
    <t>4)Ho se acepta si -2,179 ≤ t ≤ 2,179</t>
  </si>
  <si>
    <t>2) α = 0,05 -&gt;gl = 13 - 1 = 12 -&gt; ±2,179</t>
  </si>
  <si>
    <t>H1: ud ≠ 0</t>
  </si>
  <si>
    <t>1)Ho: ud = 0</t>
  </si>
  <si>
    <t>a) ud = 0</t>
  </si>
  <si>
    <t>c) ud ≤ 0</t>
  </si>
  <si>
    <t>Sumatoria</t>
  </si>
  <si>
    <t>d2</t>
  </si>
  <si>
    <t>d</t>
  </si>
  <si>
    <t>Despues</t>
  </si>
  <si>
    <t>Antes</t>
  </si>
  <si>
    <t>5)Ho se acepta; la proporcion de los estudiantes de Electronica no es mayor a la proporcion de los estudiantes de TICS</t>
  </si>
  <si>
    <t>4)Ho se acepta si z  ≤ 2,33</t>
  </si>
  <si>
    <t>2) α = 0,01 -&gt;0,5 - 0,01 = 0,4900 -&gt; 2,33</t>
  </si>
  <si>
    <t>H1: π1 &gt; π2</t>
  </si>
  <si>
    <t>1)Ho: π1 ≤ π2</t>
  </si>
  <si>
    <t>c) π1 &gt; π2</t>
  </si>
  <si>
    <t>5)Ho se acepta; la proporcion de los estudiantes de Electronica no es menor a la proporcion de los estudiantes de TICS</t>
  </si>
  <si>
    <t>4)Ho se acepta si z ≥- 2,33</t>
  </si>
  <si>
    <t>2) α = 0,01 -&gt;0,5 - 0,01 = 0,4900 -&gt; -2,33</t>
  </si>
  <si>
    <t>H1: π1 &lt; π2</t>
  </si>
  <si>
    <t>1)Ho: π1 ≥ π2</t>
  </si>
  <si>
    <t>b) π1 &lt; π2</t>
  </si>
  <si>
    <t>5)Ho se acepta; la proporcion de los estudiantes de Electronica es igual a la proporcion de los estudiantes de TICS</t>
  </si>
  <si>
    <t>4)Ho se acepta si -2,58 ≤ z ≤ 2,58</t>
  </si>
  <si>
    <t>2) α = 0,01 -&gt;0,99/2 = 0,4950 -&gt; ±2,58</t>
  </si>
  <si>
    <t>a) π1 = π2</t>
  </si>
  <si>
    <t>n2=55</t>
  </si>
  <si>
    <t>x2=20</t>
  </si>
  <si>
    <t>n1=50</t>
  </si>
  <si>
    <t>x1=18</t>
  </si>
  <si>
    <t>Se sabe que un grupo de estudiantes de Electronica de 50, 18 estudiantes tienen una calificacion de mas de 80 puntos sobre el conocimiento de las aplicaciones de su preferencia para aprender idiomas, de otro grupo de estudiantes de TICS de 55, 30 estudiantes tienen una clalificacion de mas de 80, trabaje con un alfa de 0,01</t>
  </si>
  <si>
    <t>Se sabe que el promedio general de la calificacion sobre el conocimineto sobre la aplicación de su preferencia para aprender idiomas es de 68,17 con una desviacion de 20,73. Se toma una muestra de 22 personas, donde se sabe que el promedio es de 68,3 con una desviacion de 19,87. Trabaje con un alfa de 0,05 y pruebe las hipotesis</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</si>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</sst>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1"/>
      <color theme="0"/>
      <name val="Aptos Narrow"/>
      <family val="2"/>
      <scheme val="minor"/>
    </font>
    <font>
      <sz val="10"/>
      <color rgb="FF000000"/>
      <name val="Aptos Narrow"/>
      <family val="2"/>
      <scheme val="minor"/>
    </font>
    <font>
      <sz val="10"/>
      <color theme="1"/>
      <name val="Aptos Narrow"/>
      <family val="2"/>
      <scheme val="minor"/>
    </font>
    <font>
      <b/>
      <sz val="10"/>
      <color theme="1"/>
      <name val="Aptos Narrow"/>
      <family val="2"/>
      <scheme val="minor"/>
    </font>
    <font>
      <sz val="18"/>
      <color rgb="FF000000"/>
      <name val="Aptos Narrow"/>
      <family val="2"/>
      <scheme val="minor"/>
    </font>
  </fonts>
  <fills count="10">
    <fill>
      <patternFill patternType="none"/>
    </fill>
    <fill>
      <patternFill patternType="gray125"/>
    </fill>
    <fill>
      <patternFill patternType="solid">
        <fgColor theme="6" tint="0.79998168889431442"/>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rgb="FFF8F9FA"/>
        <bgColor rgb="FFF8F9FA"/>
      </patternFill>
    </fill>
    <fill>
      <patternFill patternType="solid">
        <fgColor rgb="FFFFFFFF"/>
        <bgColor rgb="FFFFFFFF"/>
      </patternFill>
    </fill>
    <fill>
      <patternFill patternType="solid">
        <fgColor rgb="FFFF0000"/>
        <bgColor indexed="64"/>
      </patternFill>
    </fill>
    <fill>
      <patternFill patternType="solid">
        <fgColor rgb="FFFFFF00"/>
        <bgColor indexed="64"/>
      </patternFill>
    </fill>
    <fill>
      <patternFill patternType="solid">
        <fgColor rgb="FFAAE571"/>
        <bgColor indexed="64"/>
      </patternFill>
    </fill>
  </fills>
  <borders count="15">
    <border>
      <left/>
      <right/>
      <top/>
      <bottom/>
      <diagonal/>
    </border>
    <border>
      <left style="thin">
        <color rgb="FFF8F9FA"/>
      </left>
      <right style="thin">
        <color rgb="FFF8F9FA"/>
      </right>
      <top style="thin">
        <color rgb="FFF8F9FA"/>
      </top>
      <bottom style="thin">
        <color rgb="FF442F65"/>
      </bottom>
      <diagonal/>
    </border>
    <border>
      <left style="thin">
        <color rgb="FFFFFFFF"/>
      </left>
      <right style="thin">
        <color rgb="FFFFFFF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5B3F86"/>
      </left>
      <right style="thin">
        <color rgb="FF5B3F86"/>
      </right>
      <top style="thin">
        <color rgb="FF442F65"/>
      </top>
      <bottom style="thin">
        <color rgb="FF442F65"/>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 fillId="0" borderId="0"/>
    <xf numFmtId="0" fontId="1" fillId="0" borderId="0"/>
  </cellStyleXfs>
  <cellXfs count="24">
    <xf numFmtId="0" fontId="0" fillId="0" borderId="0" xfId="0"/>
    <xf numFmtId="0" fontId="3" fillId="0" borderId="0" xfId="4"/>
    <xf numFmtId="0" fontId="4" fillId="5" borderId="1" xfId="4" applyFont="1" applyFill="1" applyBorder="1" applyAlignment="1">
      <alignment vertical="center"/>
    </xf>
    <xf numFmtId="49" fontId="3" fillId="0" borderId="0" xfId="4" applyNumberFormat="1" applyAlignment="1">
      <alignment horizontal="right"/>
    </xf>
    <xf numFmtId="0" fontId="4" fillId="6" borderId="2" xfId="4" applyFont="1" applyFill="1" applyBorder="1" applyAlignment="1">
      <alignment vertical="center"/>
    </xf>
    <xf numFmtId="0" fontId="4" fillId="5" borderId="3" xfId="4" applyFont="1" applyFill="1" applyBorder="1" applyAlignment="1">
      <alignment vertical="center"/>
    </xf>
    <xf numFmtId="0" fontId="5" fillId="0" borderId="4" xfId="4" applyFont="1" applyBorder="1" applyAlignment="1">
      <alignment horizontal="left" vertical="center"/>
    </xf>
    <xf numFmtId="0" fontId="1" fillId="0" borderId="0" xfId="5"/>
    <xf numFmtId="2" fontId="2" fillId="7" borderId="0" xfId="5" applyNumberFormat="1" applyFont="1" applyFill="1"/>
    <xf numFmtId="0" fontId="3" fillId="8" borderId="5" xfId="4" applyFill="1" applyBorder="1"/>
    <xf numFmtId="0" fontId="1" fillId="4" borderId="14" xfId="3" applyBorder="1"/>
    <xf numFmtId="0" fontId="1" fillId="2" borderId="14" xfId="1" applyBorder="1"/>
    <xf numFmtId="0" fontId="1" fillId="3" borderId="14" xfId="2" applyBorder="1"/>
    <xf numFmtId="0" fontId="3" fillId="0" borderId="0" xfId="4" applyAlignment="1">
      <alignment horizontal="center" vertical="top"/>
    </xf>
    <xf numFmtId="0" fontId="3" fillId="9" borderId="13" xfId="4" applyFill="1" applyBorder="1" applyAlignment="1">
      <alignment horizontal="center" wrapText="1"/>
    </xf>
    <xf numFmtId="0" fontId="3" fillId="9" borderId="12" xfId="4" applyFill="1" applyBorder="1" applyAlignment="1">
      <alignment horizontal="center" wrapText="1"/>
    </xf>
    <xf numFmtId="0" fontId="3" fillId="9" borderId="11" xfId="4" applyFill="1" applyBorder="1" applyAlignment="1">
      <alignment horizontal="center" wrapText="1"/>
    </xf>
    <xf numFmtId="0" fontId="3" fillId="9" borderId="10" xfId="4" applyFill="1" applyBorder="1" applyAlignment="1">
      <alignment horizontal="center" wrapText="1"/>
    </xf>
    <xf numFmtId="0" fontId="3" fillId="9" borderId="0" xfId="4" applyFill="1" applyAlignment="1">
      <alignment horizontal="center" wrapText="1"/>
    </xf>
    <xf numFmtId="0" fontId="3" fillId="9" borderId="9" xfId="4" applyFill="1" applyBorder="1" applyAlignment="1">
      <alignment horizontal="center" wrapText="1"/>
    </xf>
    <xf numFmtId="0" fontId="3" fillId="9" borderId="8" xfId="4" applyFill="1" applyBorder="1" applyAlignment="1">
      <alignment horizontal="center" wrapText="1"/>
    </xf>
    <xf numFmtId="0" fontId="3" fillId="9" borderId="7" xfId="4" applyFill="1" applyBorder="1" applyAlignment="1">
      <alignment horizontal="center" wrapText="1"/>
    </xf>
    <xf numFmtId="0" fontId="3" fillId="9" borderId="6" xfId="4" applyFill="1" applyBorder="1" applyAlignment="1">
      <alignment horizontal="center" wrapText="1"/>
    </xf>
    <xf numFmtId="0" fontId="6" fillId="0" borderId="14" xfId="4" applyFont="1" applyBorder="1"/>
  </cellXfs>
  <cellStyles count="6">
    <cellStyle name="20% - Énfasis3" xfId="1" builtinId="38"/>
    <cellStyle name="60% - Énfasis3" xfId="2" builtinId="40"/>
    <cellStyle name="60% - Énfasis4" xfId="3" builtinId="44"/>
    <cellStyle name="Normal" xfId="0" builtinId="0"/>
    <cellStyle name="Normal 2" xfId="4" xr:uid="{B0422790-098B-4973-A39B-6327F6130E2C}"/>
    <cellStyle name="Normal 3" xfId="5" xr:uid="{FD1B0A70-9235-4622-9CBB-579A39961D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oneCellAnchor>
    <xdr:from>
      <xdr:col>0</xdr:col>
      <xdr:colOff>200025</xdr:colOff>
      <xdr:row>17</xdr:row>
      <xdr:rowOff>142875</xdr:rowOff>
    </xdr:from>
    <xdr:ext cx="2106218" cy="529760"/>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25D43E63-BAFB-4DB2-8115-43A25E407C1F}"/>
                </a:ext>
              </a:extLst>
            </xdr:cNvPr>
            <xdr:cNvSpPr txBox="1"/>
          </xdr:nvSpPr>
          <xdr:spPr>
            <a:xfrm>
              <a:off x="200025" y="3076575"/>
              <a:ext cx="2106218" cy="529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𝑥</m:t>
                            </m:r>
                          </m:e>
                        </m:acc>
                        <m:r>
                          <a:rPr lang="es-EC" sz="1100" i="1">
                            <a:solidFill>
                              <a:schemeClr val="tx1"/>
                            </a:solidFill>
                            <a:effectLst/>
                            <a:latin typeface="Cambria Math" panose="02040503050406030204" pitchFamily="18" charset="0"/>
                            <a:ea typeface="+mn-ea"/>
                            <a:cs typeface="+mn-cs"/>
                          </a:rPr>
                          <m:t>−</m:t>
                        </m:r>
                        <m:r>
                          <a:rPr lang="es-EC" sz="1100" i="1">
                            <a:solidFill>
                              <a:schemeClr val="tx1"/>
                            </a:solidFill>
                            <a:effectLst/>
                            <a:latin typeface="Cambria Math" panose="02040503050406030204" pitchFamily="18" charset="0"/>
                            <a:ea typeface="+mn-ea"/>
                            <a:cs typeface="+mn-cs"/>
                          </a:rPr>
                          <m:t>𝜇</m:t>
                        </m:r>
                      </m:num>
                      <m:den>
                        <m:r>
                          <a:rPr lang="es-EC" sz="1100" i="1">
                            <a:solidFill>
                              <a:schemeClr val="tx1"/>
                            </a:solidFill>
                            <a:effectLst/>
                            <a:latin typeface="Cambria Math" panose="02040503050406030204" pitchFamily="18" charset="0"/>
                            <a:ea typeface="+mn-ea"/>
                            <a:cs typeface="+mn-cs"/>
                          </a:rPr>
                          <m:t>𝜎</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C" sz="1100" i="1">
                                <a:solidFill>
                                  <a:schemeClr val="tx1"/>
                                </a:solidFill>
                                <a:effectLst/>
                                <a:latin typeface="Cambria Math" panose="02040503050406030204" pitchFamily="18" charset="0"/>
                                <a:ea typeface="+mn-ea"/>
                                <a:cs typeface="+mn-cs"/>
                              </a:rPr>
                              <m:t>𝑛</m:t>
                            </m:r>
                          </m:e>
                        </m:rad>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68,3</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68,17</m:t>
                        </m:r>
                      </m:num>
                      <m:den>
                        <m:r>
                          <a:rPr lang="es-ES" sz="1100" b="0" i="1">
                            <a:solidFill>
                              <a:schemeClr val="tx1"/>
                            </a:solidFill>
                            <a:effectLst/>
                            <a:latin typeface="Cambria Math" panose="02040503050406030204" pitchFamily="18" charset="0"/>
                            <a:ea typeface="+mn-ea"/>
                            <a:cs typeface="+mn-cs"/>
                          </a:rPr>
                          <m:t>20,73</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110</m:t>
                            </m:r>
                          </m:e>
                        </m:rad>
                      </m:den>
                    </m:f>
                    <m:r>
                      <a:rPr lang="es-ES" sz="1100" b="0" i="1">
                        <a:solidFill>
                          <a:schemeClr val="tx1"/>
                        </a:solidFill>
                        <a:effectLst/>
                        <a:latin typeface="Cambria Math" panose="02040503050406030204" pitchFamily="18" charset="0"/>
                        <a:ea typeface="+mn-ea"/>
                        <a:cs typeface="+mn-cs"/>
                      </a:rPr>
                      <m:t>=0,066</m:t>
                    </m:r>
                  </m:oMath>
                </m:oMathPara>
              </a14:m>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Choice>
      <mc:Fallback xmlns="">
        <xdr:sp macro="" textlink="">
          <xdr:nvSpPr>
            <xdr:cNvPr id="2" name="CuadroTexto 1">
              <a:extLst>
                <a:ext uri="{FF2B5EF4-FFF2-40B4-BE49-F238E27FC236}">
                  <a16:creationId xmlns:a16="http://schemas.microsoft.com/office/drawing/2014/main" id="{25D43E63-BAFB-4DB2-8115-43A25E407C1F}"/>
                </a:ext>
              </a:extLst>
            </xdr:cNvPr>
            <xdr:cNvSpPr txBox="1"/>
          </xdr:nvSpPr>
          <xdr:spPr>
            <a:xfrm>
              <a:off x="200025" y="3076575"/>
              <a:ext cx="2106218" cy="529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𝑧=(𝑥 ̅−𝜇)/(𝜎/√𝑛)=(</a:t>
              </a:r>
              <a:r>
                <a:rPr lang="es-ES" sz="1100" b="0" i="0">
                  <a:solidFill>
                    <a:schemeClr val="tx1"/>
                  </a:solidFill>
                  <a:effectLst/>
                  <a:latin typeface="Cambria Math" panose="02040503050406030204" pitchFamily="18" charset="0"/>
                  <a:ea typeface="+mn-ea"/>
                  <a:cs typeface="+mn-cs"/>
                </a:rPr>
                <a:t>68,3</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68,17</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20,73</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=0,066</a:t>
              </a:r>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Fallback>
    </mc:AlternateContent>
    <xdr:clientData/>
  </xdr:oneCellAnchor>
  <xdr:oneCellAnchor>
    <xdr:from>
      <xdr:col>0</xdr:col>
      <xdr:colOff>179972</xdr:colOff>
      <xdr:row>34</xdr:row>
      <xdr:rowOff>52951</xdr:rowOff>
    </xdr:from>
    <xdr:ext cx="2106218" cy="529760"/>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D077B22-6253-435F-A33B-FA6C3EF0A915}"/>
                </a:ext>
              </a:extLst>
            </xdr:cNvPr>
            <xdr:cNvSpPr txBox="1"/>
          </xdr:nvSpPr>
          <xdr:spPr>
            <a:xfrm>
              <a:off x="179972" y="5920351"/>
              <a:ext cx="2106218" cy="529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𝑥</m:t>
                            </m:r>
                          </m:e>
                        </m:acc>
                        <m:r>
                          <a:rPr lang="es-EC" sz="1100" i="1">
                            <a:solidFill>
                              <a:schemeClr val="tx1"/>
                            </a:solidFill>
                            <a:effectLst/>
                            <a:latin typeface="Cambria Math" panose="02040503050406030204" pitchFamily="18" charset="0"/>
                            <a:ea typeface="+mn-ea"/>
                            <a:cs typeface="+mn-cs"/>
                          </a:rPr>
                          <m:t>−</m:t>
                        </m:r>
                        <m:r>
                          <a:rPr lang="es-EC" sz="1100" i="1">
                            <a:solidFill>
                              <a:schemeClr val="tx1"/>
                            </a:solidFill>
                            <a:effectLst/>
                            <a:latin typeface="Cambria Math" panose="02040503050406030204" pitchFamily="18" charset="0"/>
                            <a:ea typeface="+mn-ea"/>
                            <a:cs typeface="+mn-cs"/>
                          </a:rPr>
                          <m:t>𝜇</m:t>
                        </m:r>
                      </m:num>
                      <m:den>
                        <m:r>
                          <a:rPr lang="es-EC" sz="1100" i="1">
                            <a:solidFill>
                              <a:schemeClr val="tx1"/>
                            </a:solidFill>
                            <a:effectLst/>
                            <a:latin typeface="Cambria Math" panose="02040503050406030204" pitchFamily="18" charset="0"/>
                            <a:ea typeface="+mn-ea"/>
                            <a:cs typeface="+mn-cs"/>
                          </a:rPr>
                          <m:t>𝜎</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C" sz="1100" i="1">
                                <a:solidFill>
                                  <a:schemeClr val="tx1"/>
                                </a:solidFill>
                                <a:effectLst/>
                                <a:latin typeface="Cambria Math" panose="02040503050406030204" pitchFamily="18" charset="0"/>
                                <a:ea typeface="+mn-ea"/>
                                <a:cs typeface="+mn-cs"/>
                              </a:rPr>
                              <m:t>𝑛</m:t>
                            </m:r>
                          </m:e>
                        </m:rad>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68,3</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68,17</m:t>
                        </m:r>
                      </m:num>
                      <m:den>
                        <m:r>
                          <a:rPr lang="es-ES" sz="1100" b="0" i="1">
                            <a:solidFill>
                              <a:schemeClr val="tx1"/>
                            </a:solidFill>
                            <a:effectLst/>
                            <a:latin typeface="Cambria Math" panose="02040503050406030204" pitchFamily="18" charset="0"/>
                            <a:ea typeface="+mn-ea"/>
                            <a:cs typeface="+mn-cs"/>
                          </a:rPr>
                          <m:t>20,73</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110</m:t>
                            </m:r>
                          </m:e>
                        </m:rad>
                      </m:den>
                    </m:f>
                    <m:r>
                      <a:rPr lang="es-ES" sz="1100" b="0" i="1">
                        <a:solidFill>
                          <a:schemeClr val="tx1"/>
                        </a:solidFill>
                        <a:effectLst/>
                        <a:latin typeface="Cambria Math" panose="02040503050406030204" pitchFamily="18" charset="0"/>
                        <a:ea typeface="+mn-ea"/>
                        <a:cs typeface="+mn-cs"/>
                      </a:rPr>
                      <m:t>=0,066</m:t>
                    </m:r>
                  </m:oMath>
                </m:oMathPara>
              </a14:m>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Choice>
      <mc:Fallback xmlns="">
        <xdr:sp macro="" textlink="">
          <xdr:nvSpPr>
            <xdr:cNvPr id="4" name="CuadroTexto 3">
              <a:extLst>
                <a:ext uri="{FF2B5EF4-FFF2-40B4-BE49-F238E27FC236}">
                  <a16:creationId xmlns:a16="http://schemas.microsoft.com/office/drawing/2014/main" id="{8D077B22-6253-435F-A33B-FA6C3EF0A915}"/>
                </a:ext>
              </a:extLst>
            </xdr:cNvPr>
            <xdr:cNvSpPr txBox="1"/>
          </xdr:nvSpPr>
          <xdr:spPr>
            <a:xfrm>
              <a:off x="179972" y="5920351"/>
              <a:ext cx="2106218" cy="529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𝑧=(𝑥 ̅−𝜇)/(𝜎/√𝑛)=(</a:t>
              </a:r>
              <a:r>
                <a:rPr lang="es-ES" sz="1100" b="0" i="0">
                  <a:solidFill>
                    <a:schemeClr val="tx1"/>
                  </a:solidFill>
                  <a:effectLst/>
                  <a:latin typeface="Cambria Math" panose="02040503050406030204" pitchFamily="18" charset="0"/>
                  <a:ea typeface="+mn-ea"/>
                  <a:cs typeface="+mn-cs"/>
                </a:rPr>
                <a:t>68,3</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68,17</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20,73</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=0,066</a:t>
              </a:r>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Fallback>
    </mc:AlternateContent>
    <xdr:clientData/>
  </xdr:oneCellAnchor>
  <xdr:oneCellAnchor>
    <xdr:from>
      <xdr:col>0</xdr:col>
      <xdr:colOff>180474</xdr:colOff>
      <xdr:row>49</xdr:row>
      <xdr:rowOff>45118</xdr:rowOff>
    </xdr:from>
    <xdr:ext cx="2106218" cy="529760"/>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B1D2CB76-28E9-4E87-8A4C-4FADCFEA3F0B}"/>
                </a:ext>
              </a:extLst>
            </xdr:cNvPr>
            <xdr:cNvSpPr txBox="1"/>
          </xdr:nvSpPr>
          <xdr:spPr>
            <a:xfrm>
              <a:off x="180474" y="7979443"/>
              <a:ext cx="2106218" cy="529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𝑥</m:t>
                            </m:r>
                          </m:e>
                        </m:acc>
                        <m:r>
                          <a:rPr lang="es-EC" sz="1100" i="1">
                            <a:solidFill>
                              <a:schemeClr val="tx1"/>
                            </a:solidFill>
                            <a:effectLst/>
                            <a:latin typeface="Cambria Math" panose="02040503050406030204" pitchFamily="18" charset="0"/>
                            <a:ea typeface="+mn-ea"/>
                            <a:cs typeface="+mn-cs"/>
                          </a:rPr>
                          <m:t>−</m:t>
                        </m:r>
                        <m:r>
                          <a:rPr lang="es-EC" sz="1100" i="1">
                            <a:solidFill>
                              <a:schemeClr val="tx1"/>
                            </a:solidFill>
                            <a:effectLst/>
                            <a:latin typeface="Cambria Math" panose="02040503050406030204" pitchFamily="18" charset="0"/>
                            <a:ea typeface="+mn-ea"/>
                            <a:cs typeface="+mn-cs"/>
                          </a:rPr>
                          <m:t>𝜇</m:t>
                        </m:r>
                      </m:num>
                      <m:den>
                        <m:r>
                          <a:rPr lang="es-EC" sz="1100" i="1">
                            <a:solidFill>
                              <a:schemeClr val="tx1"/>
                            </a:solidFill>
                            <a:effectLst/>
                            <a:latin typeface="Cambria Math" panose="02040503050406030204" pitchFamily="18" charset="0"/>
                            <a:ea typeface="+mn-ea"/>
                            <a:cs typeface="+mn-cs"/>
                          </a:rPr>
                          <m:t>𝜎</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C" sz="1100" i="1">
                                <a:solidFill>
                                  <a:schemeClr val="tx1"/>
                                </a:solidFill>
                                <a:effectLst/>
                                <a:latin typeface="Cambria Math" panose="02040503050406030204" pitchFamily="18" charset="0"/>
                                <a:ea typeface="+mn-ea"/>
                                <a:cs typeface="+mn-cs"/>
                              </a:rPr>
                              <m:t>𝑛</m:t>
                            </m:r>
                          </m:e>
                        </m:rad>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68,3</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68,17</m:t>
                        </m:r>
                      </m:num>
                      <m:den>
                        <m:r>
                          <a:rPr lang="es-ES" sz="1100" b="0" i="1">
                            <a:solidFill>
                              <a:schemeClr val="tx1"/>
                            </a:solidFill>
                            <a:effectLst/>
                            <a:latin typeface="Cambria Math" panose="02040503050406030204" pitchFamily="18" charset="0"/>
                            <a:ea typeface="+mn-ea"/>
                            <a:cs typeface="+mn-cs"/>
                          </a:rPr>
                          <m:t>20,73</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110</m:t>
                            </m:r>
                          </m:e>
                        </m:rad>
                      </m:den>
                    </m:f>
                    <m:r>
                      <a:rPr lang="es-ES" sz="1100" b="0" i="1">
                        <a:solidFill>
                          <a:schemeClr val="tx1"/>
                        </a:solidFill>
                        <a:effectLst/>
                        <a:latin typeface="Cambria Math" panose="02040503050406030204" pitchFamily="18" charset="0"/>
                        <a:ea typeface="+mn-ea"/>
                        <a:cs typeface="+mn-cs"/>
                      </a:rPr>
                      <m:t>=0,066</m:t>
                    </m:r>
                  </m:oMath>
                </m:oMathPara>
              </a14:m>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Choice>
      <mc:Fallback xmlns="">
        <xdr:sp macro="" textlink="">
          <xdr:nvSpPr>
            <xdr:cNvPr id="5" name="CuadroTexto 4">
              <a:extLst>
                <a:ext uri="{FF2B5EF4-FFF2-40B4-BE49-F238E27FC236}">
                  <a16:creationId xmlns:a16="http://schemas.microsoft.com/office/drawing/2014/main" id="{B1D2CB76-28E9-4E87-8A4C-4FADCFEA3F0B}"/>
                </a:ext>
              </a:extLst>
            </xdr:cNvPr>
            <xdr:cNvSpPr txBox="1"/>
          </xdr:nvSpPr>
          <xdr:spPr>
            <a:xfrm>
              <a:off x="180474" y="7979443"/>
              <a:ext cx="2106218" cy="529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𝑧=(𝑥 ̅−𝜇)/(𝜎/√𝑛)=(</a:t>
              </a:r>
              <a:r>
                <a:rPr lang="es-ES" sz="1100" b="0" i="0">
                  <a:solidFill>
                    <a:schemeClr val="tx1"/>
                  </a:solidFill>
                  <a:effectLst/>
                  <a:latin typeface="Cambria Math" panose="02040503050406030204" pitchFamily="18" charset="0"/>
                  <a:ea typeface="+mn-ea"/>
                  <a:cs typeface="+mn-cs"/>
                </a:rPr>
                <a:t>68,3</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68,17</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20,73</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=0,066</a:t>
              </a:r>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Fallback>
    </mc:AlternateContent>
    <xdr:clientData/>
  </xdr:oneCellAnchor>
  <xdr:twoCellAnchor editAs="oneCell">
    <xdr:from>
      <xdr:col>3</xdr:col>
      <xdr:colOff>751524</xdr:colOff>
      <xdr:row>10</xdr:row>
      <xdr:rowOff>123825</xdr:rowOff>
    </xdr:from>
    <xdr:to>
      <xdr:col>7</xdr:col>
      <xdr:colOff>415679</xdr:colOff>
      <xdr:row>23</xdr:row>
      <xdr:rowOff>38101</xdr:rowOff>
    </xdr:to>
    <xdr:pic>
      <xdr:nvPicPr>
        <xdr:cNvPr id="6" name="Imagen 5">
          <a:extLst>
            <a:ext uri="{FF2B5EF4-FFF2-40B4-BE49-F238E27FC236}">
              <a16:creationId xmlns:a16="http://schemas.microsoft.com/office/drawing/2014/main" id="{AB7D11C4-E135-7914-49EB-178123D7FF86}"/>
            </a:ext>
          </a:extLst>
        </xdr:cNvPr>
        <xdr:cNvPicPr>
          <a:picLocks noChangeAspect="1"/>
        </xdr:cNvPicPr>
      </xdr:nvPicPr>
      <xdr:blipFill>
        <a:blip xmlns:r="http://schemas.openxmlformats.org/officeDocument/2006/relationships" r:embed="rId1"/>
        <a:stretch>
          <a:fillRect/>
        </a:stretch>
      </xdr:blipFill>
      <xdr:spPr>
        <a:xfrm>
          <a:off x="3037524" y="1838325"/>
          <a:ext cx="2712155" cy="2162176"/>
        </a:xfrm>
        <a:prstGeom prst="rect">
          <a:avLst/>
        </a:prstGeom>
      </xdr:spPr>
    </xdr:pic>
    <xdr:clientData/>
  </xdr:twoCellAnchor>
  <xdr:twoCellAnchor editAs="oneCell">
    <xdr:from>
      <xdr:col>4</xdr:col>
      <xdr:colOff>3838</xdr:colOff>
      <xdr:row>25</xdr:row>
      <xdr:rowOff>66675</xdr:rowOff>
    </xdr:from>
    <xdr:to>
      <xdr:col>7</xdr:col>
      <xdr:colOff>504221</xdr:colOff>
      <xdr:row>38</xdr:row>
      <xdr:rowOff>28096</xdr:rowOff>
    </xdr:to>
    <xdr:pic>
      <xdr:nvPicPr>
        <xdr:cNvPr id="7" name="Imagen 6">
          <a:extLst>
            <a:ext uri="{FF2B5EF4-FFF2-40B4-BE49-F238E27FC236}">
              <a16:creationId xmlns:a16="http://schemas.microsoft.com/office/drawing/2014/main" id="{1ADF706F-8636-F8EA-2181-81D30D8F0787}"/>
            </a:ext>
          </a:extLst>
        </xdr:cNvPr>
        <xdr:cNvPicPr>
          <a:picLocks noChangeAspect="1"/>
        </xdr:cNvPicPr>
      </xdr:nvPicPr>
      <xdr:blipFill>
        <a:blip xmlns:r="http://schemas.openxmlformats.org/officeDocument/2006/relationships" r:embed="rId2"/>
        <a:stretch>
          <a:fillRect/>
        </a:stretch>
      </xdr:blipFill>
      <xdr:spPr>
        <a:xfrm>
          <a:off x="3051838" y="4371975"/>
          <a:ext cx="2786383" cy="2209321"/>
        </a:xfrm>
        <a:prstGeom prst="rect">
          <a:avLst/>
        </a:prstGeom>
      </xdr:spPr>
    </xdr:pic>
    <xdr:clientData/>
  </xdr:twoCellAnchor>
  <xdr:twoCellAnchor editAs="oneCell">
    <xdr:from>
      <xdr:col>4</xdr:col>
      <xdr:colOff>11738</xdr:colOff>
      <xdr:row>41</xdr:row>
      <xdr:rowOff>66675</xdr:rowOff>
    </xdr:from>
    <xdr:to>
      <xdr:col>7</xdr:col>
      <xdr:colOff>700784</xdr:colOff>
      <xdr:row>54</xdr:row>
      <xdr:rowOff>133350</xdr:rowOff>
    </xdr:to>
    <xdr:pic>
      <xdr:nvPicPr>
        <xdr:cNvPr id="8" name="Imagen 7">
          <a:extLst>
            <a:ext uri="{FF2B5EF4-FFF2-40B4-BE49-F238E27FC236}">
              <a16:creationId xmlns:a16="http://schemas.microsoft.com/office/drawing/2014/main" id="{8ABF1950-EC3F-FCDA-5188-5B04ED8AE83A}"/>
            </a:ext>
          </a:extLst>
        </xdr:cNvPr>
        <xdr:cNvPicPr>
          <a:picLocks noChangeAspect="1"/>
        </xdr:cNvPicPr>
      </xdr:nvPicPr>
      <xdr:blipFill>
        <a:blip xmlns:r="http://schemas.openxmlformats.org/officeDocument/2006/relationships" r:embed="rId3"/>
        <a:stretch>
          <a:fillRect/>
        </a:stretch>
      </xdr:blipFill>
      <xdr:spPr>
        <a:xfrm>
          <a:off x="3059738" y="7134225"/>
          <a:ext cx="2975046" cy="2314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200025</xdr:colOff>
      <xdr:row>17</xdr:row>
      <xdr:rowOff>142875</xdr:rowOff>
    </xdr:from>
    <xdr:ext cx="2039789" cy="530338"/>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D64A4C5B-CE90-4DD3-A671-F1E1F401BB8E}"/>
                </a:ext>
              </a:extLst>
            </xdr:cNvPr>
            <xdr:cNvSpPr txBox="1"/>
          </xdr:nvSpPr>
          <xdr:spPr>
            <a:xfrm>
              <a:off x="200025" y="2895600"/>
              <a:ext cx="2039789" cy="530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S" sz="1100" b="0" i="1">
                        <a:solidFill>
                          <a:schemeClr val="tx1"/>
                        </a:solidFill>
                        <a:effectLst/>
                        <a:latin typeface="Cambria Math" panose="02040503050406030204" pitchFamily="18" charset="0"/>
                        <a:ea typeface="+mn-ea"/>
                        <a:cs typeface="+mn-cs"/>
                      </a:rPr>
                      <m:t>𝑡</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𝑥</m:t>
                            </m:r>
                          </m:e>
                        </m:acc>
                        <m:r>
                          <a:rPr lang="es-EC" sz="1100" i="1">
                            <a:solidFill>
                              <a:schemeClr val="tx1"/>
                            </a:solidFill>
                            <a:effectLst/>
                            <a:latin typeface="Cambria Math" panose="02040503050406030204" pitchFamily="18" charset="0"/>
                            <a:ea typeface="+mn-ea"/>
                            <a:cs typeface="+mn-cs"/>
                          </a:rPr>
                          <m:t>−</m:t>
                        </m:r>
                        <m:r>
                          <a:rPr lang="es-EC" sz="1100" i="1">
                            <a:solidFill>
                              <a:schemeClr val="tx1"/>
                            </a:solidFill>
                            <a:effectLst/>
                            <a:latin typeface="Cambria Math" panose="02040503050406030204" pitchFamily="18" charset="0"/>
                            <a:ea typeface="+mn-ea"/>
                            <a:cs typeface="+mn-cs"/>
                          </a:rPr>
                          <m:t>𝜇</m:t>
                        </m:r>
                      </m:num>
                      <m:den>
                        <m:r>
                          <a:rPr lang="es-ES" sz="1100" b="0" i="1">
                            <a:solidFill>
                              <a:schemeClr val="tx1"/>
                            </a:solidFill>
                            <a:effectLst/>
                            <a:latin typeface="Cambria Math" panose="02040503050406030204" pitchFamily="18" charset="0"/>
                            <a:ea typeface="+mn-ea"/>
                            <a:cs typeface="+mn-cs"/>
                          </a:rPr>
                          <m:t>𝑠</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C" sz="1100" i="1">
                                <a:solidFill>
                                  <a:schemeClr val="tx1"/>
                                </a:solidFill>
                                <a:effectLst/>
                                <a:latin typeface="Cambria Math" panose="02040503050406030204" pitchFamily="18" charset="0"/>
                                <a:ea typeface="+mn-ea"/>
                                <a:cs typeface="+mn-cs"/>
                              </a:rPr>
                              <m:t>𝑛</m:t>
                            </m:r>
                          </m:e>
                        </m:rad>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68,3</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68,17</m:t>
                        </m:r>
                      </m:num>
                      <m:den>
                        <m:r>
                          <a:rPr lang="es-ES" sz="1100" b="0" i="1">
                            <a:solidFill>
                              <a:schemeClr val="tx1"/>
                            </a:solidFill>
                            <a:effectLst/>
                            <a:latin typeface="Cambria Math" panose="02040503050406030204" pitchFamily="18" charset="0"/>
                            <a:ea typeface="+mn-ea"/>
                            <a:cs typeface="+mn-cs"/>
                          </a:rPr>
                          <m:t>20,64</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22</m:t>
                            </m:r>
                          </m:e>
                        </m:rad>
                      </m:den>
                    </m:f>
                    <m:r>
                      <a:rPr lang="es-ES" sz="1100" b="0" i="1">
                        <a:solidFill>
                          <a:schemeClr val="tx1"/>
                        </a:solidFill>
                        <a:effectLst/>
                        <a:latin typeface="Cambria Math" panose="02040503050406030204" pitchFamily="18" charset="0"/>
                        <a:ea typeface="+mn-ea"/>
                        <a:cs typeface="+mn-cs"/>
                      </a:rPr>
                      <m:t>=0,55</m:t>
                    </m:r>
                  </m:oMath>
                </m:oMathPara>
              </a14:m>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Choice>
      <mc:Fallback xmlns="">
        <xdr:sp macro="" textlink="">
          <xdr:nvSpPr>
            <xdr:cNvPr id="2" name="CuadroTexto 1">
              <a:extLst>
                <a:ext uri="{FF2B5EF4-FFF2-40B4-BE49-F238E27FC236}">
                  <a16:creationId xmlns:a16="http://schemas.microsoft.com/office/drawing/2014/main" id="{D64A4C5B-CE90-4DD3-A671-F1E1F401BB8E}"/>
                </a:ext>
              </a:extLst>
            </xdr:cNvPr>
            <xdr:cNvSpPr txBox="1"/>
          </xdr:nvSpPr>
          <xdr:spPr>
            <a:xfrm>
              <a:off x="200025" y="2895600"/>
              <a:ext cx="2039789" cy="530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S" sz="1100" b="0" i="0">
                  <a:solidFill>
                    <a:schemeClr val="tx1"/>
                  </a:solidFill>
                  <a:effectLst/>
                  <a:latin typeface="Cambria Math" panose="02040503050406030204" pitchFamily="18" charset="0"/>
                  <a:ea typeface="+mn-ea"/>
                  <a:cs typeface="+mn-cs"/>
                </a:rPr>
                <a:t>𝑡</a:t>
              </a:r>
              <a:r>
                <a:rPr lang="es-EC" sz="1100" i="0">
                  <a:solidFill>
                    <a:schemeClr val="tx1"/>
                  </a:solidFill>
                  <a:effectLst/>
                  <a:latin typeface="+mn-lt"/>
                  <a:ea typeface="+mn-ea"/>
                  <a:cs typeface="+mn-cs"/>
                </a:rPr>
                <a:t>=(𝑥 ̅−𝜇)/(</a:t>
              </a:r>
              <a:r>
                <a:rPr lang="es-ES" sz="1100" b="0" i="0">
                  <a:solidFill>
                    <a:schemeClr val="tx1"/>
                  </a:solidFill>
                  <a:effectLst/>
                  <a:latin typeface="Cambria Math" panose="02040503050406030204" pitchFamily="18" charset="0"/>
                  <a:ea typeface="+mn-ea"/>
                  <a:cs typeface="+mn-cs"/>
                </a:rPr>
                <a:t>𝑠</a:t>
              </a:r>
              <a:r>
                <a:rPr lang="es-EC" sz="1100" i="0">
                  <a:solidFill>
                    <a:schemeClr val="tx1"/>
                  </a:solidFill>
                  <a:effectLst/>
                  <a:latin typeface="+mn-lt"/>
                  <a:ea typeface="+mn-ea"/>
                  <a:cs typeface="+mn-cs"/>
                </a:rPr>
                <a:t>/√𝑛)=(</a:t>
              </a:r>
              <a:r>
                <a:rPr lang="es-ES" sz="1100" b="0" i="0">
                  <a:solidFill>
                    <a:schemeClr val="tx1"/>
                  </a:solidFill>
                  <a:effectLst/>
                  <a:latin typeface="Cambria Math" panose="02040503050406030204" pitchFamily="18" charset="0"/>
                  <a:ea typeface="+mn-ea"/>
                  <a:cs typeface="+mn-cs"/>
                </a:rPr>
                <a:t>68,3</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68,17</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20,64</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22</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=0,55</a:t>
              </a:r>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Fallback>
    </mc:AlternateContent>
    <xdr:clientData/>
  </xdr:oneCellAnchor>
  <xdr:oneCellAnchor>
    <xdr:from>
      <xdr:col>0</xdr:col>
      <xdr:colOff>179972</xdr:colOff>
      <xdr:row>34</xdr:row>
      <xdr:rowOff>52951</xdr:rowOff>
    </xdr:from>
    <xdr:ext cx="2014078" cy="53033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711EA986-9CD7-440F-93D0-8E44A087B1B3}"/>
                </a:ext>
              </a:extLst>
            </xdr:cNvPr>
            <xdr:cNvSpPr txBox="1"/>
          </xdr:nvSpPr>
          <xdr:spPr>
            <a:xfrm>
              <a:off x="179972" y="5558401"/>
              <a:ext cx="2014078" cy="530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S" sz="1100" b="0" i="1">
                        <a:solidFill>
                          <a:schemeClr val="tx1"/>
                        </a:solidFill>
                        <a:effectLst/>
                        <a:latin typeface="Cambria Math" panose="02040503050406030204" pitchFamily="18" charset="0"/>
                        <a:ea typeface="+mn-ea"/>
                        <a:cs typeface="+mn-cs"/>
                      </a:rPr>
                      <m:t>𝑡</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𝑥</m:t>
                            </m:r>
                          </m:e>
                        </m:acc>
                        <m:r>
                          <a:rPr lang="es-EC" sz="1100" i="1">
                            <a:solidFill>
                              <a:schemeClr val="tx1"/>
                            </a:solidFill>
                            <a:effectLst/>
                            <a:latin typeface="Cambria Math" panose="02040503050406030204" pitchFamily="18" charset="0"/>
                            <a:ea typeface="+mn-ea"/>
                            <a:cs typeface="+mn-cs"/>
                          </a:rPr>
                          <m:t>−</m:t>
                        </m:r>
                        <m:r>
                          <a:rPr lang="es-EC" sz="1100" i="1">
                            <a:solidFill>
                              <a:schemeClr val="tx1"/>
                            </a:solidFill>
                            <a:effectLst/>
                            <a:latin typeface="Cambria Math" panose="02040503050406030204" pitchFamily="18" charset="0"/>
                            <a:ea typeface="+mn-ea"/>
                            <a:cs typeface="+mn-cs"/>
                          </a:rPr>
                          <m:t>𝜇</m:t>
                        </m:r>
                      </m:num>
                      <m:den>
                        <m:r>
                          <a:rPr lang="es-ES" sz="1100" b="0" i="1">
                            <a:solidFill>
                              <a:schemeClr val="tx1"/>
                            </a:solidFill>
                            <a:effectLst/>
                            <a:latin typeface="Cambria Math" panose="02040503050406030204" pitchFamily="18" charset="0"/>
                            <a:ea typeface="+mn-ea"/>
                            <a:cs typeface="+mn-cs"/>
                          </a:rPr>
                          <m:t>𝑠</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C" sz="1100" i="1">
                                <a:solidFill>
                                  <a:schemeClr val="tx1"/>
                                </a:solidFill>
                                <a:effectLst/>
                                <a:latin typeface="Cambria Math" panose="02040503050406030204" pitchFamily="18" charset="0"/>
                                <a:ea typeface="+mn-ea"/>
                                <a:cs typeface="+mn-cs"/>
                              </a:rPr>
                              <m:t>𝑛</m:t>
                            </m:r>
                          </m:e>
                        </m:rad>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68,3</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68,17</m:t>
                        </m:r>
                      </m:num>
                      <m:den>
                        <m:r>
                          <a:rPr lang="es-ES" sz="1100" b="0" i="1">
                            <a:solidFill>
                              <a:schemeClr val="tx1"/>
                            </a:solidFill>
                            <a:effectLst/>
                            <a:latin typeface="Cambria Math" panose="02040503050406030204" pitchFamily="18" charset="0"/>
                            <a:ea typeface="+mn-ea"/>
                            <a:cs typeface="+mn-cs"/>
                          </a:rPr>
                          <m:t>20,64</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22</m:t>
                            </m:r>
                          </m:e>
                        </m:rad>
                      </m:den>
                    </m:f>
                    <m:r>
                      <a:rPr lang="es-ES" sz="1100" b="0" i="1">
                        <a:solidFill>
                          <a:schemeClr val="tx1"/>
                        </a:solidFill>
                        <a:effectLst/>
                        <a:latin typeface="Cambria Math" panose="02040503050406030204" pitchFamily="18" charset="0"/>
                        <a:ea typeface="+mn-ea"/>
                        <a:cs typeface="+mn-cs"/>
                      </a:rPr>
                      <m:t>=0,55</m:t>
                    </m:r>
                  </m:oMath>
                </m:oMathPara>
              </a14:m>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Choice>
      <mc:Fallback xmlns="">
        <xdr:sp macro="" textlink="">
          <xdr:nvSpPr>
            <xdr:cNvPr id="4" name="CuadroTexto 3">
              <a:extLst>
                <a:ext uri="{FF2B5EF4-FFF2-40B4-BE49-F238E27FC236}">
                  <a16:creationId xmlns:a16="http://schemas.microsoft.com/office/drawing/2014/main" id="{711EA986-9CD7-440F-93D0-8E44A087B1B3}"/>
                </a:ext>
              </a:extLst>
            </xdr:cNvPr>
            <xdr:cNvSpPr txBox="1"/>
          </xdr:nvSpPr>
          <xdr:spPr>
            <a:xfrm>
              <a:off x="179972" y="5558401"/>
              <a:ext cx="2014078" cy="530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S" sz="1100" b="0" i="0">
                  <a:solidFill>
                    <a:schemeClr val="tx1"/>
                  </a:solidFill>
                  <a:effectLst/>
                  <a:latin typeface="Cambria Math" panose="02040503050406030204" pitchFamily="18" charset="0"/>
                  <a:ea typeface="+mn-ea"/>
                  <a:cs typeface="+mn-cs"/>
                </a:rPr>
                <a:t>𝑡</a:t>
              </a:r>
              <a:r>
                <a:rPr lang="es-EC" sz="1100" i="0">
                  <a:solidFill>
                    <a:schemeClr val="tx1"/>
                  </a:solidFill>
                  <a:effectLst/>
                  <a:latin typeface="+mn-lt"/>
                  <a:ea typeface="+mn-ea"/>
                  <a:cs typeface="+mn-cs"/>
                </a:rPr>
                <a:t>=(𝑥 ̅−𝜇)/(</a:t>
              </a:r>
              <a:r>
                <a:rPr lang="es-ES" sz="1100" b="0" i="0">
                  <a:solidFill>
                    <a:schemeClr val="tx1"/>
                  </a:solidFill>
                  <a:effectLst/>
                  <a:latin typeface="Cambria Math" panose="02040503050406030204" pitchFamily="18" charset="0"/>
                  <a:ea typeface="+mn-ea"/>
                  <a:cs typeface="+mn-cs"/>
                </a:rPr>
                <a:t>𝑠</a:t>
              </a:r>
              <a:r>
                <a:rPr lang="es-EC" sz="1100" i="0">
                  <a:solidFill>
                    <a:schemeClr val="tx1"/>
                  </a:solidFill>
                  <a:effectLst/>
                  <a:latin typeface="+mn-lt"/>
                  <a:ea typeface="+mn-ea"/>
                  <a:cs typeface="+mn-cs"/>
                </a:rPr>
                <a:t>/√𝑛)=(</a:t>
              </a:r>
              <a:r>
                <a:rPr lang="es-ES" sz="1100" b="0" i="0">
                  <a:solidFill>
                    <a:schemeClr val="tx1"/>
                  </a:solidFill>
                  <a:effectLst/>
                  <a:latin typeface="Cambria Math" panose="02040503050406030204" pitchFamily="18" charset="0"/>
                  <a:ea typeface="+mn-ea"/>
                  <a:cs typeface="+mn-cs"/>
                </a:rPr>
                <a:t>68,3</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68,17</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20,64</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22</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=0,55</a:t>
              </a:r>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Fallback>
    </mc:AlternateContent>
    <xdr:clientData/>
  </xdr:oneCellAnchor>
  <xdr:oneCellAnchor>
    <xdr:from>
      <xdr:col>0</xdr:col>
      <xdr:colOff>171450</xdr:colOff>
      <xdr:row>49</xdr:row>
      <xdr:rowOff>57150</xdr:rowOff>
    </xdr:from>
    <xdr:ext cx="2014078" cy="53033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829D8A6B-641D-4162-B5B2-C629E0203FD5}"/>
                </a:ext>
              </a:extLst>
            </xdr:cNvPr>
            <xdr:cNvSpPr txBox="1"/>
          </xdr:nvSpPr>
          <xdr:spPr>
            <a:xfrm>
              <a:off x="171450" y="7991475"/>
              <a:ext cx="2014078" cy="530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S" sz="1100" b="0" i="1">
                        <a:solidFill>
                          <a:schemeClr val="tx1"/>
                        </a:solidFill>
                        <a:effectLst/>
                        <a:latin typeface="Cambria Math" panose="02040503050406030204" pitchFamily="18" charset="0"/>
                        <a:ea typeface="+mn-ea"/>
                        <a:cs typeface="+mn-cs"/>
                      </a:rPr>
                      <m:t>𝑡</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𝑥</m:t>
                            </m:r>
                          </m:e>
                        </m:acc>
                        <m:r>
                          <a:rPr lang="es-EC" sz="1100" i="1">
                            <a:solidFill>
                              <a:schemeClr val="tx1"/>
                            </a:solidFill>
                            <a:effectLst/>
                            <a:latin typeface="Cambria Math" panose="02040503050406030204" pitchFamily="18" charset="0"/>
                            <a:ea typeface="+mn-ea"/>
                            <a:cs typeface="+mn-cs"/>
                          </a:rPr>
                          <m:t>−</m:t>
                        </m:r>
                        <m:r>
                          <a:rPr lang="es-EC" sz="1100" i="1">
                            <a:solidFill>
                              <a:schemeClr val="tx1"/>
                            </a:solidFill>
                            <a:effectLst/>
                            <a:latin typeface="Cambria Math" panose="02040503050406030204" pitchFamily="18" charset="0"/>
                            <a:ea typeface="+mn-ea"/>
                            <a:cs typeface="+mn-cs"/>
                          </a:rPr>
                          <m:t>𝜇</m:t>
                        </m:r>
                      </m:num>
                      <m:den>
                        <m:r>
                          <a:rPr lang="es-ES" sz="1100" b="0" i="1">
                            <a:solidFill>
                              <a:schemeClr val="tx1"/>
                            </a:solidFill>
                            <a:effectLst/>
                            <a:latin typeface="Cambria Math" panose="02040503050406030204" pitchFamily="18" charset="0"/>
                            <a:ea typeface="+mn-ea"/>
                            <a:cs typeface="+mn-cs"/>
                          </a:rPr>
                          <m:t>𝑠</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C" sz="1100" i="1">
                                <a:solidFill>
                                  <a:schemeClr val="tx1"/>
                                </a:solidFill>
                                <a:effectLst/>
                                <a:latin typeface="Cambria Math" panose="02040503050406030204" pitchFamily="18" charset="0"/>
                                <a:ea typeface="+mn-ea"/>
                                <a:cs typeface="+mn-cs"/>
                              </a:rPr>
                              <m:t>𝑛</m:t>
                            </m:r>
                          </m:e>
                        </m:rad>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68,3</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68,17</m:t>
                        </m:r>
                      </m:num>
                      <m:den>
                        <m:r>
                          <a:rPr lang="es-ES" sz="1100" b="0" i="1">
                            <a:solidFill>
                              <a:schemeClr val="tx1"/>
                            </a:solidFill>
                            <a:effectLst/>
                            <a:latin typeface="Cambria Math" panose="02040503050406030204" pitchFamily="18" charset="0"/>
                            <a:ea typeface="+mn-ea"/>
                            <a:cs typeface="+mn-cs"/>
                          </a:rPr>
                          <m:t>20,64</m:t>
                        </m:r>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22</m:t>
                            </m:r>
                          </m:e>
                        </m:rad>
                      </m:den>
                    </m:f>
                    <m:r>
                      <a:rPr lang="es-ES" sz="1100" b="0" i="1">
                        <a:solidFill>
                          <a:schemeClr val="tx1"/>
                        </a:solidFill>
                        <a:effectLst/>
                        <a:latin typeface="Cambria Math" panose="02040503050406030204" pitchFamily="18" charset="0"/>
                        <a:ea typeface="+mn-ea"/>
                        <a:cs typeface="+mn-cs"/>
                      </a:rPr>
                      <m:t>=0,55</m:t>
                    </m:r>
                  </m:oMath>
                </m:oMathPara>
              </a14:m>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Choice>
      <mc:Fallback xmlns="">
        <xdr:sp macro="" textlink="">
          <xdr:nvSpPr>
            <xdr:cNvPr id="5" name="CuadroTexto 4">
              <a:extLst>
                <a:ext uri="{FF2B5EF4-FFF2-40B4-BE49-F238E27FC236}">
                  <a16:creationId xmlns:a16="http://schemas.microsoft.com/office/drawing/2014/main" id="{829D8A6B-641D-4162-B5B2-C629E0203FD5}"/>
                </a:ext>
              </a:extLst>
            </xdr:cNvPr>
            <xdr:cNvSpPr txBox="1"/>
          </xdr:nvSpPr>
          <xdr:spPr>
            <a:xfrm>
              <a:off x="171450" y="7991475"/>
              <a:ext cx="2014078" cy="530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S" sz="1100" b="0" i="0">
                  <a:solidFill>
                    <a:schemeClr val="tx1"/>
                  </a:solidFill>
                  <a:effectLst/>
                  <a:latin typeface="Cambria Math" panose="02040503050406030204" pitchFamily="18" charset="0"/>
                  <a:ea typeface="+mn-ea"/>
                  <a:cs typeface="+mn-cs"/>
                </a:rPr>
                <a:t>𝑡</a:t>
              </a:r>
              <a:r>
                <a:rPr lang="es-EC" sz="1100" i="0">
                  <a:solidFill>
                    <a:schemeClr val="tx1"/>
                  </a:solidFill>
                  <a:effectLst/>
                  <a:latin typeface="+mn-lt"/>
                  <a:ea typeface="+mn-ea"/>
                  <a:cs typeface="+mn-cs"/>
                </a:rPr>
                <a:t>=(𝑥 ̅−𝜇)/(</a:t>
              </a:r>
              <a:r>
                <a:rPr lang="es-ES" sz="1100" b="0" i="0">
                  <a:solidFill>
                    <a:schemeClr val="tx1"/>
                  </a:solidFill>
                  <a:effectLst/>
                  <a:latin typeface="Cambria Math" panose="02040503050406030204" pitchFamily="18" charset="0"/>
                  <a:ea typeface="+mn-ea"/>
                  <a:cs typeface="+mn-cs"/>
                </a:rPr>
                <a:t>𝑠</a:t>
              </a:r>
              <a:r>
                <a:rPr lang="es-EC" sz="1100" i="0">
                  <a:solidFill>
                    <a:schemeClr val="tx1"/>
                  </a:solidFill>
                  <a:effectLst/>
                  <a:latin typeface="+mn-lt"/>
                  <a:ea typeface="+mn-ea"/>
                  <a:cs typeface="+mn-cs"/>
                </a:rPr>
                <a:t>/√𝑛)=(</a:t>
              </a:r>
              <a:r>
                <a:rPr lang="es-ES" sz="1100" b="0" i="0">
                  <a:solidFill>
                    <a:schemeClr val="tx1"/>
                  </a:solidFill>
                  <a:effectLst/>
                  <a:latin typeface="Cambria Math" panose="02040503050406030204" pitchFamily="18" charset="0"/>
                  <a:ea typeface="+mn-ea"/>
                  <a:cs typeface="+mn-cs"/>
                </a:rPr>
                <a:t>68,3</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68,17</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20,64</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22</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=0,55</a:t>
              </a:r>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xdr:txBody>
        </xdr:sp>
      </mc:Fallback>
    </mc:AlternateContent>
    <xdr:clientData/>
  </xdr:oneCellAnchor>
  <xdr:twoCellAnchor editAs="oneCell">
    <xdr:from>
      <xdr:col>4</xdr:col>
      <xdr:colOff>85725</xdr:colOff>
      <xdr:row>15</xdr:row>
      <xdr:rowOff>0</xdr:rowOff>
    </xdr:from>
    <xdr:to>
      <xdr:col>10</xdr:col>
      <xdr:colOff>361344</xdr:colOff>
      <xdr:row>22</xdr:row>
      <xdr:rowOff>66517</xdr:rowOff>
    </xdr:to>
    <xdr:pic>
      <xdr:nvPicPr>
        <xdr:cNvPr id="6" name="Imagen 5">
          <a:extLst>
            <a:ext uri="{FF2B5EF4-FFF2-40B4-BE49-F238E27FC236}">
              <a16:creationId xmlns:a16="http://schemas.microsoft.com/office/drawing/2014/main" id="{9324FBA8-FD8A-7CF8-0B34-768758489E8E}"/>
            </a:ext>
          </a:extLst>
        </xdr:cNvPr>
        <xdr:cNvPicPr>
          <a:picLocks noChangeAspect="1"/>
        </xdr:cNvPicPr>
      </xdr:nvPicPr>
      <xdr:blipFill>
        <a:blip xmlns:r="http://schemas.openxmlformats.org/officeDocument/2006/relationships" r:embed="rId1"/>
        <a:stretch>
          <a:fillRect/>
        </a:stretch>
      </xdr:blipFill>
      <xdr:spPr>
        <a:xfrm>
          <a:off x="3133725" y="2590800"/>
          <a:ext cx="4847619" cy="1266667"/>
        </a:xfrm>
        <a:prstGeom prst="rect">
          <a:avLst/>
        </a:prstGeom>
      </xdr:spPr>
    </xdr:pic>
    <xdr:clientData/>
  </xdr:twoCellAnchor>
  <xdr:twoCellAnchor editAs="oneCell">
    <xdr:from>
      <xdr:col>4</xdr:col>
      <xdr:colOff>0</xdr:colOff>
      <xdr:row>27</xdr:row>
      <xdr:rowOff>0</xdr:rowOff>
    </xdr:from>
    <xdr:to>
      <xdr:col>10</xdr:col>
      <xdr:colOff>275619</xdr:colOff>
      <xdr:row>34</xdr:row>
      <xdr:rowOff>56992</xdr:rowOff>
    </xdr:to>
    <xdr:pic>
      <xdr:nvPicPr>
        <xdr:cNvPr id="7" name="Imagen 6">
          <a:extLst>
            <a:ext uri="{FF2B5EF4-FFF2-40B4-BE49-F238E27FC236}">
              <a16:creationId xmlns:a16="http://schemas.microsoft.com/office/drawing/2014/main" id="{79C9166C-86EB-5D71-A89A-69ABBEDFC0D0}"/>
            </a:ext>
          </a:extLst>
        </xdr:cNvPr>
        <xdr:cNvPicPr>
          <a:picLocks noChangeAspect="1"/>
        </xdr:cNvPicPr>
      </xdr:nvPicPr>
      <xdr:blipFill>
        <a:blip xmlns:r="http://schemas.openxmlformats.org/officeDocument/2006/relationships" r:embed="rId2"/>
        <a:stretch>
          <a:fillRect/>
        </a:stretch>
      </xdr:blipFill>
      <xdr:spPr>
        <a:xfrm>
          <a:off x="3048000" y="4657725"/>
          <a:ext cx="4847619" cy="1266667"/>
        </a:xfrm>
        <a:prstGeom prst="rect">
          <a:avLst/>
        </a:prstGeom>
      </xdr:spPr>
    </xdr:pic>
    <xdr:clientData/>
  </xdr:twoCellAnchor>
  <xdr:twoCellAnchor editAs="oneCell">
    <xdr:from>
      <xdr:col>4</xdr:col>
      <xdr:colOff>66675</xdr:colOff>
      <xdr:row>43</xdr:row>
      <xdr:rowOff>66675</xdr:rowOff>
    </xdr:from>
    <xdr:to>
      <xdr:col>10</xdr:col>
      <xdr:colOff>313723</xdr:colOff>
      <xdr:row>53</xdr:row>
      <xdr:rowOff>104556</xdr:rowOff>
    </xdr:to>
    <xdr:pic>
      <xdr:nvPicPr>
        <xdr:cNvPr id="8" name="Imagen 7">
          <a:extLst>
            <a:ext uri="{FF2B5EF4-FFF2-40B4-BE49-F238E27FC236}">
              <a16:creationId xmlns:a16="http://schemas.microsoft.com/office/drawing/2014/main" id="{138DF486-1083-05F4-CC94-547184CDC9AF}"/>
            </a:ext>
          </a:extLst>
        </xdr:cNvPr>
        <xdr:cNvPicPr>
          <a:picLocks noChangeAspect="1"/>
        </xdr:cNvPicPr>
      </xdr:nvPicPr>
      <xdr:blipFill>
        <a:blip xmlns:r="http://schemas.openxmlformats.org/officeDocument/2006/relationships" r:embed="rId3"/>
        <a:stretch>
          <a:fillRect/>
        </a:stretch>
      </xdr:blipFill>
      <xdr:spPr>
        <a:xfrm>
          <a:off x="3114675" y="7496175"/>
          <a:ext cx="4819048" cy="17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200025</xdr:colOff>
      <xdr:row>17</xdr:row>
      <xdr:rowOff>142875</xdr:rowOff>
    </xdr:from>
    <xdr:ext cx="2927404" cy="53200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0301D64-C3B4-4AE0-B269-FAC412415E9B}"/>
                </a:ext>
              </a:extLst>
            </xdr:cNvPr>
            <xdr:cNvSpPr txBox="1"/>
          </xdr:nvSpPr>
          <xdr:spPr>
            <a:xfrm>
              <a:off x="200025" y="2895600"/>
              <a:ext cx="2927404"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𝑝</m:t>
                        </m:r>
                        <m:r>
                          <a:rPr lang="es-EC" sz="1100" i="1">
                            <a:solidFill>
                              <a:schemeClr val="tx1"/>
                            </a:solidFill>
                            <a:effectLst/>
                            <a:latin typeface="Cambria Math" panose="02040503050406030204" pitchFamily="18" charset="0"/>
                            <a:ea typeface="+mn-ea"/>
                            <a:cs typeface="+mn-cs"/>
                          </a:rPr>
                          <m:t>−</m:t>
                        </m:r>
                        <m:r>
                          <a:rPr lang="es-EC" sz="1100" i="1">
                            <a:solidFill>
                              <a:schemeClr val="tx1"/>
                            </a:solidFill>
                            <a:effectLst/>
                            <a:latin typeface="Cambria Math" panose="02040503050406030204" pitchFamily="18" charset="0"/>
                            <a:ea typeface="+mn-ea"/>
                            <a:cs typeface="+mn-cs"/>
                          </a:rPr>
                          <m:t>𝜋</m:t>
                        </m:r>
                      </m:num>
                      <m:den>
                        <m:rad>
                          <m:radPr>
                            <m:degHide m:val="on"/>
                            <m:ctrlPr>
                              <a:rPr lang="es-EC" sz="1100" i="1">
                                <a:solidFill>
                                  <a:schemeClr val="tx1"/>
                                </a:solidFill>
                                <a:effectLst/>
                                <a:latin typeface="Cambria Math" panose="02040503050406030204" pitchFamily="18" charset="0"/>
                                <a:ea typeface="+mn-ea"/>
                                <a:cs typeface="+mn-cs"/>
                              </a:rPr>
                            </m:ctrlPr>
                          </m:radPr>
                          <m:deg/>
                          <m:e>
                            <m:f>
                              <m:fPr>
                                <m:type m:val="skw"/>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𝜋</m:t>
                                </m:r>
                                <m:r>
                                  <a:rPr lang="es-EC" sz="1100" i="1">
                                    <a:solidFill>
                                      <a:schemeClr val="tx1"/>
                                    </a:solidFill>
                                    <a:effectLst/>
                                    <a:latin typeface="Cambria Math" panose="02040503050406030204" pitchFamily="18" charset="0"/>
                                    <a:ea typeface="+mn-ea"/>
                                    <a:cs typeface="+mn-cs"/>
                                  </a:rPr>
                                  <m:t>(1−</m:t>
                                </m:r>
                                <m:r>
                                  <a:rPr lang="es-EC" sz="1100" i="1">
                                    <a:solidFill>
                                      <a:schemeClr val="tx1"/>
                                    </a:solidFill>
                                    <a:effectLst/>
                                    <a:latin typeface="Cambria Math" panose="02040503050406030204" pitchFamily="18" charset="0"/>
                                    <a:ea typeface="+mn-ea"/>
                                    <a:cs typeface="+mn-cs"/>
                                  </a:rPr>
                                  <m:t>𝜋</m:t>
                                </m:r>
                                <m:r>
                                  <a:rPr lang="es-EC" sz="1100" i="1">
                                    <a:solidFill>
                                      <a:schemeClr val="tx1"/>
                                    </a:solidFill>
                                    <a:effectLst/>
                                    <a:latin typeface="Cambria Math" panose="02040503050406030204" pitchFamily="18" charset="0"/>
                                    <a:ea typeface="+mn-ea"/>
                                    <a:cs typeface="+mn-cs"/>
                                  </a:rPr>
                                  <m:t>)</m:t>
                                </m:r>
                              </m:num>
                              <m:den>
                                <m:r>
                                  <a:rPr lang="es-EC" sz="1100" i="1">
                                    <a:solidFill>
                                      <a:schemeClr val="tx1"/>
                                    </a:solidFill>
                                    <a:effectLst/>
                                    <a:latin typeface="Cambria Math" panose="02040503050406030204" pitchFamily="18" charset="0"/>
                                    <a:ea typeface="+mn-ea"/>
                                    <a:cs typeface="+mn-cs"/>
                                  </a:rPr>
                                  <m:t>𝑛</m:t>
                                </m:r>
                              </m:den>
                            </m:f>
                          </m:e>
                        </m:rad>
                      </m:den>
                    </m:f>
                    <m:r>
                      <a:rPr lang="es-ES" sz="1100" b="0" i="0">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0,68</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0,95</m:t>
                        </m:r>
                      </m:num>
                      <m:den>
                        <m:rad>
                          <m:radPr>
                            <m:degHide m:val="on"/>
                            <m:ctrlPr>
                              <a:rPr lang="es-EC" sz="1100" i="1">
                                <a:solidFill>
                                  <a:schemeClr val="tx1"/>
                                </a:solidFill>
                                <a:effectLst/>
                                <a:latin typeface="Cambria Math" panose="02040503050406030204" pitchFamily="18" charset="0"/>
                                <a:ea typeface="+mn-ea"/>
                                <a:cs typeface="+mn-cs"/>
                              </a:rPr>
                            </m:ctrlPr>
                          </m:radPr>
                          <m:deg/>
                          <m:e>
                            <m:f>
                              <m:fPr>
                                <m:type m:val="skw"/>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0,95</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0,05</m:t>
                                </m:r>
                                <m:r>
                                  <a:rPr lang="es-EC" sz="1100" i="1">
                                    <a:solidFill>
                                      <a:schemeClr val="tx1"/>
                                    </a:solidFill>
                                    <a:effectLst/>
                                    <a:latin typeface="Cambria Math" panose="02040503050406030204" pitchFamily="18" charset="0"/>
                                    <a:ea typeface="+mn-ea"/>
                                    <a:cs typeface="+mn-cs"/>
                                  </a:rPr>
                                  <m:t>)</m:t>
                                </m:r>
                              </m:num>
                              <m:den>
                                <m:r>
                                  <a:rPr lang="es-ES" sz="1100" b="0" i="1">
                                    <a:solidFill>
                                      <a:schemeClr val="tx1"/>
                                    </a:solidFill>
                                    <a:effectLst/>
                                    <a:latin typeface="Cambria Math" panose="02040503050406030204" pitchFamily="18" charset="0"/>
                                    <a:ea typeface="+mn-ea"/>
                                    <a:cs typeface="+mn-cs"/>
                                  </a:rPr>
                                  <m:t>110</m:t>
                                </m:r>
                              </m:den>
                            </m:f>
                          </m:e>
                        </m:rad>
                      </m:den>
                    </m:f>
                    <m:r>
                      <a:rPr lang="es-ES" sz="1100" b="0" i="1">
                        <a:solidFill>
                          <a:schemeClr val="tx1"/>
                        </a:solidFill>
                        <a:effectLst/>
                        <a:latin typeface="Cambria Math" panose="02040503050406030204" pitchFamily="18" charset="0"/>
                        <a:ea typeface="+mn-ea"/>
                        <a:cs typeface="+mn-cs"/>
                      </a:rPr>
                      <m:t>=−12,99</m:t>
                    </m:r>
                  </m:oMath>
                </m:oMathPara>
              </a14:m>
              <a:endParaRPr lang="es-EC" sz="1100">
                <a:solidFill>
                  <a:schemeClr val="tx1"/>
                </a:solidFill>
                <a:effectLst/>
                <a:latin typeface="+mn-lt"/>
                <a:ea typeface="+mn-ea"/>
                <a:cs typeface="+mn-cs"/>
              </a:endParaRPr>
            </a:p>
          </xdr:txBody>
        </xdr:sp>
      </mc:Choice>
      <mc:Fallback xmlns="">
        <xdr:sp macro="" textlink="">
          <xdr:nvSpPr>
            <xdr:cNvPr id="2" name="CuadroTexto 1">
              <a:extLst>
                <a:ext uri="{FF2B5EF4-FFF2-40B4-BE49-F238E27FC236}">
                  <a16:creationId xmlns:a16="http://schemas.microsoft.com/office/drawing/2014/main" id="{40301D64-C3B4-4AE0-B269-FAC412415E9B}"/>
                </a:ext>
              </a:extLst>
            </xdr:cNvPr>
            <xdr:cNvSpPr txBox="1"/>
          </xdr:nvSpPr>
          <xdr:spPr>
            <a:xfrm>
              <a:off x="200025" y="2895600"/>
              <a:ext cx="2927404"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𝑧=(𝑝−𝜋)/√((𝜋(1−𝜋))⁄𝑛)</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0,68</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0,95</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0,95</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0,05</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=−12,99</a:t>
              </a:r>
              <a:endParaRPr lang="es-EC" sz="1100">
                <a:solidFill>
                  <a:schemeClr val="tx1"/>
                </a:solidFill>
                <a:effectLst/>
                <a:latin typeface="+mn-lt"/>
                <a:ea typeface="+mn-ea"/>
                <a:cs typeface="+mn-cs"/>
              </a:endParaRPr>
            </a:p>
          </xdr:txBody>
        </xdr:sp>
      </mc:Fallback>
    </mc:AlternateContent>
    <xdr:clientData/>
  </xdr:oneCellAnchor>
  <xdr:oneCellAnchor>
    <xdr:from>
      <xdr:col>3</xdr:col>
      <xdr:colOff>390525</xdr:colOff>
      <xdr:row>7</xdr:row>
      <xdr:rowOff>19050</xdr:rowOff>
    </xdr:from>
    <xdr:ext cx="1251753" cy="642484"/>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644AACAD-5412-4878-BA17-DC51F1B7B288}"/>
                </a:ext>
              </a:extLst>
            </xdr:cNvPr>
            <xdr:cNvSpPr txBox="1"/>
          </xdr:nvSpPr>
          <xdr:spPr>
            <a:xfrm>
              <a:off x="2676525" y="1152525"/>
              <a:ext cx="1251753"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𝑝</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𝑥</m:t>
                        </m:r>
                      </m:num>
                      <m:den>
                        <m:r>
                          <a:rPr lang="es-EC" sz="1100" i="1">
                            <a:solidFill>
                              <a:schemeClr val="tx1"/>
                            </a:solidFill>
                            <a:effectLst/>
                            <a:latin typeface="Cambria Math" panose="02040503050406030204" pitchFamily="18" charset="0"/>
                            <a:ea typeface="+mn-ea"/>
                            <a:cs typeface="+mn-cs"/>
                          </a:rPr>
                          <m:t>𝑛</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68</m:t>
                        </m:r>
                      </m:num>
                      <m:den>
                        <m:r>
                          <a:rPr lang="es-ES" sz="1100" b="0" i="1">
                            <a:solidFill>
                              <a:schemeClr val="tx1"/>
                            </a:solidFill>
                            <a:effectLst/>
                            <a:latin typeface="Cambria Math" panose="02040503050406030204" pitchFamily="18" charset="0"/>
                            <a:ea typeface="+mn-ea"/>
                            <a:cs typeface="+mn-cs"/>
                          </a:rPr>
                          <m:t>110</m:t>
                        </m:r>
                      </m:den>
                    </m:f>
                    <m:r>
                      <a:rPr lang="es-ES" sz="1100" b="0" i="1">
                        <a:solidFill>
                          <a:schemeClr val="tx1"/>
                        </a:solidFill>
                        <a:effectLst/>
                        <a:latin typeface="Cambria Math" panose="02040503050406030204" pitchFamily="18" charset="0"/>
                        <a:ea typeface="+mn-ea"/>
                        <a:cs typeface="+mn-cs"/>
                      </a:rPr>
                      <m:t>=0,68</m:t>
                    </m:r>
                  </m:oMath>
                </m:oMathPara>
              </a14:m>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a:p>
              <a:endParaRPr lang="es-EC" sz="1100"/>
            </a:p>
          </xdr:txBody>
        </xdr:sp>
      </mc:Choice>
      <mc:Fallback xmlns="">
        <xdr:sp macro="" textlink="">
          <xdr:nvSpPr>
            <xdr:cNvPr id="4" name="CuadroTexto 3">
              <a:extLst>
                <a:ext uri="{FF2B5EF4-FFF2-40B4-BE49-F238E27FC236}">
                  <a16:creationId xmlns:a16="http://schemas.microsoft.com/office/drawing/2014/main" id="{644AACAD-5412-4878-BA17-DC51F1B7B288}"/>
                </a:ext>
              </a:extLst>
            </xdr:cNvPr>
            <xdr:cNvSpPr txBox="1"/>
          </xdr:nvSpPr>
          <xdr:spPr>
            <a:xfrm>
              <a:off x="2676525" y="1152525"/>
              <a:ext cx="1251753"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𝑝=𝑥/𝑛=</a:t>
              </a:r>
              <a:r>
                <a:rPr lang="es-ES" sz="1100" b="0" i="0">
                  <a:solidFill>
                    <a:schemeClr val="tx1"/>
                  </a:solidFill>
                  <a:effectLst/>
                  <a:latin typeface="Cambria Math" panose="02040503050406030204" pitchFamily="18" charset="0"/>
                  <a:ea typeface="+mn-ea"/>
                  <a:cs typeface="+mn-cs"/>
                </a:rPr>
                <a:t>68</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110=0,68</a:t>
              </a:r>
              <a:endParaRPr lang="es-EC"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100">
                <a:solidFill>
                  <a:schemeClr val="tx1"/>
                </a:solidFill>
                <a:effectLst/>
                <a:latin typeface="+mn-lt"/>
                <a:ea typeface="+mn-ea"/>
                <a:cs typeface="+mn-cs"/>
              </a:endParaRPr>
            </a:p>
            <a:p>
              <a:endParaRPr lang="es-EC" sz="1100"/>
            </a:p>
          </xdr:txBody>
        </xdr:sp>
      </mc:Fallback>
    </mc:AlternateContent>
    <xdr:clientData/>
  </xdr:oneCellAnchor>
  <xdr:oneCellAnchor>
    <xdr:from>
      <xdr:col>0</xdr:col>
      <xdr:colOff>200025</xdr:colOff>
      <xdr:row>36</xdr:row>
      <xdr:rowOff>9525</xdr:rowOff>
    </xdr:from>
    <xdr:ext cx="2927404" cy="53200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8EFA9279-8243-4D71-AD39-3D9748503119}"/>
                </a:ext>
              </a:extLst>
            </xdr:cNvPr>
            <xdr:cNvSpPr txBox="1"/>
          </xdr:nvSpPr>
          <xdr:spPr>
            <a:xfrm>
              <a:off x="200025" y="5838825"/>
              <a:ext cx="2927404"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𝑝</m:t>
                        </m:r>
                        <m:r>
                          <a:rPr lang="es-EC" sz="1100" i="1">
                            <a:solidFill>
                              <a:schemeClr val="tx1"/>
                            </a:solidFill>
                            <a:effectLst/>
                            <a:latin typeface="Cambria Math" panose="02040503050406030204" pitchFamily="18" charset="0"/>
                            <a:ea typeface="+mn-ea"/>
                            <a:cs typeface="+mn-cs"/>
                          </a:rPr>
                          <m:t>−</m:t>
                        </m:r>
                        <m:r>
                          <a:rPr lang="es-EC" sz="1100" i="1">
                            <a:solidFill>
                              <a:schemeClr val="tx1"/>
                            </a:solidFill>
                            <a:effectLst/>
                            <a:latin typeface="Cambria Math" panose="02040503050406030204" pitchFamily="18" charset="0"/>
                            <a:ea typeface="+mn-ea"/>
                            <a:cs typeface="+mn-cs"/>
                          </a:rPr>
                          <m:t>𝜋</m:t>
                        </m:r>
                      </m:num>
                      <m:den>
                        <m:rad>
                          <m:radPr>
                            <m:degHide m:val="on"/>
                            <m:ctrlPr>
                              <a:rPr lang="es-EC" sz="1100" i="1">
                                <a:solidFill>
                                  <a:schemeClr val="tx1"/>
                                </a:solidFill>
                                <a:effectLst/>
                                <a:latin typeface="Cambria Math" panose="02040503050406030204" pitchFamily="18" charset="0"/>
                                <a:ea typeface="+mn-ea"/>
                                <a:cs typeface="+mn-cs"/>
                              </a:rPr>
                            </m:ctrlPr>
                          </m:radPr>
                          <m:deg/>
                          <m:e>
                            <m:f>
                              <m:fPr>
                                <m:type m:val="skw"/>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𝜋</m:t>
                                </m:r>
                                <m:r>
                                  <a:rPr lang="es-EC" sz="1100" i="1">
                                    <a:solidFill>
                                      <a:schemeClr val="tx1"/>
                                    </a:solidFill>
                                    <a:effectLst/>
                                    <a:latin typeface="Cambria Math" panose="02040503050406030204" pitchFamily="18" charset="0"/>
                                    <a:ea typeface="+mn-ea"/>
                                    <a:cs typeface="+mn-cs"/>
                                  </a:rPr>
                                  <m:t>(1−</m:t>
                                </m:r>
                                <m:r>
                                  <a:rPr lang="es-EC" sz="1100" i="1">
                                    <a:solidFill>
                                      <a:schemeClr val="tx1"/>
                                    </a:solidFill>
                                    <a:effectLst/>
                                    <a:latin typeface="Cambria Math" panose="02040503050406030204" pitchFamily="18" charset="0"/>
                                    <a:ea typeface="+mn-ea"/>
                                    <a:cs typeface="+mn-cs"/>
                                  </a:rPr>
                                  <m:t>𝜋</m:t>
                                </m:r>
                                <m:r>
                                  <a:rPr lang="es-EC" sz="1100" i="1">
                                    <a:solidFill>
                                      <a:schemeClr val="tx1"/>
                                    </a:solidFill>
                                    <a:effectLst/>
                                    <a:latin typeface="Cambria Math" panose="02040503050406030204" pitchFamily="18" charset="0"/>
                                    <a:ea typeface="+mn-ea"/>
                                    <a:cs typeface="+mn-cs"/>
                                  </a:rPr>
                                  <m:t>)</m:t>
                                </m:r>
                              </m:num>
                              <m:den>
                                <m:r>
                                  <a:rPr lang="es-EC" sz="1100" i="1">
                                    <a:solidFill>
                                      <a:schemeClr val="tx1"/>
                                    </a:solidFill>
                                    <a:effectLst/>
                                    <a:latin typeface="Cambria Math" panose="02040503050406030204" pitchFamily="18" charset="0"/>
                                    <a:ea typeface="+mn-ea"/>
                                    <a:cs typeface="+mn-cs"/>
                                  </a:rPr>
                                  <m:t>𝑛</m:t>
                                </m:r>
                              </m:den>
                            </m:f>
                          </m:e>
                        </m:rad>
                      </m:den>
                    </m:f>
                    <m:r>
                      <a:rPr lang="es-ES" sz="1100" b="0" i="0">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0,68</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0,95</m:t>
                        </m:r>
                      </m:num>
                      <m:den>
                        <m:rad>
                          <m:radPr>
                            <m:degHide m:val="on"/>
                            <m:ctrlPr>
                              <a:rPr lang="es-EC" sz="1100" i="1">
                                <a:solidFill>
                                  <a:schemeClr val="tx1"/>
                                </a:solidFill>
                                <a:effectLst/>
                                <a:latin typeface="Cambria Math" panose="02040503050406030204" pitchFamily="18" charset="0"/>
                                <a:ea typeface="+mn-ea"/>
                                <a:cs typeface="+mn-cs"/>
                              </a:rPr>
                            </m:ctrlPr>
                          </m:radPr>
                          <m:deg/>
                          <m:e>
                            <m:f>
                              <m:fPr>
                                <m:type m:val="skw"/>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0,95</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0,05</m:t>
                                </m:r>
                                <m:r>
                                  <a:rPr lang="es-EC" sz="1100" i="1">
                                    <a:solidFill>
                                      <a:schemeClr val="tx1"/>
                                    </a:solidFill>
                                    <a:effectLst/>
                                    <a:latin typeface="Cambria Math" panose="02040503050406030204" pitchFamily="18" charset="0"/>
                                    <a:ea typeface="+mn-ea"/>
                                    <a:cs typeface="+mn-cs"/>
                                  </a:rPr>
                                  <m:t>)</m:t>
                                </m:r>
                              </m:num>
                              <m:den>
                                <m:r>
                                  <a:rPr lang="es-ES" sz="1100" b="0" i="1">
                                    <a:solidFill>
                                      <a:schemeClr val="tx1"/>
                                    </a:solidFill>
                                    <a:effectLst/>
                                    <a:latin typeface="Cambria Math" panose="02040503050406030204" pitchFamily="18" charset="0"/>
                                    <a:ea typeface="+mn-ea"/>
                                    <a:cs typeface="+mn-cs"/>
                                  </a:rPr>
                                  <m:t>110</m:t>
                                </m:r>
                              </m:den>
                            </m:f>
                          </m:e>
                        </m:rad>
                      </m:den>
                    </m:f>
                    <m:r>
                      <a:rPr lang="es-ES" sz="1100" b="0" i="1">
                        <a:solidFill>
                          <a:schemeClr val="tx1"/>
                        </a:solidFill>
                        <a:effectLst/>
                        <a:latin typeface="Cambria Math" panose="02040503050406030204" pitchFamily="18" charset="0"/>
                        <a:ea typeface="+mn-ea"/>
                        <a:cs typeface="+mn-cs"/>
                      </a:rPr>
                      <m:t>=−12,99</m:t>
                    </m:r>
                  </m:oMath>
                </m:oMathPara>
              </a14:m>
              <a:endParaRPr lang="es-EC" sz="1100">
                <a:solidFill>
                  <a:schemeClr val="tx1"/>
                </a:solidFill>
                <a:effectLst/>
                <a:latin typeface="+mn-lt"/>
                <a:ea typeface="+mn-ea"/>
                <a:cs typeface="+mn-cs"/>
              </a:endParaRPr>
            </a:p>
          </xdr:txBody>
        </xdr:sp>
      </mc:Choice>
      <mc:Fallback xmlns="">
        <xdr:sp macro="" textlink="">
          <xdr:nvSpPr>
            <xdr:cNvPr id="5" name="CuadroTexto 4">
              <a:extLst>
                <a:ext uri="{FF2B5EF4-FFF2-40B4-BE49-F238E27FC236}">
                  <a16:creationId xmlns:a16="http://schemas.microsoft.com/office/drawing/2014/main" id="{8EFA9279-8243-4D71-AD39-3D9748503119}"/>
                </a:ext>
              </a:extLst>
            </xdr:cNvPr>
            <xdr:cNvSpPr txBox="1"/>
          </xdr:nvSpPr>
          <xdr:spPr>
            <a:xfrm>
              <a:off x="200025" y="5838825"/>
              <a:ext cx="2927404"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𝑧=(𝑝−𝜋)/√((𝜋(1−𝜋))⁄𝑛)</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0,68</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0,95</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0,95</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0,05</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=−12,99</a:t>
              </a:r>
              <a:endParaRPr lang="es-EC" sz="1100">
                <a:solidFill>
                  <a:schemeClr val="tx1"/>
                </a:solidFill>
                <a:effectLst/>
                <a:latin typeface="+mn-lt"/>
                <a:ea typeface="+mn-ea"/>
                <a:cs typeface="+mn-cs"/>
              </a:endParaRPr>
            </a:p>
          </xdr:txBody>
        </xdr:sp>
      </mc:Fallback>
    </mc:AlternateContent>
    <xdr:clientData/>
  </xdr:oneCellAnchor>
  <xdr:oneCellAnchor>
    <xdr:from>
      <xdr:col>0</xdr:col>
      <xdr:colOff>247650</xdr:colOff>
      <xdr:row>55</xdr:row>
      <xdr:rowOff>9525</xdr:rowOff>
    </xdr:from>
    <xdr:ext cx="2927404" cy="532005"/>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B7AE996A-4D98-46B6-80BC-9C376F0DF9C5}"/>
                </a:ext>
              </a:extLst>
            </xdr:cNvPr>
            <xdr:cNvSpPr txBox="1"/>
          </xdr:nvSpPr>
          <xdr:spPr>
            <a:xfrm>
              <a:off x="247650" y="8915400"/>
              <a:ext cx="2927404"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𝑝</m:t>
                        </m:r>
                        <m:r>
                          <a:rPr lang="es-EC" sz="1100" i="1">
                            <a:solidFill>
                              <a:schemeClr val="tx1"/>
                            </a:solidFill>
                            <a:effectLst/>
                            <a:latin typeface="Cambria Math" panose="02040503050406030204" pitchFamily="18" charset="0"/>
                            <a:ea typeface="+mn-ea"/>
                            <a:cs typeface="+mn-cs"/>
                          </a:rPr>
                          <m:t>−</m:t>
                        </m:r>
                        <m:r>
                          <a:rPr lang="es-EC" sz="1100" i="1">
                            <a:solidFill>
                              <a:schemeClr val="tx1"/>
                            </a:solidFill>
                            <a:effectLst/>
                            <a:latin typeface="Cambria Math" panose="02040503050406030204" pitchFamily="18" charset="0"/>
                            <a:ea typeface="+mn-ea"/>
                            <a:cs typeface="+mn-cs"/>
                          </a:rPr>
                          <m:t>𝜋</m:t>
                        </m:r>
                      </m:num>
                      <m:den>
                        <m:rad>
                          <m:radPr>
                            <m:degHide m:val="on"/>
                            <m:ctrlPr>
                              <a:rPr lang="es-EC" sz="1100" i="1">
                                <a:solidFill>
                                  <a:schemeClr val="tx1"/>
                                </a:solidFill>
                                <a:effectLst/>
                                <a:latin typeface="Cambria Math" panose="02040503050406030204" pitchFamily="18" charset="0"/>
                                <a:ea typeface="+mn-ea"/>
                                <a:cs typeface="+mn-cs"/>
                              </a:rPr>
                            </m:ctrlPr>
                          </m:radPr>
                          <m:deg/>
                          <m:e>
                            <m:f>
                              <m:fPr>
                                <m:type m:val="skw"/>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𝜋</m:t>
                                </m:r>
                                <m:r>
                                  <a:rPr lang="es-EC" sz="1100" i="1">
                                    <a:solidFill>
                                      <a:schemeClr val="tx1"/>
                                    </a:solidFill>
                                    <a:effectLst/>
                                    <a:latin typeface="Cambria Math" panose="02040503050406030204" pitchFamily="18" charset="0"/>
                                    <a:ea typeface="+mn-ea"/>
                                    <a:cs typeface="+mn-cs"/>
                                  </a:rPr>
                                  <m:t>(1−</m:t>
                                </m:r>
                                <m:r>
                                  <a:rPr lang="es-EC" sz="1100" i="1">
                                    <a:solidFill>
                                      <a:schemeClr val="tx1"/>
                                    </a:solidFill>
                                    <a:effectLst/>
                                    <a:latin typeface="Cambria Math" panose="02040503050406030204" pitchFamily="18" charset="0"/>
                                    <a:ea typeface="+mn-ea"/>
                                    <a:cs typeface="+mn-cs"/>
                                  </a:rPr>
                                  <m:t>𝜋</m:t>
                                </m:r>
                                <m:r>
                                  <a:rPr lang="es-EC" sz="1100" i="1">
                                    <a:solidFill>
                                      <a:schemeClr val="tx1"/>
                                    </a:solidFill>
                                    <a:effectLst/>
                                    <a:latin typeface="Cambria Math" panose="02040503050406030204" pitchFamily="18" charset="0"/>
                                    <a:ea typeface="+mn-ea"/>
                                    <a:cs typeface="+mn-cs"/>
                                  </a:rPr>
                                  <m:t>)</m:t>
                                </m:r>
                              </m:num>
                              <m:den>
                                <m:r>
                                  <a:rPr lang="es-EC" sz="1100" i="1">
                                    <a:solidFill>
                                      <a:schemeClr val="tx1"/>
                                    </a:solidFill>
                                    <a:effectLst/>
                                    <a:latin typeface="Cambria Math" panose="02040503050406030204" pitchFamily="18" charset="0"/>
                                    <a:ea typeface="+mn-ea"/>
                                    <a:cs typeface="+mn-cs"/>
                                  </a:rPr>
                                  <m:t>𝑛</m:t>
                                </m:r>
                              </m:den>
                            </m:f>
                          </m:e>
                        </m:rad>
                      </m:den>
                    </m:f>
                    <m:r>
                      <a:rPr lang="es-ES" sz="1100" b="0" i="0">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0,68</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0,95</m:t>
                        </m:r>
                      </m:num>
                      <m:den>
                        <m:rad>
                          <m:radPr>
                            <m:degHide m:val="on"/>
                            <m:ctrlPr>
                              <a:rPr lang="es-EC" sz="1100" i="1">
                                <a:solidFill>
                                  <a:schemeClr val="tx1"/>
                                </a:solidFill>
                                <a:effectLst/>
                                <a:latin typeface="Cambria Math" panose="02040503050406030204" pitchFamily="18" charset="0"/>
                                <a:ea typeface="+mn-ea"/>
                                <a:cs typeface="+mn-cs"/>
                              </a:rPr>
                            </m:ctrlPr>
                          </m:radPr>
                          <m:deg/>
                          <m:e>
                            <m:f>
                              <m:fPr>
                                <m:type m:val="skw"/>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0,95</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0,05</m:t>
                                </m:r>
                                <m:r>
                                  <a:rPr lang="es-EC" sz="1100" i="1">
                                    <a:solidFill>
                                      <a:schemeClr val="tx1"/>
                                    </a:solidFill>
                                    <a:effectLst/>
                                    <a:latin typeface="Cambria Math" panose="02040503050406030204" pitchFamily="18" charset="0"/>
                                    <a:ea typeface="+mn-ea"/>
                                    <a:cs typeface="+mn-cs"/>
                                  </a:rPr>
                                  <m:t>)</m:t>
                                </m:r>
                              </m:num>
                              <m:den>
                                <m:r>
                                  <a:rPr lang="es-ES" sz="1100" b="0" i="1">
                                    <a:solidFill>
                                      <a:schemeClr val="tx1"/>
                                    </a:solidFill>
                                    <a:effectLst/>
                                    <a:latin typeface="Cambria Math" panose="02040503050406030204" pitchFamily="18" charset="0"/>
                                    <a:ea typeface="+mn-ea"/>
                                    <a:cs typeface="+mn-cs"/>
                                  </a:rPr>
                                  <m:t>110</m:t>
                                </m:r>
                              </m:den>
                            </m:f>
                          </m:e>
                        </m:rad>
                      </m:den>
                    </m:f>
                    <m:r>
                      <a:rPr lang="es-ES" sz="1100" b="0" i="1">
                        <a:solidFill>
                          <a:schemeClr val="tx1"/>
                        </a:solidFill>
                        <a:effectLst/>
                        <a:latin typeface="Cambria Math" panose="02040503050406030204" pitchFamily="18" charset="0"/>
                        <a:ea typeface="+mn-ea"/>
                        <a:cs typeface="+mn-cs"/>
                      </a:rPr>
                      <m:t>=−12,99</m:t>
                    </m:r>
                  </m:oMath>
                </m:oMathPara>
              </a14:m>
              <a:endParaRPr lang="es-EC" sz="1100">
                <a:solidFill>
                  <a:schemeClr val="tx1"/>
                </a:solidFill>
                <a:effectLst/>
                <a:latin typeface="+mn-lt"/>
                <a:ea typeface="+mn-ea"/>
                <a:cs typeface="+mn-cs"/>
              </a:endParaRPr>
            </a:p>
          </xdr:txBody>
        </xdr:sp>
      </mc:Choice>
      <mc:Fallback xmlns="">
        <xdr:sp macro="" textlink="">
          <xdr:nvSpPr>
            <xdr:cNvPr id="6" name="CuadroTexto 5">
              <a:extLst>
                <a:ext uri="{FF2B5EF4-FFF2-40B4-BE49-F238E27FC236}">
                  <a16:creationId xmlns:a16="http://schemas.microsoft.com/office/drawing/2014/main" id="{B7AE996A-4D98-46B6-80BC-9C376F0DF9C5}"/>
                </a:ext>
              </a:extLst>
            </xdr:cNvPr>
            <xdr:cNvSpPr txBox="1"/>
          </xdr:nvSpPr>
          <xdr:spPr>
            <a:xfrm>
              <a:off x="247650" y="8915400"/>
              <a:ext cx="2927404"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𝑧=(𝑝−𝜋)/√((𝜋(1−𝜋))⁄𝑛)</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0,68</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0,95</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0,95</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0,05</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=−12,99</a:t>
              </a:r>
              <a:endParaRPr lang="es-EC" sz="1100">
                <a:solidFill>
                  <a:schemeClr val="tx1"/>
                </a:solidFill>
                <a:effectLst/>
                <a:latin typeface="+mn-lt"/>
                <a:ea typeface="+mn-ea"/>
                <a:cs typeface="+mn-cs"/>
              </a:endParaRPr>
            </a:p>
          </xdr:txBody>
        </xdr:sp>
      </mc:Fallback>
    </mc:AlternateContent>
    <xdr:clientData/>
  </xdr:oneCellAnchor>
  <xdr:twoCellAnchor editAs="oneCell">
    <xdr:from>
      <xdr:col>4</xdr:col>
      <xdr:colOff>368322</xdr:colOff>
      <xdr:row>10</xdr:row>
      <xdr:rowOff>9525</xdr:rowOff>
    </xdr:from>
    <xdr:to>
      <xdr:col>9</xdr:col>
      <xdr:colOff>9525</xdr:colOff>
      <xdr:row>25</xdr:row>
      <xdr:rowOff>148681</xdr:rowOff>
    </xdr:to>
    <xdr:pic>
      <xdr:nvPicPr>
        <xdr:cNvPr id="7" name="Imagen 6">
          <a:extLst>
            <a:ext uri="{FF2B5EF4-FFF2-40B4-BE49-F238E27FC236}">
              <a16:creationId xmlns:a16="http://schemas.microsoft.com/office/drawing/2014/main" id="{885DF030-E938-6BB7-68E5-C009853C52FC}"/>
            </a:ext>
          </a:extLst>
        </xdr:cNvPr>
        <xdr:cNvPicPr>
          <a:picLocks noChangeAspect="1"/>
        </xdr:cNvPicPr>
      </xdr:nvPicPr>
      <xdr:blipFill>
        <a:blip xmlns:r="http://schemas.openxmlformats.org/officeDocument/2006/relationships" r:embed="rId1"/>
        <a:stretch>
          <a:fillRect/>
        </a:stretch>
      </xdr:blipFill>
      <xdr:spPr>
        <a:xfrm>
          <a:off x="3416322" y="1724025"/>
          <a:ext cx="3451203" cy="2729956"/>
        </a:xfrm>
        <a:prstGeom prst="rect">
          <a:avLst/>
        </a:prstGeom>
      </xdr:spPr>
    </xdr:pic>
    <xdr:clientData/>
  </xdr:twoCellAnchor>
  <xdr:twoCellAnchor editAs="oneCell">
    <xdr:from>
      <xdr:col>4</xdr:col>
      <xdr:colOff>393324</xdr:colOff>
      <xdr:row>26</xdr:row>
      <xdr:rowOff>152400</xdr:rowOff>
    </xdr:from>
    <xdr:to>
      <xdr:col>9</xdr:col>
      <xdr:colOff>149436</xdr:colOff>
      <xdr:row>43</xdr:row>
      <xdr:rowOff>28575</xdr:rowOff>
    </xdr:to>
    <xdr:pic>
      <xdr:nvPicPr>
        <xdr:cNvPr id="8" name="Imagen 7">
          <a:extLst>
            <a:ext uri="{FF2B5EF4-FFF2-40B4-BE49-F238E27FC236}">
              <a16:creationId xmlns:a16="http://schemas.microsoft.com/office/drawing/2014/main" id="{25A73CDF-1028-739C-B073-2224C642B5B2}"/>
            </a:ext>
          </a:extLst>
        </xdr:cNvPr>
        <xdr:cNvPicPr>
          <a:picLocks noChangeAspect="1"/>
        </xdr:cNvPicPr>
      </xdr:nvPicPr>
      <xdr:blipFill>
        <a:blip xmlns:r="http://schemas.openxmlformats.org/officeDocument/2006/relationships" r:embed="rId2"/>
        <a:stretch>
          <a:fillRect/>
        </a:stretch>
      </xdr:blipFill>
      <xdr:spPr>
        <a:xfrm>
          <a:off x="3441324" y="4629150"/>
          <a:ext cx="3566112" cy="2809875"/>
        </a:xfrm>
        <a:prstGeom prst="rect">
          <a:avLst/>
        </a:prstGeom>
      </xdr:spPr>
    </xdr:pic>
    <xdr:clientData/>
  </xdr:twoCellAnchor>
  <xdr:twoCellAnchor editAs="oneCell">
    <xdr:from>
      <xdr:col>4</xdr:col>
      <xdr:colOff>360680</xdr:colOff>
      <xdr:row>45</xdr:row>
      <xdr:rowOff>123825</xdr:rowOff>
    </xdr:from>
    <xdr:to>
      <xdr:col>9</xdr:col>
      <xdr:colOff>85114</xdr:colOff>
      <xdr:row>61</xdr:row>
      <xdr:rowOff>151918</xdr:rowOff>
    </xdr:to>
    <xdr:pic>
      <xdr:nvPicPr>
        <xdr:cNvPr id="9" name="Imagen 8">
          <a:extLst>
            <a:ext uri="{FF2B5EF4-FFF2-40B4-BE49-F238E27FC236}">
              <a16:creationId xmlns:a16="http://schemas.microsoft.com/office/drawing/2014/main" id="{8CF23BC1-AFF9-1790-2804-359342BB0792}"/>
            </a:ext>
          </a:extLst>
        </xdr:cNvPr>
        <xdr:cNvPicPr>
          <a:picLocks noChangeAspect="1"/>
        </xdr:cNvPicPr>
      </xdr:nvPicPr>
      <xdr:blipFill>
        <a:blip xmlns:r="http://schemas.openxmlformats.org/officeDocument/2006/relationships" r:embed="rId3"/>
        <a:stretch>
          <a:fillRect/>
        </a:stretch>
      </xdr:blipFill>
      <xdr:spPr>
        <a:xfrm>
          <a:off x="3408680" y="7877175"/>
          <a:ext cx="3534434" cy="27903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200025</xdr:colOff>
      <xdr:row>17</xdr:row>
      <xdr:rowOff>142875</xdr:rowOff>
    </xdr:from>
    <xdr:ext cx="2689839" cy="52854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ACA0707-41AC-4380-8B4D-9FA80ADC30BF}"/>
                </a:ext>
              </a:extLst>
            </xdr:cNvPr>
            <xdr:cNvSpPr txBox="1"/>
          </xdr:nvSpPr>
          <xdr:spPr>
            <a:xfrm>
              <a:off x="200025" y="2895600"/>
              <a:ext cx="2689839" cy="528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1</m:t>
                                </m:r>
                              </m:sub>
                            </m:sSub>
                          </m:e>
                        </m:acc>
                        <m:r>
                          <a:rPr lang="es-EC" sz="1100" i="1">
                            <a:solidFill>
                              <a:schemeClr val="tx1"/>
                            </a:solidFill>
                            <a:effectLst/>
                            <a:latin typeface="Cambria Math" panose="02040503050406030204" pitchFamily="18" charset="0"/>
                            <a:ea typeface="+mn-ea"/>
                            <a:cs typeface="+mn-cs"/>
                          </a:rPr>
                          <m:t>−</m:t>
                        </m:r>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2</m:t>
                                </m:r>
                              </m:sub>
                            </m:sSub>
                          </m:e>
                        </m:acc>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𝜎</m:t>
                                        </m:r>
                                      </m:e>
                                      <m:sub>
                                        <m:r>
                                          <a:rPr lang="es-EC" sz="1100" i="1">
                                            <a:solidFill>
                                              <a:schemeClr val="tx1"/>
                                            </a:solidFill>
                                            <a:effectLst/>
                                            <a:latin typeface="Cambria Math" panose="02040503050406030204" pitchFamily="18" charset="0"/>
                                            <a:ea typeface="+mn-ea"/>
                                            <a:cs typeface="+mn-cs"/>
                                          </a:rPr>
                                          <m:t>1</m:t>
                                        </m:r>
                                      </m:sub>
                                    </m:sSub>
                                  </m:e>
                                  <m:sup>
                                    <m:r>
                                      <a:rPr lang="es-EC" sz="1100" i="1">
                                        <a:solidFill>
                                          <a:schemeClr val="tx1"/>
                                        </a:solidFill>
                                        <a:effectLst/>
                                        <a:latin typeface="Cambria Math" panose="02040503050406030204" pitchFamily="18" charset="0"/>
                                        <a:ea typeface="+mn-ea"/>
                                        <a:cs typeface="+mn-cs"/>
                                      </a:rPr>
                                      <m:t>2</m:t>
                                    </m:r>
                                  </m:sup>
                                </m:sSup>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𝜎</m:t>
                                        </m:r>
                                      </m:e>
                                      <m:sub>
                                        <m:r>
                                          <a:rPr lang="es-EC" sz="1100" i="1">
                                            <a:solidFill>
                                              <a:schemeClr val="tx1"/>
                                            </a:solidFill>
                                            <a:effectLst/>
                                            <a:latin typeface="Cambria Math" panose="02040503050406030204" pitchFamily="18" charset="0"/>
                                            <a:ea typeface="+mn-ea"/>
                                            <a:cs typeface="+mn-cs"/>
                                          </a:rPr>
                                          <m:t>2</m:t>
                                        </m:r>
                                      </m:sub>
                                    </m:sSub>
                                  </m:e>
                                  <m:sup>
                                    <m:r>
                                      <a:rPr lang="es-EC" sz="1100" i="1">
                                        <a:solidFill>
                                          <a:schemeClr val="tx1"/>
                                        </a:solidFill>
                                        <a:effectLst/>
                                        <a:latin typeface="Cambria Math" panose="02040503050406030204" pitchFamily="18" charset="0"/>
                                        <a:ea typeface="+mn-ea"/>
                                        <a:cs typeface="+mn-cs"/>
                                      </a:rPr>
                                      <m:t>2</m:t>
                                    </m:r>
                                  </m:sup>
                                </m:sSup>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e>
                        </m:rad>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70,8</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67,06</m:t>
                        </m:r>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20,52</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40</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19,06</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80</m:t>
                                </m:r>
                              </m:den>
                            </m:f>
                          </m:e>
                        </m:rad>
                      </m:den>
                    </m:f>
                    <m:r>
                      <a:rPr lang="es-ES" sz="1100" b="0" i="1">
                        <a:solidFill>
                          <a:schemeClr val="tx1"/>
                        </a:solidFill>
                        <a:effectLst/>
                        <a:latin typeface="Cambria Math" panose="02040503050406030204" pitchFamily="18" charset="0"/>
                        <a:ea typeface="+mn-ea"/>
                        <a:cs typeface="+mn-cs"/>
                      </a:rPr>
                      <m:t>=0,96</m:t>
                    </m:r>
                  </m:oMath>
                </m:oMathPara>
              </a14:m>
              <a:endParaRPr lang="es-EC">
                <a:effectLst/>
              </a:endParaRPr>
            </a:p>
          </xdr:txBody>
        </xdr:sp>
      </mc:Choice>
      <mc:Fallback xmlns="">
        <xdr:sp macro="" textlink="">
          <xdr:nvSpPr>
            <xdr:cNvPr id="2" name="CuadroTexto 1">
              <a:extLst>
                <a:ext uri="{FF2B5EF4-FFF2-40B4-BE49-F238E27FC236}">
                  <a16:creationId xmlns:a16="http://schemas.microsoft.com/office/drawing/2014/main" id="{4ACA0707-41AC-4380-8B4D-9FA80ADC30BF}"/>
                </a:ext>
              </a:extLst>
            </xdr:cNvPr>
            <xdr:cNvSpPr txBox="1"/>
          </xdr:nvSpPr>
          <xdr:spPr>
            <a:xfrm>
              <a:off x="200025" y="2895600"/>
              <a:ext cx="2689839" cy="528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𝑧=((𝑥_1 ) ̅−(𝑥_2 ) ̅)/√(〖𝜎_1〗^2/𝑛_1 +〖𝜎_2〗^2/𝑛_2 )=(</a:t>
              </a:r>
              <a:r>
                <a:rPr lang="es-ES" sz="1100" b="0" i="0">
                  <a:solidFill>
                    <a:schemeClr val="tx1"/>
                  </a:solidFill>
                  <a:effectLst/>
                  <a:latin typeface="Cambria Math" panose="02040503050406030204" pitchFamily="18" charset="0"/>
                  <a:ea typeface="+mn-ea"/>
                  <a:cs typeface="+mn-cs"/>
                </a:rPr>
                <a:t>70,8</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67,06</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20,52</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40</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19,06</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80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=0,96</a:t>
              </a:r>
              <a:endParaRPr lang="es-EC">
                <a:effectLst/>
              </a:endParaRPr>
            </a:p>
          </xdr:txBody>
        </xdr:sp>
      </mc:Fallback>
    </mc:AlternateContent>
    <xdr:clientData/>
  </xdr:oneCellAnchor>
  <xdr:oneCellAnchor>
    <xdr:from>
      <xdr:col>0</xdr:col>
      <xdr:colOff>228600</xdr:colOff>
      <xdr:row>34</xdr:row>
      <xdr:rowOff>47625</xdr:rowOff>
    </xdr:from>
    <xdr:ext cx="2689839" cy="67627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F9536E66-2750-4443-8FAB-F370866EC79A}"/>
                </a:ext>
              </a:extLst>
            </xdr:cNvPr>
            <xdr:cNvSpPr txBox="1"/>
          </xdr:nvSpPr>
          <xdr:spPr>
            <a:xfrm>
              <a:off x="228600" y="5553075"/>
              <a:ext cx="2689839" cy="67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1</m:t>
                                </m:r>
                              </m:sub>
                            </m:sSub>
                          </m:e>
                        </m:acc>
                        <m:r>
                          <a:rPr lang="es-EC" sz="1100" i="1">
                            <a:solidFill>
                              <a:schemeClr val="tx1"/>
                            </a:solidFill>
                            <a:effectLst/>
                            <a:latin typeface="Cambria Math" panose="02040503050406030204" pitchFamily="18" charset="0"/>
                            <a:ea typeface="+mn-ea"/>
                            <a:cs typeface="+mn-cs"/>
                          </a:rPr>
                          <m:t>−</m:t>
                        </m:r>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2</m:t>
                                </m:r>
                              </m:sub>
                            </m:sSub>
                          </m:e>
                        </m:acc>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𝜎</m:t>
                                        </m:r>
                                      </m:e>
                                      <m:sub>
                                        <m:r>
                                          <a:rPr lang="es-EC" sz="1100" i="1">
                                            <a:solidFill>
                                              <a:schemeClr val="tx1"/>
                                            </a:solidFill>
                                            <a:effectLst/>
                                            <a:latin typeface="Cambria Math" panose="02040503050406030204" pitchFamily="18" charset="0"/>
                                            <a:ea typeface="+mn-ea"/>
                                            <a:cs typeface="+mn-cs"/>
                                          </a:rPr>
                                          <m:t>1</m:t>
                                        </m:r>
                                      </m:sub>
                                    </m:sSub>
                                  </m:e>
                                  <m:sup>
                                    <m:r>
                                      <a:rPr lang="es-EC" sz="1100" i="1">
                                        <a:solidFill>
                                          <a:schemeClr val="tx1"/>
                                        </a:solidFill>
                                        <a:effectLst/>
                                        <a:latin typeface="Cambria Math" panose="02040503050406030204" pitchFamily="18" charset="0"/>
                                        <a:ea typeface="+mn-ea"/>
                                        <a:cs typeface="+mn-cs"/>
                                      </a:rPr>
                                      <m:t>2</m:t>
                                    </m:r>
                                  </m:sup>
                                </m:sSup>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𝜎</m:t>
                                        </m:r>
                                      </m:e>
                                      <m:sub>
                                        <m:r>
                                          <a:rPr lang="es-EC" sz="1100" i="1">
                                            <a:solidFill>
                                              <a:schemeClr val="tx1"/>
                                            </a:solidFill>
                                            <a:effectLst/>
                                            <a:latin typeface="Cambria Math" panose="02040503050406030204" pitchFamily="18" charset="0"/>
                                            <a:ea typeface="+mn-ea"/>
                                            <a:cs typeface="+mn-cs"/>
                                          </a:rPr>
                                          <m:t>2</m:t>
                                        </m:r>
                                      </m:sub>
                                    </m:sSub>
                                  </m:e>
                                  <m:sup>
                                    <m:r>
                                      <a:rPr lang="es-EC" sz="1100" i="1">
                                        <a:solidFill>
                                          <a:schemeClr val="tx1"/>
                                        </a:solidFill>
                                        <a:effectLst/>
                                        <a:latin typeface="Cambria Math" panose="02040503050406030204" pitchFamily="18" charset="0"/>
                                        <a:ea typeface="+mn-ea"/>
                                        <a:cs typeface="+mn-cs"/>
                                      </a:rPr>
                                      <m:t>2</m:t>
                                    </m:r>
                                  </m:sup>
                                </m:sSup>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e>
                        </m:rad>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70,8</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67,06</m:t>
                        </m:r>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20,52</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40</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19,06</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80</m:t>
                                </m:r>
                              </m:den>
                            </m:f>
                          </m:e>
                        </m:rad>
                      </m:den>
                    </m:f>
                    <m:r>
                      <a:rPr lang="es-ES" sz="1100" b="0" i="1">
                        <a:solidFill>
                          <a:schemeClr val="tx1"/>
                        </a:solidFill>
                        <a:effectLst/>
                        <a:latin typeface="Cambria Math" panose="02040503050406030204" pitchFamily="18" charset="0"/>
                        <a:ea typeface="+mn-ea"/>
                        <a:cs typeface="+mn-cs"/>
                      </a:rPr>
                      <m:t>=0,96</m:t>
                    </m:r>
                  </m:oMath>
                </m:oMathPara>
              </a14:m>
              <a:endParaRPr lang="es-EC">
                <a:effectLst/>
              </a:endParaRPr>
            </a:p>
          </xdr:txBody>
        </xdr:sp>
      </mc:Choice>
      <mc:Fallback xmlns="">
        <xdr:sp macro="" textlink="">
          <xdr:nvSpPr>
            <xdr:cNvPr id="3" name="CuadroTexto 2">
              <a:extLst>
                <a:ext uri="{FF2B5EF4-FFF2-40B4-BE49-F238E27FC236}">
                  <a16:creationId xmlns:a16="http://schemas.microsoft.com/office/drawing/2014/main" id="{F9536E66-2750-4443-8FAB-F370866EC79A}"/>
                </a:ext>
              </a:extLst>
            </xdr:cNvPr>
            <xdr:cNvSpPr txBox="1"/>
          </xdr:nvSpPr>
          <xdr:spPr>
            <a:xfrm>
              <a:off x="228600" y="5553075"/>
              <a:ext cx="2689839" cy="67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𝑧=((𝑥_1 ) ̅−(𝑥_2 ) ̅)/√(〖𝜎_1〗^2/𝑛_1 +〖𝜎_2〗^2/𝑛_2 )=(</a:t>
              </a:r>
              <a:r>
                <a:rPr lang="es-ES" sz="1100" b="0" i="0">
                  <a:solidFill>
                    <a:schemeClr val="tx1"/>
                  </a:solidFill>
                  <a:effectLst/>
                  <a:latin typeface="Cambria Math" panose="02040503050406030204" pitchFamily="18" charset="0"/>
                  <a:ea typeface="+mn-ea"/>
                  <a:cs typeface="+mn-cs"/>
                </a:rPr>
                <a:t>70,8</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67,06</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20,52</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40</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19,06</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80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=0,96</a:t>
              </a:r>
              <a:endParaRPr lang="es-EC">
                <a:effectLst/>
              </a:endParaRPr>
            </a:p>
          </xdr:txBody>
        </xdr:sp>
      </mc:Fallback>
    </mc:AlternateContent>
    <xdr:clientData/>
  </xdr:oneCellAnchor>
  <xdr:oneCellAnchor>
    <xdr:from>
      <xdr:col>0</xdr:col>
      <xdr:colOff>247650</xdr:colOff>
      <xdr:row>51</xdr:row>
      <xdr:rowOff>57150</xdr:rowOff>
    </xdr:from>
    <xdr:ext cx="2689839" cy="61912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C5551A6-A9C5-48F1-A9BA-B393532ABCA2}"/>
                </a:ext>
              </a:extLst>
            </xdr:cNvPr>
            <xdr:cNvSpPr txBox="1"/>
          </xdr:nvSpPr>
          <xdr:spPr>
            <a:xfrm>
              <a:off x="247650" y="8315325"/>
              <a:ext cx="2689839" cy="619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1</m:t>
                                </m:r>
                              </m:sub>
                            </m:sSub>
                          </m:e>
                        </m:acc>
                        <m:r>
                          <a:rPr lang="es-EC" sz="1100" i="1">
                            <a:solidFill>
                              <a:schemeClr val="tx1"/>
                            </a:solidFill>
                            <a:effectLst/>
                            <a:latin typeface="Cambria Math" panose="02040503050406030204" pitchFamily="18" charset="0"/>
                            <a:ea typeface="+mn-ea"/>
                            <a:cs typeface="+mn-cs"/>
                          </a:rPr>
                          <m:t>−</m:t>
                        </m:r>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2</m:t>
                                </m:r>
                              </m:sub>
                            </m:sSub>
                          </m:e>
                        </m:acc>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𝜎</m:t>
                                        </m:r>
                                      </m:e>
                                      <m:sub>
                                        <m:r>
                                          <a:rPr lang="es-EC" sz="1100" i="1">
                                            <a:solidFill>
                                              <a:schemeClr val="tx1"/>
                                            </a:solidFill>
                                            <a:effectLst/>
                                            <a:latin typeface="Cambria Math" panose="02040503050406030204" pitchFamily="18" charset="0"/>
                                            <a:ea typeface="+mn-ea"/>
                                            <a:cs typeface="+mn-cs"/>
                                          </a:rPr>
                                          <m:t>1</m:t>
                                        </m:r>
                                      </m:sub>
                                    </m:sSub>
                                  </m:e>
                                  <m:sup>
                                    <m:r>
                                      <a:rPr lang="es-EC" sz="1100" i="1">
                                        <a:solidFill>
                                          <a:schemeClr val="tx1"/>
                                        </a:solidFill>
                                        <a:effectLst/>
                                        <a:latin typeface="Cambria Math" panose="02040503050406030204" pitchFamily="18" charset="0"/>
                                        <a:ea typeface="+mn-ea"/>
                                        <a:cs typeface="+mn-cs"/>
                                      </a:rPr>
                                      <m:t>2</m:t>
                                    </m:r>
                                  </m:sup>
                                </m:sSup>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𝜎</m:t>
                                        </m:r>
                                      </m:e>
                                      <m:sub>
                                        <m:r>
                                          <a:rPr lang="es-EC" sz="1100" i="1">
                                            <a:solidFill>
                                              <a:schemeClr val="tx1"/>
                                            </a:solidFill>
                                            <a:effectLst/>
                                            <a:latin typeface="Cambria Math" panose="02040503050406030204" pitchFamily="18" charset="0"/>
                                            <a:ea typeface="+mn-ea"/>
                                            <a:cs typeface="+mn-cs"/>
                                          </a:rPr>
                                          <m:t>2</m:t>
                                        </m:r>
                                      </m:sub>
                                    </m:sSub>
                                  </m:e>
                                  <m:sup>
                                    <m:r>
                                      <a:rPr lang="es-EC" sz="1100" i="1">
                                        <a:solidFill>
                                          <a:schemeClr val="tx1"/>
                                        </a:solidFill>
                                        <a:effectLst/>
                                        <a:latin typeface="Cambria Math" panose="02040503050406030204" pitchFamily="18" charset="0"/>
                                        <a:ea typeface="+mn-ea"/>
                                        <a:cs typeface="+mn-cs"/>
                                      </a:rPr>
                                      <m:t>2</m:t>
                                    </m:r>
                                  </m:sup>
                                </m:sSup>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e>
                        </m:rad>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70,8</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67,06</m:t>
                        </m:r>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20,52</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40</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19,06</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80</m:t>
                                </m:r>
                              </m:den>
                            </m:f>
                          </m:e>
                        </m:rad>
                      </m:den>
                    </m:f>
                    <m:r>
                      <a:rPr lang="es-ES" sz="1100" b="0" i="1">
                        <a:solidFill>
                          <a:schemeClr val="tx1"/>
                        </a:solidFill>
                        <a:effectLst/>
                        <a:latin typeface="Cambria Math" panose="02040503050406030204" pitchFamily="18" charset="0"/>
                        <a:ea typeface="+mn-ea"/>
                        <a:cs typeface="+mn-cs"/>
                      </a:rPr>
                      <m:t>=0,96</m:t>
                    </m:r>
                  </m:oMath>
                </m:oMathPara>
              </a14:m>
              <a:endParaRPr lang="es-EC">
                <a:effectLst/>
              </a:endParaRPr>
            </a:p>
          </xdr:txBody>
        </xdr:sp>
      </mc:Choice>
      <mc:Fallback xmlns="">
        <xdr:sp macro="" textlink="">
          <xdr:nvSpPr>
            <xdr:cNvPr id="4" name="CuadroTexto 3">
              <a:extLst>
                <a:ext uri="{FF2B5EF4-FFF2-40B4-BE49-F238E27FC236}">
                  <a16:creationId xmlns:a16="http://schemas.microsoft.com/office/drawing/2014/main" id="{AC5551A6-A9C5-48F1-A9BA-B393532ABCA2}"/>
                </a:ext>
              </a:extLst>
            </xdr:cNvPr>
            <xdr:cNvSpPr txBox="1"/>
          </xdr:nvSpPr>
          <xdr:spPr>
            <a:xfrm>
              <a:off x="247650" y="8315325"/>
              <a:ext cx="2689839" cy="619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𝑧=((𝑥_1 ) ̅−(𝑥_2 ) ̅)/√(〖𝜎_1〗^2/𝑛_1 +〖𝜎_2〗^2/𝑛_2 )=(</a:t>
              </a:r>
              <a:r>
                <a:rPr lang="es-ES" sz="1100" b="0" i="0">
                  <a:solidFill>
                    <a:schemeClr val="tx1"/>
                  </a:solidFill>
                  <a:effectLst/>
                  <a:latin typeface="Cambria Math" panose="02040503050406030204" pitchFamily="18" charset="0"/>
                  <a:ea typeface="+mn-ea"/>
                  <a:cs typeface="+mn-cs"/>
                </a:rPr>
                <a:t>70,8</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67,06</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20,52</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40</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19,06</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80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=0,96</a:t>
              </a:r>
              <a:endParaRPr lang="es-EC">
                <a:effectLst/>
              </a:endParaRPr>
            </a:p>
          </xdr:txBody>
        </xdr:sp>
      </mc:Fallback>
    </mc:AlternateContent>
    <xdr:clientData/>
  </xdr:oneCellAnchor>
  <xdr:twoCellAnchor editAs="oneCell">
    <xdr:from>
      <xdr:col>5</xdr:col>
      <xdr:colOff>52446</xdr:colOff>
      <xdr:row>9</xdr:row>
      <xdr:rowOff>19050</xdr:rowOff>
    </xdr:from>
    <xdr:to>
      <xdr:col>9</xdr:col>
      <xdr:colOff>123211</xdr:colOff>
      <xdr:row>23</xdr:row>
      <xdr:rowOff>28098</xdr:rowOff>
    </xdr:to>
    <xdr:pic>
      <xdr:nvPicPr>
        <xdr:cNvPr id="5" name="Imagen 4">
          <a:extLst>
            <a:ext uri="{FF2B5EF4-FFF2-40B4-BE49-F238E27FC236}">
              <a16:creationId xmlns:a16="http://schemas.microsoft.com/office/drawing/2014/main" id="{226250D1-80D3-24EF-B162-D44AC793DDC0}"/>
            </a:ext>
          </a:extLst>
        </xdr:cNvPr>
        <xdr:cNvPicPr>
          <a:picLocks noChangeAspect="1"/>
        </xdr:cNvPicPr>
      </xdr:nvPicPr>
      <xdr:blipFill>
        <a:blip xmlns:r="http://schemas.openxmlformats.org/officeDocument/2006/relationships" r:embed="rId1"/>
        <a:stretch>
          <a:fillRect/>
        </a:stretch>
      </xdr:blipFill>
      <xdr:spPr>
        <a:xfrm>
          <a:off x="3862446" y="1562100"/>
          <a:ext cx="3118765" cy="2428398"/>
        </a:xfrm>
        <a:prstGeom prst="rect">
          <a:avLst/>
        </a:prstGeom>
      </xdr:spPr>
    </xdr:pic>
    <xdr:clientData/>
  </xdr:twoCellAnchor>
  <xdr:twoCellAnchor editAs="oneCell">
    <xdr:from>
      <xdr:col>4</xdr:col>
      <xdr:colOff>742950</xdr:colOff>
      <xdr:row>25</xdr:row>
      <xdr:rowOff>141453</xdr:rowOff>
    </xdr:from>
    <xdr:to>
      <xdr:col>9</xdr:col>
      <xdr:colOff>342294</xdr:colOff>
      <xdr:row>41</xdr:row>
      <xdr:rowOff>85244</xdr:rowOff>
    </xdr:to>
    <xdr:pic>
      <xdr:nvPicPr>
        <xdr:cNvPr id="6" name="Imagen 5">
          <a:extLst>
            <a:ext uri="{FF2B5EF4-FFF2-40B4-BE49-F238E27FC236}">
              <a16:creationId xmlns:a16="http://schemas.microsoft.com/office/drawing/2014/main" id="{1C5C7D3E-4D2A-3D6C-0857-E904F435D465}"/>
            </a:ext>
          </a:extLst>
        </xdr:cNvPr>
        <xdr:cNvPicPr>
          <a:picLocks noChangeAspect="1"/>
        </xdr:cNvPicPr>
      </xdr:nvPicPr>
      <xdr:blipFill>
        <a:blip xmlns:r="http://schemas.openxmlformats.org/officeDocument/2006/relationships" r:embed="rId2"/>
        <a:stretch>
          <a:fillRect/>
        </a:stretch>
      </xdr:blipFill>
      <xdr:spPr>
        <a:xfrm>
          <a:off x="3790950" y="4446753"/>
          <a:ext cx="3409344" cy="2706041"/>
        </a:xfrm>
        <a:prstGeom prst="rect">
          <a:avLst/>
        </a:prstGeom>
      </xdr:spPr>
    </xdr:pic>
    <xdr:clientData/>
  </xdr:twoCellAnchor>
  <xdr:twoCellAnchor editAs="oneCell">
    <xdr:from>
      <xdr:col>4</xdr:col>
      <xdr:colOff>723899</xdr:colOff>
      <xdr:row>43</xdr:row>
      <xdr:rowOff>86839</xdr:rowOff>
    </xdr:from>
    <xdr:to>
      <xdr:col>9</xdr:col>
      <xdr:colOff>56538</xdr:colOff>
      <xdr:row>57</xdr:row>
      <xdr:rowOff>142394</xdr:rowOff>
    </xdr:to>
    <xdr:pic>
      <xdr:nvPicPr>
        <xdr:cNvPr id="7" name="Imagen 6">
          <a:extLst>
            <a:ext uri="{FF2B5EF4-FFF2-40B4-BE49-F238E27FC236}">
              <a16:creationId xmlns:a16="http://schemas.microsoft.com/office/drawing/2014/main" id="{A583C40C-F334-1773-B673-0CEAB38DAF6E}"/>
            </a:ext>
          </a:extLst>
        </xdr:cNvPr>
        <xdr:cNvPicPr>
          <a:picLocks noChangeAspect="1"/>
        </xdr:cNvPicPr>
      </xdr:nvPicPr>
      <xdr:blipFill>
        <a:blip xmlns:r="http://schemas.openxmlformats.org/officeDocument/2006/relationships" r:embed="rId3"/>
        <a:stretch>
          <a:fillRect/>
        </a:stretch>
      </xdr:blipFill>
      <xdr:spPr>
        <a:xfrm>
          <a:off x="3771899" y="7497289"/>
          <a:ext cx="3142639" cy="24749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200025</xdr:colOff>
      <xdr:row>17</xdr:row>
      <xdr:rowOff>142875</xdr:rowOff>
    </xdr:from>
    <xdr:ext cx="4480136" cy="367408"/>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F3FA76E1-2E23-44EC-BF1D-77C25C86AD6F}"/>
                </a:ext>
              </a:extLst>
            </xdr:cNvPr>
            <xdr:cNvSpPr txBox="1"/>
          </xdr:nvSpPr>
          <xdr:spPr>
            <a:xfrm>
              <a:off x="200025" y="2895600"/>
              <a:ext cx="448013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𝑝</m:t>
                            </m:r>
                          </m:sub>
                        </m:sSub>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d>
                          <m:dPr>
                            <m:ctrlPr>
                              <a:rPr lang="es-EC" sz="1100" i="1">
                                <a:solidFill>
                                  <a:schemeClr val="tx1"/>
                                </a:solidFill>
                                <a:effectLst/>
                                <a:latin typeface="Cambria Math" panose="02040503050406030204" pitchFamily="18" charset="0"/>
                                <a:ea typeface="+mn-ea"/>
                                <a:cs typeface="+mn-cs"/>
                              </a:rPr>
                            </m:ctrlPr>
                          </m:d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−1</m:t>
                            </m:r>
                          </m:e>
                        </m:d>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1</m:t>
                                </m:r>
                              </m:sub>
                            </m:sSub>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r>
                          <a:rPr lang="es-EC" sz="1100" i="1">
                            <a:solidFill>
                              <a:schemeClr val="tx1"/>
                            </a:solidFill>
                            <a:effectLst/>
                            <a:latin typeface="Cambria Math" panose="02040503050406030204" pitchFamily="18" charset="0"/>
                            <a:ea typeface="+mn-ea"/>
                            <a:cs typeface="+mn-cs"/>
                          </a:rPr>
                          <m:t>−1)</m:t>
                        </m:r>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2</m:t>
                                </m:r>
                              </m:sub>
                            </m:sSub>
                          </m:e>
                          <m:sup>
                            <m:r>
                              <a:rPr lang="es-EC" sz="1100" i="1">
                                <a:solidFill>
                                  <a:schemeClr val="tx1"/>
                                </a:solidFill>
                                <a:effectLst/>
                                <a:latin typeface="Cambria Math" panose="02040503050406030204" pitchFamily="18" charset="0"/>
                                <a:ea typeface="+mn-ea"/>
                                <a:cs typeface="+mn-cs"/>
                              </a:rPr>
                              <m:t>2</m:t>
                            </m:r>
                          </m:sup>
                        </m:sSup>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r>
                          <a:rPr lang="es-EC" sz="1100" i="1">
                            <a:solidFill>
                              <a:schemeClr val="tx1"/>
                            </a:solidFill>
                            <a:effectLst/>
                            <a:latin typeface="Cambria Math" panose="02040503050406030204" pitchFamily="18" charset="0"/>
                            <a:ea typeface="+mn-ea"/>
                            <a:cs typeface="+mn-cs"/>
                          </a:rPr>
                          <m:t>−2</m:t>
                        </m:r>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d>
                          <m:dPr>
                            <m:ctrlPr>
                              <a:rPr lang="es-EC" sz="1100" i="1">
                                <a:solidFill>
                                  <a:schemeClr val="tx1"/>
                                </a:solidFill>
                                <a:effectLst/>
                                <a:latin typeface="Cambria Math" panose="02040503050406030204" pitchFamily="18" charset="0"/>
                                <a:ea typeface="+mn-ea"/>
                                <a:cs typeface="+mn-cs"/>
                              </a:rPr>
                            </m:ctrlPr>
                          </m:dPr>
                          <m:e>
                            <m:r>
                              <a:rPr lang="es-ES" sz="1100" b="0" i="1">
                                <a:solidFill>
                                  <a:schemeClr val="tx1"/>
                                </a:solidFill>
                                <a:effectLst/>
                                <a:latin typeface="Cambria Math" panose="02040503050406030204" pitchFamily="18" charset="0"/>
                                <a:ea typeface="+mn-ea"/>
                                <a:cs typeface="+mn-cs"/>
                              </a:rPr>
                              <m:t>4</m:t>
                            </m:r>
                            <m:r>
                              <a:rPr lang="es-EC" sz="1100" i="1">
                                <a:solidFill>
                                  <a:schemeClr val="tx1"/>
                                </a:solidFill>
                                <a:effectLst/>
                                <a:latin typeface="Cambria Math" panose="02040503050406030204" pitchFamily="18" charset="0"/>
                                <a:ea typeface="+mn-ea"/>
                                <a:cs typeface="+mn-cs"/>
                              </a:rPr>
                              <m:t>−1</m:t>
                            </m:r>
                          </m:e>
                        </m:d>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11,9</m:t>
                            </m:r>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7</m:t>
                        </m:r>
                        <m:r>
                          <a:rPr lang="es-EC" sz="1100" i="1">
                            <a:solidFill>
                              <a:schemeClr val="tx1"/>
                            </a:solidFill>
                            <a:effectLst/>
                            <a:latin typeface="Cambria Math" panose="02040503050406030204" pitchFamily="18" charset="0"/>
                            <a:ea typeface="+mn-ea"/>
                            <a:cs typeface="+mn-cs"/>
                          </a:rPr>
                          <m:t>−1)</m:t>
                        </m:r>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12,2</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4</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7</m:t>
                        </m:r>
                        <m:r>
                          <a:rPr lang="es-EC" sz="1100" i="1">
                            <a:solidFill>
                              <a:schemeClr val="tx1"/>
                            </a:solidFill>
                            <a:effectLst/>
                            <a:latin typeface="Cambria Math" panose="02040503050406030204" pitchFamily="18" charset="0"/>
                            <a:ea typeface="+mn-ea"/>
                            <a:cs typeface="+mn-cs"/>
                          </a:rPr>
                          <m:t>−2</m:t>
                        </m:r>
                      </m:den>
                    </m:f>
                    <m:r>
                      <a:rPr lang="es-ES" sz="1100" b="0" i="1">
                        <a:solidFill>
                          <a:schemeClr val="tx1"/>
                        </a:solidFill>
                        <a:effectLst/>
                        <a:latin typeface="Cambria Math" panose="02040503050406030204" pitchFamily="18" charset="0"/>
                        <a:ea typeface="+mn-ea"/>
                        <a:cs typeface="+mn-cs"/>
                      </a:rPr>
                      <m:t>=146,43</m:t>
                    </m:r>
                  </m:oMath>
                </m:oMathPara>
              </a14:m>
              <a:endParaRPr lang="es-EC" sz="1100">
                <a:solidFill>
                  <a:schemeClr val="tx1"/>
                </a:solidFill>
                <a:effectLst/>
                <a:latin typeface="+mn-lt"/>
                <a:ea typeface="+mn-ea"/>
                <a:cs typeface="+mn-cs"/>
              </a:endParaRPr>
            </a:p>
          </xdr:txBody>
        </xdr:sp>
      </mc:Choice>
      <mc:Fallback xmlns="">
        <xdr:sp macro="" textlink="">
          <xdr:nvSpPr>
            <xdr:cNvPr id="2" name="CuadroTexto 1">
              <a:extLst>
                <a:ext uri="{FF2B5EF4-FFF2-40B4-BE49-F238E27FC236}">
                  <a16:creationId xmlns:a16="http://schemas.microsoft.com/office/drawing/2014/main" id="{F3FA76E1-2E23-44EC-BF1D-77C25C86AD6F}"/>
                </a:ext>
              </a:extLst>
            </xdr:cNvPr>
            <xdr:cNvSpPr txBox="1"/>
          </xdr:nvSpPr>
          <xdr:spPr>
            <a:xfrm>
              <a:off x="200025" y="2895600"/>
              <a:ext cx="448013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C" sz="1100" i="0">
                  <a:solidFill>
                    <a:schemeClr val="tx1"/>
                  </a:solidFill>
                  <a:effectLst/>
                  <a:latin typeface="+mn-lt"/>
                  <a:ea typeface="+mn-ea"/>
                  <a:cs typeface="+mn-cs"/>
                </a:rPr>
                <a:t>〖𝑠_𝑝〗^2=((𝑛_1−1) 〖𝑠_1〗^2+(𝑛_2−1)〖𝑠_2〗^2)/(𝑛_1+𝑛_2−2)</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4</a:t>
              </a:r>
              <a:r>
                <a:rPr lang="es-EC" sz="1100" i="0">
                  <a:solidFill>
                    <a:schemeClr val="tx1"/>
                  </a:solidFill>
                  <a:effectLst/>
                  <a:latin typeface="+mn-lt"/>
                  <a:ea typeface="+mn-ea"/>
                  <a:cs typeface="+mn-cs"/>
                </a:rPr>
                <a:t>−1) 〖</a:t>
              </a:r>
              <a:r>
                <a:rPr lang="es-ES" sz="1100" b="0" i="0">
                  <a:solidFill>
                    <a:schemeClr val="tx1"/>
                  </a:solidFill>
                  <a:effectLst/>
                  <a:latin typeface="Cambria Math" panose="02040503050406030204" pitchFamily="18" charset="0"/>
                  <a:ea typeface="+mn-ea"/>
                  <a:cs typeface="+mn-cs"/>
                </a:rPr>
                <a:t>11,9</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7</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12,2</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4</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7</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=146,43</a:t>
              </a:r>
              <a:endParaRPr lang="es-EC" sz="1100">
                <a:solidFill>
                  <a:schemeClr val="tx1"/>
                </a:solidFill>
                <a:effectLst/>
                <a:latin typeface="+mn-lt"/>
                <a:ea typeface="+mn-ea"/>
                <a:cs typeface="+mn-cs"/>
              </a:endParaRPr>
            </a:p>
          </xdr:txBody>
        </xdr:sp>
      </mc:Fallback>
    </mc:AlternateContent>
    <xdr:clientData/>
  </xdr:oneCellAnchor>
  <xdr:oneCellAnchor>
    <xdr:from>
      <xdr:col>0</xdr:col>
      <xdr:colOff>304800</xdr:colOff>
      <xdr:row>21</xdr:row>
      <xdr:rowOff>152400</xdr:rowOff>
    </xdr:from>
    <xdr:ext cx="2846870" cy="53200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12816BC5-39F7-4540-974F-855F23C1108F}"/>
                </a:ext>
              </a:extLst>
            </xdr:cNvPr>
            <xdr:cNvSpPr txBox="1"/>
          </xdr:nvSpPr>
          <xdr:spPr>
            <a:xfrm>
              <a:off x="304800" y="3552825"/>
              <a:ext cx="2846870"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𝑡</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1</m:t>
                                </m:r>
                              </m:sub>
                            </m:sSub>
                          </m:e>
                        </m:acc>
                        <m:r>
                          <a:rPr lang="es-EC" sz="1100" i="1">
                            <a:solidFill>
                              <a:schemeClr val="tx1"/>
                            </a:solidFill>
                            <a:effectLst/>
                            <a:latin typeface="Cambria Math" panose="02040503050406030204" pitchFamily="18" charset="0"/>
                            <a:ea typeface="+mn-ea"/>
                            <a:cs typeface="+mn-cs"/>
                          </a:rPr>
                          <m:t>−</m:t>
                        </m:r>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2</m:t>
                                </m:r>
                              </m:sub>
                            </m:sSub>
                          </m:e>
                        </m:acc>
                      </m:num>
                      <m:den>
                        <m:rad>
                          <m:radPr>
                            <m:degHide m:val="on"/>
                            <m:ctrlPr>
                              <a:rPr lang="es-EC" sz="1100" i="1">
                                <a:solidFill>
                                  <a:schemeClr val="tx1"/>
                                </a:solidFill>
                                <a:effectLst/>
                                <a:latin typeface="Cambria Math" panose="02040503050406030204" pitchFamily="18" charset="0"/>
                                <a:ea typeface="+mn-ea"/>
                                <a:cs typeface="+mn-cs"/>
                              </a:rPr>
                            </m:ctrlPr>
                          </m:radPr>
                          <m:deg/>
                          <m:e>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𝑝</m:t>
                                    </m:r>
                                  </m:sub>
                                </m:sSub>
                              </m:e>
                              <m:sup>
                                <m:r>
                                  <a:rPr lang="es-EC" sz="1100" i="1">
                                    <a:solidFill>
                                      <a:schemeClr val="tx1"/>
                                    </a:solidFill>
                                    <a:effectLst/>
                                    <a:latin typeface="Cambria Math" panose="02040503050406030204" pitchFamily="18" charset="0"/>
                                    <a:ea typeface="+mn-ea"/>
                                    <a:cs typeface="+mn-cs"/>
                                  </a:rPr>
                                  <m:t>2</m:t>
                                </m:r>
                              </m:sup>
                            </m:sSup>
                            <m:d>
                              <m:dPr>
                                <m:ctrlPr>
                                  <a:rPr lang="es-EC" sz="1100" i="1">
                                    <a:solidFill>
                                      <a:schemeClr val="tx1"/>
                                    </a:solidFill>
                                    <a:effectLst/>
                                    <a:latin typeface="Cambria Math" panose="02040503050406030204" pitchFamily="18" charset="0"/>
                                    <a:ea typeface="+mn-ea"/>
                                    <a:cs typeface="+mn-cs"/>
                                  </a:rPr>
                                </m:ctrlPr>
                              </m:dPr>
                              <m:e>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e>
                            </m:d>
                          </m:e>
                        </m:rad>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77,5</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72,14</m:t>
                        </m:r>
                      </m:num>
                      <m:den>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146,43</m:t>
                            </m:r>
                            <m:d>
                              <m:dPr>
                                <m:ctrlPr>
                                  <a:rPr lang="es-EC" sz="1100" i="1">
                                    <a:solidFill>
                                      <a:schemeClr val="tx1"/>
                                    </a:solidFill>
                                    <a:effectLst/>
                                    <a:latin typeface="Cambria Math" panose="02040503050406030204" pitchFamily="18" charset="0"/>
                                    <a:ea typeface="+mn-ea"/>
                                    <a:cs typeface="+mn-cs"/>
                                  </a:rPr>
                                </m:ctrlPr>
                              </m:dPr>
                              <m:e>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r>
                                      <a:rPr lang="es-ES" sz="1100" b="0" i="1">
                                        <a:solidFill>
                                          <a:schemeClr val="tx1"/>
                                        </a:solidFill>
                                        <a:effectLst/>
                                        <a:latin typeface="Cambria Math" panose="02040503050406030204" pitchFamily="18" charset="0"/>
                                        <a:ea typeface="+mn-ea"/>
                                        <a:cs typeface="+mn-cs"/>
                                      </a:rPr>
                                      <m:t>4</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r>
                                      <a:rPr lang="es-ES" sz="1100" b="0" i="1">
                                        <a:solidFill>
                                          <a:schemeClr val="tx1"/>
                                        </a:solidFill>
                                        <a:effectLst/>
                                        <a:latin typeface="Cambria Math" panose="02040503050406030204" pitchFamily="18" charset="0"/>
                                        <a:ea typeface="+mn-ea"/>
                                        <a:cs typeface="+mn-cs"/>
                                      </a:rPr>
                                      <m:t>7</m:t>
                                    </m:r>
                                  </m:den>
                                </m:f>
                              </m:e>
                            </m:d>
                          </m:e>
                        </m:rad>
                      </m:den>
                    </m:f>
                    <m:r>
                      <a:rPr lang="es-ES" sz="1100" b="0" i="1">
                        <a:solidFill>
                          <a:schemeClr val="tx1"/>
                        </a:solidFill>
                        <a:effectLst/>
                        <a:latin typeface="Cambria Math" panose="02040503050406030204" pitchFamily="18" charset="0"/>
                        <a:ea typeface="+mn-ea"/>
                        <a:cs typeface="+mn-cs"/>
                      </a:rPr>
                      <m:t>=0,71</m:t>
                    </m:r>
                  </m:oMath>
                </m:oMathPara>
              </a14:m>
              <a:endParaRPr lang="es-EC" sz="1100">
                <a:solidFill>
                  <a:schemeClr val="tx1"/>
                </a:solidFill>
                <a:effectLst/>
                <a:latin typeface="+mn-lt"/>
                <a:ea typeface="+mn-ea"/>
                <a:cs typeface="+mn-cs"/>
              </a:endParaRPr>
            </a:p>
          </xdr:txBody>
        </xdr:sp>
      </mc:Choice>
      <mc:Fallback xmlns="">
        <xdr:sp macro="" textlink="">
          <xdr:nvSpPr>
            <xdr:cNvPr id="3" name="CuadroTexto 2">
              <a:extLst>
                <a:ext uri="{FF2B5EF4-FFF2-40B4-BE49-F238E27FC236}">
                  <a16:creationId xmlns:a16="http://schemas.microsoft.com/office/drawing/2014/main" id="{12816BC5-39F7-4540-974F-855F23C1108F}"/>
                </a:ext>
              </a:extLst>
            </xdr:cNvPr>
            <xdr:cNvSpPr txBox="1"/>
          </xdr:nvSpPr>
          <xdr:spPr>
            <a:xfrm>
              <a:off x="304800" y="3552825"/>
              <a:ext cx="2846870"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C" sz="1100" i="0">
                  <a:solidFill>
                    <a:schemeClr val="tx1"/>
                  </a:solidFill>
                  <a:effectLst/>
                  <a:latin typeface="+mn-lt"/>
                  <a:ea typeface="+mn-ea"/>
                  <a:cs typeface="+mn-cs"/>
                </a:rPr>
                <a:t>𝑡=((𝑥_1 ) ̅−(𝑥_2 ) ̅)/√(〖𝑠_𝑝〗^2 (1/𝑛_1 +1/𝑛_2 ) )</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77,5</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72,14</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146,43</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4</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7</a:t>
              </a:r>
              <a:r>
                <a:rPr lang="es-EC" sz="1100" b="0" i="0">
                  <a:solidFill>
                    <a:schemeClr val="tx1"/>
                  </a:solidFill>
                  <a:effectLst/>
                  <a:latin typeface="+mn-lt"/>
                  <a:ea typeface="+mn-ea"/>
                  <a:cs typeface="+mn-cs"/>
                </a:rPr>
                <a:t>) )</a:t>
              </a:r>
              <a:r>
                <a:rPr lang="es-ES" sz="1100" b="0" i="0">
                  <a:solidFill>
                    <a:schemeClr val="tx1"/>
                  </a:solidFill>
                  <a:effectLst/>
                  <a:latin typeface="Cambria Math" panose="02040503050406030204" pitchFamily="18" charset="0"/>
                  <a:ea typeface="+mn-ea"/>
                  <a:cs typeface="+mn-cs"/>
                </a:rPr>
                <a:t>=0,71</a:t>
              </a:r>
              <a:endParaRPr lang="es-EC" sz="1100">
                <a:solidFill>
                  <a:schemeClr val="tx1"/>
                </a:solidFill>
                <a:effectLst/>
                <a:latin typeface="+mn-lt"/>
                <a:ea typeface="+mn-ea"/>
                <a:cs typeface="+mn-cs"/>
              </a:endParaRPr>
            </a:p>
          </xdr:txBody>
        </xdr:sp>
      </mc:Fallback>
    </mc:AlternateContent>
    <xdr:clientData/>
  </xdr:oneCellAnchor>
  <xdr:oneCellAnchor>
    <xdr:from>
      <xdr:col>0</xdr:col>
      <xdr:colOff>266700</xdr:colOff>
      <xdr:row>39</xdr:row>
      <xdr:rowOff>19050</xdr:rowOff>
    </xdr:from>
    <xdr:ext cx="4480136" cy="36740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4CA8CC5C-1A0E-424D-9916-DCE7BAD7220C}"/>
                </a:ext>
              </a:extLst>
            </xdr:cNvPr>
            <xdr:cNvSpPr txBox="1"/>
          </xdr:nvSpPr>
          <xdr:spPr>
            <a:xfrm>
              <a:off x="266700" y="6334125"/>
              <a:ext cx="448013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𝑝</m:t>
                            </m:r>
                          </m:sub>
                        </m:sSub>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d>
                          <m:dPr>
                            <m:ctrlPr>
                              <a:rPr lang="es-EC" sz="1100" i="1">
                                <a:solidFill>
                                  <a:schemeClr val="tx1"/>
                                </a:solidFill>
                                <a:effectLst/>
                                <a:latin typeface="Cambria Math" panose="02040503050406030204" pitchFamily="18" charset="0"/>
                                <a:ea typeface="+mn-ea"/>
                                <a:cs typeface="+mn-cs"/>
                              </a:rPr>
                            </m:ctrlPr>
                          </m:d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−1</m:t>
                            </m:r>
                          </m:e>
                        </m:d>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1</m:t>
                                </m:r>
                              </m:sub>
                            </m:sSub>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r>
                          <a:rPr lang="es-EC" sz="1100" i="1">
                            <a:solidFill>
                              <a:schemeClr val="tx1"/>
                            </a:solidFill>
                            <a:effectLst/>
                            <a:latin typeface="Cambria Math" panose="02040503050406030204" pitchFamily="18" charset="0"/>
                            <a:ea typeface="+mn-ea"/>
                            <a:cs typeface="+mn-cs"/>
                          </a:rPr>
                          <m:t>−1)</m:t>
                        </m:r>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2</m:t>
                                </m:r>
                              </m:sub>
                            </m:sSub>
                          </m:e>
                          <m:sup>
                            <m:r>
                              <a:rPr lang="es-EC" sz="1100" i="1">
                                <a:solidFill>
                                  <a:schemeClr val="tx1"/>
                                </a:solidFill>
                                <a:effectLst/>
                                <a:latin typeface="Cambria Math" panose="02040503050406030204" pitchFamily="18" charset="0"/>
                                <a:ea typeface="+mn-ea"/>
                                <a:cs typeface="+mn-cs"/>
                              </a:rPr>
                              <m:t>2</m:t>
                            </m:r>
                          </m:sup>
                        </m:sSup>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r>
                          <a:rPr lang="es-EC" sz="1100" i="1">
                            <a:solidFill>
                              <a:schemeClr val="tx1"/>
                            </a:solidFill>
                            <a:effectLst/>
                            <a:latin typeface="Cambria Math" panose="02040503050406030204" pitchFamily="18" charset="0"/>
                            <a:ea typeface="+mn-ea"/>
                            <a:cs typeface="+mn-cs"/>
                          </a:rPr>
                          <m:t>−2</m:t>
                        </m:r>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d>
                          <m:dPr>
                            <m:ctrlPr>
                              <a:rPr lang="es-EC" sz="1100" i="1">
                                <a:solidFill>
                                  <a:schemeClr val="tx1"/>
                                </a:solidFill>
                                <a:effectLst/>
                                <a:latin typeface="Cambria Math" panose="02040503050406030204" pitchFamily="18" charset="0"/>
                                <a:ea typeface="+mn-ea"/>
                                <a:cs typeface="+mn-cs"/>
                              </a:rPr>
                            </m:ctrlPr>
                          </m:dPr>
                          <m:e>
                            <m:r>
                              <a:rPr lang="es-ES" sz="1100" b="0" i="1">
                                <a:solidFill>
                                  <a:schemeClr val="tx1"/>
                                </a:solidFill>
                                <a:effectLst/>
                                <a:latin typeface="Cambria Math" panose="02040503050406030204" pitchFamily="18" charset="0"/>
                                <a:ea typeface="+mn-ea"/>
                                <a:cs typeface="+mn-cs"/>
                              </a:rPr>
                              <m:t>4</m:t>
                            </m:r>
                            <m:r>
                              <a:rPr lang="es-EC" sz="1100" i="1">
                                <a:solidFill>
                                  <a:schemeClr val="tx1"/>
                                </a:solidFill>
                                <a:effectLst/>
                                <a:latin typeface="Cambria Math" panose="02040503050406030204" pitchFamily="18" charset="0"/>
                                <a:ea typeface="+mn-ea"/>
                                <a:cs typeface="+mn-cs"/>
                              </a:rPr>
                              <m:t>−1</m:t>
                            </m:r>
                          </m:e>
                        </m:d>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11,9</m:t>
                            </m:r>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7</m:t>
                        </m:r>
                        <m:r>
                          <a:rPr lang="es-EC" sz="1100" i="1">
                            <a:solidFill>
                              <a:schemeClr val="tx1"/>
                            </a:solidFill>
                            <a:effectLst/>
                            <a:latin typeface="Cambria Math" panose="02040503050406030204" pitchFamily="18" charset="0"/>
                            <a:ea typeface="+mn-ea"/>
                            <a:cs typeface="+mn-cs"/>
                          </a:rPr>
                          <m:t>−1)</m:t>
                        </m:r>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12,2</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4</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7</m:t>
                        </m:r>
                        <m:r>
                          <a:rPr lang="es-EC" sz="1100" i="1">
                            <a:solidFill>
                              <a:schemeClr val="tx1"/>
                            </a:solidFill>
                            <a:effectLst/>
                            <a:latin typeface="Cambria Math" panose="02040503050406030204" pitchFamily="18" charset="0"/>
                            <a:ea typeface="+mn-ea"/>
                            <a:cs typeface="+mn-cs"/>
                          </a:rPr>
                          <m:t>−2</m:t>
                        </m:r>
                      </m:den>
                    </m:f>
                    <m:r>
                      <a:rPr lang="es-ES" sz="1100" b="0" i="1">
                        <a:solidFill>
                          <a:schemeClr val="tx1"/>
                        </a:solidFill>
                        <a:effectLst/>
                        <a:latin typeface="Cambria Math" panose="02040503050406030204" pitchFamily="18" charset="0"/>
                        <a:ea typeface="+mn-ea"/>
                        <a:cs typeface="+mn-cs"/>
                      </a:rPr>
                      <m:t>=146,43</m:t>
                    </m:r>
                  </m:oMath>
                </m:oMathPara>
              </a14:m>
              <a:endParaRPr lang="es-EC" sz="1100">
                <a:solidFill>
                  <a:schemeClr val="tx1"/>
                </a:solidFill>
                <a:effectLst/>
                <a:latin typeface="+mn-lt"/>
                <a:ea typeface="+mn-ea"/>
                <a:cs typeface="+mn-cs"/>
              </a:endParaRPr>
            </a:p>
          </xdr:txBody>
        </xdr:sp>
      </mc:Choice>
      <mc:Fallback xmlns="">
        <xdr:sp macro="" textlink="">
          <xdr:nvSpPr>
            <xdr:cNvPr id="4" name="CuadroTexto 3">
              <a:extLst>
                <a:ext uri="{FF2B5EF4-FFF2-40B4-BE49-F238E27FC236}">
                  <a16:creationId xmlns:a16="http://schemas.microsoft.com/office/drawing/2014/main" id="{4CA8CC5C-1A0E-424D-9916-DCE7BAD7220C}"/>
                </a:ext>
              </a:extLst>
            </xdr:cNvPr>
            <xdr:cNvSpPr txBox="1"/>
          </xdr:nvSpPr>
          <xdr:spPr>
            <a:xfrm>
              <a:off x="266700" y="6334125"/>
              <a:ext cx="448013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C" sz="1100" i="0">
                  <a:solidFill>
                    <a:schemeClr val="tx1"/>
                  </a:solidFill>
                  <a:effectLst/>
                  <a:latin typeface="+mn-lt"/>
                  <a:ea typeface="+mn-ea"/>
                  <a:cs typeface="+mn-cs"/>
                </a:rPr>
                <a:t>〖𝑠_𝑝〗^2=((𝑛_1−1) 〖𝑠_1〗^2+(𝑛_2−1)〖𝑠_2〗^2)/(𝑛_1+𝑛_2−2)</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4</a:t>
              </a:r>
              <a:r>
                <a:rPr lang="es-EC" sz="1100" i="0">
                  <a:solidFill>
                    <a:schemeClr val="tx1"/>
                  </a:solidFill>
                  <a:effectLst/>
                  <a:latin typeface="+mn-lt"/>
                  <a:ea typeface="+mn-ea"/>
                  <a:cs typeface="+mn-cs"/>
                </a:rPr>
                <a:t>−1) 〖</a:t>
              </a:r>
              <a:r>
                <a:rPr lang="es-ES" sz="1100" b="0" i="0">
                  <a:solidFill>
                    <a:schemeClr val="tx1"/>
                  </a:solidFill>
                  <a:effectLst/>
                  <a:latin typeface="Cambria Math" panose="02040503050406030204" pitchFamily="18" charset="0"/>
                  <a:ea typeface="+mn-ea"/>
                  <a:cs typeface="+mn-cs"/>
                </a:rPr>
                <a:t>11,9</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7</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12,2</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4</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7</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=146,43</a:t>
              </a:r>
              <a:endParaRPr lang="es-EC" sz="1100">
                <a:solidFill>
                  <a:schemeClr val="tx1"/>
                </a:solidFill>
                <a:effectLst/>
                <a:latin typeface="+mn-lt"/>
                <a:ea typeface="+mn-ea"/>
                <a:cs typeface="+mn-cs"/>
              </a:endParaRPr>
            </a:p>
          </xdr:txBody>
        </xdr:sp>
      </mc:Fallback>
    </mc:AlternateContent>
    <xdr:clientData/>
  </xdr:oneCellAnchor>
  <xdr:oneCellAnchor>
    <xdr:from>
      <xdr:col>0</xdr:col>
      <xdr:colOff>371475</xdr:colOff>
      <xdr:row>43</xdr:row>
      <xdr:rowOff>28575</xdr:rowOff>
    </xdr:from>
    <xdr:ext cx="2846870" cy="53200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1581CC2A-1715-41A5-896B-9412E3F1335E}"/>
                </a:ext>
              </a:extLst>
            </xdr:cNvPr>
            <xdr:cNvSpPr txBox="1"/>
          </xdr:nvSpPr>
          <xdr:spPr>
            <a:xfrm>
              <a:off x="371475" y="6991350"/>
              <a:ext cx="2846870"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𝑡</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1</m:t>
                                </m:r>
                              </m:sub>
                            </m:sSub>
                          </m:e>
                        </m:acc>
                        <m:r>
                          <a:rPr lang="es-EC" sz="1100" i="1">
                            <a:solidFill>
                              <a:schemeClr val="tx1"/>
                            </a:solidFill>
                            <a:effectLst/>
                            <a:latin typeface="Cambria Math" panose="02040503050406030204" pitchFamily="18" charset="0"/>
                            <a:ea typeface="+mn-ea"/>
                            <a:cs typeface="+mn-cs"/>
                          </a:rPr>
                          <m:t>−</m:t>
                        </m:r>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2</m:t>
                                </m:r>
                              </m:sub>
                            </m:sSub>
                          </m:e>
                        </m:acc>
                      </m:num>
                      <m:den>
                        <m:rad>
                          <m:radPr>
                            <m:degHide m:val="on"/>
                            <m:ctrlPr>
                              <a:rPr lang="es-EC" sz="1100" i="1">
                                <a:solidFill>
                                  <a:schemeClr val="tx1"/>
                                </a:solidFill>
                                <a:effectLst/>
                                <a:latin typeface="Cambria Math" panose="02040503050406030204" pitchFamily="18" charset="0"/>
                                <a:ea typeface="+mn-ea"/>
                                <a:cs typeface="+mn-cs"/>
                              </a:rPr>
                            </m:ctrlPr>
                          </m:radPr>
                          <m:deg/>
                          <m:e>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𝑝</m:t>
                                    </m:r>
                                  </m:sub>
                                </m:sSub>
                              </m:e>
                              <m:sup>
                                <m:r>
                                  <a:rPr lang="es-EC" sz="1100" i="1">
                                    <a:solidFill>
                                      <a:schemeClr val="tx1"/>
                                    </a:solidFill>
                                    <a:effectLst/>
                                    <a:latin typeface="Cambria Math" panose="02040503050406030204" pitchFamily="18" charset="0"/>
                                    <a:ea typeface="+mn-ea"/>
                                    <a:cs typeface="+mn-cs"/>
                                  </a:rPr>
                                  <m:t>2</m:t>
                                </m:r>
                              </m:sup>
                            </m:sSup>
                            <m:d>
                              <m:dPr>
                                <m:ctrlPr>
                                  <a:rPr lang="es-EC" sz="1100" i="1">
                                    <a:solidFill>
                                      <a:schemeClr val="tx1"/>
                                    </a:solidFill>
                                    <a:effectLst/>
                                    <a:latin typeface="Cambria Math" panose="02040503050406030204" pitchFamily="18" charset="0"/>
                                    <a:ea typeface="+mn-ea"/>
                                    <a:cs typeface="+mn-cs"/>
                                  </a:rPr>
                                </m:ctrlPr>
                              </m:dPr>
                              <m:e>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e>
                            </m:d>
                          </m:e>
                        </m:rad>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77,5</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72,14</m:t>
                        </m:r>
                      </m:num>
                      <m:den>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146,43</m:t>
                            </m:r>
                            <m:d>
                              <m:dPr>
                                <m:ctrlPr>
                                  <a:rPr lang="es-EC" sz="1100" i="1">
                                    <a:solidFill>
                                      <a:schemeClr val="tx1"/>
                                    </a:solidFill>
                                    <a:effectLst/>
                                    <a:latin typeface="Cambria Math" panose="02040503050406030204" pitchFamily="18" charset="0"/>
                                    <a:ea typeface="+mn-ea"/>
                                    <a:cs typeface="+mn-cs"/>
                                  </a:rPr>
                                </m:ctrlPr>
                              </m:dPr>
                              <m:e>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r>
                                      <a:rPr lang="es-ES" sz="1100" b="0" i="1">
                                        <a:solidFill>
                                          <a:schemeClr val="tx1"/>
                                        </a:solidFill>
                                        <a:effectLst/>
                                        <a:latin typeface="Cambria Math" panose="02040503050406030204" pitchFamily="18" charset="0"/>
                                        <a:ea typeface="+mn-ea"/>
                                        <a:cs typeface="+mn-cs"/>
                                      </a:rPr>
                                      <m:t>4</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r>
                                      <a:rPr lang="es-ES" sz="1100" b="0" i="1">
                                        <a:solidFill>
                                          <a:schemeClr val="tx1"/>
                                        </a:solidFill>
                                        <a:effectLst/>
                                        <a:latin typeface="Cambria Math" panose="02040503050406030204" pitchFamily="18" charset="0"/>
                                        <a:ea typeface="+mn-ea"/>
                                        <a:cs typeface="+mn-cs"/>
                                      </a:rPr>
                                      <m:t>7</m:t>
                                    </m:r>
                                  </m:den>
                                </m:f>
                              </m:e>
                            </m:d>
                          </m:e>
                        </m:rad>
                      </m:den>
                    </m:f>
                    <m:r>
                      <a:rPr lang="es-ES" sz="1100" b="0" i="1">
                        <a:solidFill>
                          <a:schemeClr val="tx1"/>
                        </a:solidFill>
                        <a:effectLst/>
                        <a:latin typeface="Cambria Math" panose="02040503050406030204" pitchFamily="18" charset="0"/>
                        <a:ea typeface="+mn-ea"/>
                        <a:cs typeface="+mn-cs"/>
                      </a:rPr>
                      <m:t>=0,71</m:t>
                    </m:r>
                  </m:oMath>
                </m:oMathPara>
              </a14:m>
              <a:endParaRPr lang="es-EC" sz="1100">
                <a:solidFill>
                  <a:schemeClr val="tx1"/>
                </a:solidFill>
                <a:effectLst/>
                <a:latin typeface="+mn-lt"/>
                <a:ea typeface="+mn-ea"/>
                <a:cs typeface="+mn-cs"/>
              </a:endParaRPr>
            </a:p>
          </xdr:txBody>
        </xdr:sp>
      </mc:Choice>
      <mc:Fallback xmlns="">
        <xdr:sp macro="" textlink="">
          <xdr:nvSpPr>
            <xdr:cNvPr id="5" name="CuadroTexto 4">
              <a:extLst>
                <a:ext uri="{FF2B5EF4-FFF2-40B4-BE49-F238E27FC236}">
                  <a16:creationId xmlns:a16="http://schemas.microsoft.com/office/drawing/2014/main" id="{1581CC2A-1715-41A5-896B-9412E3F1335E}"/>
                </a:ext>
              </a:extLst>
            </xdr:cNvPr>
            <xdr:cNvSpPr txBox="1"/>
          </xdr:nvSpPr>
          <xdr:spPr>
            <a:xfrm>
              <a:off x="371475" y="6991350"/>
              <a:ext cx="2846870"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C" sz="1100" i="0">
                  <a:solidFill>
                    <a:schemeClr val="tx1"/>
                  </a:solidFill>
                  <a:effectLst/>
                  <a:latin typeface="+mn-lt"/>
                  <a:ea typeface="+mn-ea"/>
                  <a:cs typeface="+mn-cs"/>
                </a:rPr>
                <a:t>𝑡=((𝑥_1 ) ̅−(𝑥_2 ) ̅)/√(〖𝑠_𝑝〗^2 (1/𝑛_1 +1/𝑛_2 ) )</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77,5</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72,14</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146,43</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4</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7</a:t>
              </a:r>
              <a:r>
                <a:rPr lang="es-EC" sz="1100" b="0" i="0">
                  <a:solidFill>
                    <a:schemeClr val="tx1"/>
                  </a:solidFill>
                  <a:effectLst/>
                  <a:latin typeface="+mn-lt"/>
                  <a:ea typeface="+mn-ea"/>
                  <a:cs typeface="+mn-cs"/>
                </a:rPr>
                <a:t>) )</a:t>
              </a:r>
              <a:r>
                <a:rPr lang="es-ES" sz="1100" b="0" i="0">
                  <a:solidFill>
                    <a:schemeClr val="tx1"/>
                  </a:solidFill>
                  <a:effectLst/>
                  <a:latin typeface="Cambria Math" panose="02040503050406030204" pitchFamily="18" charset="0"/>
                  <a:ea typeface="+mn-ea"/>
                  <a:cs typeface="+mn-cs"/>
                </a:rPr>
                <a:t>=0,71</a:t>
              </a:r>
              <a:endParaRPr lang="es-EC" sz="1100">
                <a:solidFill>
                  <a:schemeClr val="tx1"/>
                </a:solidFill>
                <a:effectLst/>
                <a:latin typeface="+mn-lt"/>
                <a:ea typeface="+mn-ea"/>
                <a:cs typeface="+mn-cs"/>
              </a:endParaRPr>
            </a:p>
          </xdr:txBody>
        </xdr:sp>
      </mc:Fallback>
    </mc:AlternateContent>
    <xdr:clientData/>
  </xdr:oneCellAnchor>
  <xdr:oneCellAnchor>
    <xdr:from>
      <xdr:col>0</xdr:col>
      <xdr:colOff>228600</xdr:colOff>
      <xdr:row>59</xdr:row>
      <xdr:rowOff>28575</xdr:rowOff>
    </xdr:from>
    <xdr:ext cx="4480136" cy="367408"/>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4DEC0EBC-B240-4968-B95C-7EAFA5EE26CF}"/>
                </a:ext>
              </a:extLst>
            </xdr:cNvPr>
            <xdr:cNvSpPr txBox="1"/>
          </xdr:nvSpPr>
          <xdr:spPr>
            <a:xfrm>
              <a:off x="228600" y="9582150"/>
              <a:ext cx="448013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𝑝</m:t>
                            </m:r>
                          </m:sub>
                        </m:sSub>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d>
                          <m:dPr>
                            <m:ctrlPr>
                              <a:rPr lang="es-EC" sz="1100" i="1">
                                <a:solidFill>
                                  <a:schemeClr val="tx1"/>
                                </a:solidFill>
                                <a:effectLst/>
                                <a:latin typeface="Cambria Math" panose="02040503050406030204" pitchFamily="18" charset="0"/>
                                <a:ea typeface="+mn-ea"/>
                                <a:cs typeface="+mn-cs"/>
                              </a:rPr>
                            </m:ctrlPr>
                          </m:d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−1</m:t>
                            </m:r>
                          </m:e>
                        </m:d>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1</m:t>
                                </m:r>
                              </m:sub>
                            </m:sSub>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r>
                          <a:rPr lang="es-EC" sz="1100" i="1">
                            <a:solidFill>
                              <a:schemeClr val="tx1"/>
                            </a:solidFill>
                            <a:effectLst/>
                            <a:latin typeface="Cambria Math" panose="02040503050406030204" pitchFamily="18" charset="0"/>
                            <a:ea typeface="+mn-ea"/>
                            <a:cs typeface="+mn-cs"/>
                          </a:rPr>
                          <m:t>−1)</m:t>
                        </m:r>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2</m:t>
                                </m:r>
                              </m:sub>
                            </m:sSub>
                          </m:e>
                          <m:sup>
                            <m:r>
                              <a:rPr lang="es-EC" sz="1100" i="1">
                                <a:solidFill>
                                  <a:schemeClr val="tx1"/>
                                </a:solidFill>
                                <a:effectLst/>
                                <a:latin typeface="Cambria Math" panose="02040503050406030204" pitchFamily="18" charset="0"/>
                                <a:ea typeface="+mn-ea"/>
                                <a:cs typeface="+mn-cs"/>
                              </a:rPr>
                              <m:t>2</m:t>
                            </m:r>
                          </m:sup>
                        </m:sSup>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r>
                          <a:rPr lang="es-EC" sz="1100" i="1">
                            <a:solidFill>
                              <a:schemeClr val="tx1"/>
                            </a:solidFill>
                            <a:effectLst/>
                            <a:latin typeface="Cambria Math" panose="02040503050406030204" pitchFamily="18" charset="0"/>
                            <a:ea typeface="+mn-ea"/>
                            <a:cs typeface="+mn-cs"/>
                          </a:rPr>
                          <m:t>−2</m:t>
                        </m:r>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d>
                          <m:dPr>
                            <m:ctrlPr>
                              <a:rPr lang="es-EC" sz="1100" i="1">
                                <a:solidFill>
                                  <a:schemeClr val="tx1"/>
                                </a:solidFill>
                                <a:effectLst/>
                                <a:latin typeface="Cambria Math" panose="02040503050406030204" pitchFamily="18" charset="0"/>
                                <a:ea typeface="+mn-ea"/>
                                <a:cs typeface="+mn-cs"/>
                              </a:rPr>
                            </m:ctrlPr>
                          </m:dPr>
                          <m:e>
                            <m:r>
                              <a:rPr lang="es-ES" sz="1100" b="0" i="1">
                                <a:solidFill>
                                  <a:schemeClr val="tx1"/>
                                </a:solidFill>
                                <a:effectLst/>
                                <a:latin typeface="Cambria Math" panose="02040503050406030204" pitchFamily="18" charset="0"/>
                                <a:ea typeface="+mn-ea"/>
                                <a:cs typeface="+mn-cs"/>
                              </a:rPr>
                              <m:t>4</m:t>
                            </m:r>
                            <m:r>
                              <a:rPr lang="es-EC" sz="1100" i="1">
                                <a:solidFill>
                                  <a:schemeClr val="tx1"/>
                                </a:solidFill>
                                <a:effectLst/>
                                <a:latin typeface="Cambria Math" panose="02040503050406030204" pitchFamily="18" charset="0"/>
                                <a:ea typeface="+mn-ea"/>
                                <a:cs typeface="+mn-cs"/>
                              </a:rPr>
                              <m:t>−1</m:t>
                            </m:r>
                          </m:e>
                        </m:d>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11,9</m:t>
                            </m:r>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7</m:t>
                        </m:r>
                        <m:r>
                          <a:rPr lang="es-EC" sz="1100" i="1">
                            <a:solidFill>
                              <a:schemeClr val="tx1"/>
                            </a:solidFill>
                            <a:effectLst/>
                            <a:latin typeface="Cambria Math" panose="02040503050406030204" pitchFamily="18" charset="0"/>
                            <a:ea typeface="+mn-ea"/>
                            <a:cs typeface="+mn-cs"/>
                          </a:rPr>
                          <m:t>−1)</m:t>
                        </m:r>
                        <m:sSup>
                          <m:sSupPr>
                            <m:ctrlPr>
                              <a:rPr lang="es-EC" sz="1100" i="1">
                                <a:solidFill>
                                  <a:schemeClr val="tx1"/>
                                </a:solidFill>
                                <a:effectLst/>
                                <a:latin typeface="Cambria Math" panose="02040503050406030204" pitchFamily="18" charset="0"/>
                                <a:ea typeface="+mn-ea"/>
                                <a:cs typeface="+mn-cs"/>
                              </a:rPr>
                            </m:ctrlPr>
                          </m:sSupPr>
                          <m:e>
                            <m:r>
                              <a:rPr lang="es-ES" sz="1100" b="0" i="1">
                                <a:solidFill>
                                  <a:schemeClr val="tx1"/>
                                </a:solidFill>
                                <a:effectLst/>
                                <a:latin typeface="Cambria Math" panose="02040503050406030204" pitchFamily="18" charset="0"/>
                                <a:ea typeface="+mn-ea"/>
                                <a:cs typeface="+mn-cs"/>
                              </a:rPr>
                              <m:t>12,2</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4</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7</m:t>
                        </m:r>
                        <m:r>
                          <a:rPr lang="es-EC" sz="1100" i="1">
                            <a:solidFill>
                              <a:schemeClr val="tx1"/>
                            </a:solidFill>
                            <a:effectLst/>
                            <a:latin typeface="Cambria Math" panose="02040503050406030204" pitchFamily="18" charset="0"/>
                            <a:ea typeface="+mn-ea"/>
                            <a:cs typeface="+mn-cs"/>
                          </a:rPr>
                          <m:t>−2</m:t>
                        </m:r>
                      </m:den>
                    </m:f>
                    <m:r>
                      <a:rPr lang="es-ES" sz="1100" b="0" i="1">
                        <a:solidFill>
                          <a:schemeClr val="tx1"/>
                        </a:solidFill>
                        <a:effectLst/>
                        <a:latin typeface="Cambria Math" panose="02040503050406030204" pitchFamily="18" charset="0"/>
                        <a:ea typeface="+mn-ea"/>
                        <a:cs typeface="+mn-cs"/>
                      </a:rPr>
                      <m:t>=146,43</m:t>
                    </m:r>
                  </m:oMath>
                </m:oMathPara>
              </a14:m>
              <a:endParaRPr lang="es-EC" sz="1100">
                <a:solidFill>
                  <a:schemeClr val="tx1"/>
                </a:solidFill>
                <a:effectLst/>
                <a:latin typeface="+mn-lt"/>
                <a:ea typeface="+mn-ea"/>
                <a:cs typeface="+mn-cs"/>
              </a:endParaRPr>
            </a:p>
          </xdr:txBody>
        </xdr:sp>
      </mc:Choice>
      <mc:Fallback xmlns="">
        <xdr:sp macro="" textlink="">
          <xdr:nvSpPr>
            <xdr:cNvPr id="6" name="CuadroTexto 5">
              <a:extLst>
                <a:ext uri="{FF2B5EF4-FFF2-40B4-BE49-F238E27FC236}">
                  <a16:creationId xmlns:a16="http://schemas.microsoft.com/office/drawing/2014/main" id="{4DEC0EBC-B240-4968-B95C-7EAFA5EE26CF}"/>
                </a:ext>
              </a:extLst>
            </xdr:cNvPr>
            <xdr:cNvSpPr txBox="1"/>
          </xdr:nvSpPr>
          <xdr:spPr>
            <a:xfrm>
              <a:off x="228600" y="9582150"/>
              <a:ext cx="448013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C" sz="1100" i="0">
                  <a:solidFill>
                    <a:schemeClr val="tx1"/>
                  </a:solidFill>
                  <a:effectLst/>
                  <a:latin typeface="+mn-lt"/>
                  <a:ea typeface="+mn-ea"/>
                  <a:cs typeface="+mn-cs"/>
                </a:rPr>
                <a:t>〖𝑠_𝑝〗^2=((𝑛_1−1) 〖𝑠_1〗^2+(𝑛_2−1)〖𝑠_2〗^2)/(𝑛_1+𝑛_2−2)</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4</a:t>
              </a:r>
              <a:r>
                <a:rPr lang="es-EC" sz="1100" i="0">
                  <a:solidFill>
                    <a:schemeClr val="tx1"/>
                  </a:solidFill>
                  <a:effectLst/>
                  <a:latin typeface="+mn-lt"/>
                  <a:ea typeface="+mn-ea"/>
                  <a:cs typeface="+mn-cs"/>
                </a:rPr>
                <a:t>−1) 〖</a:t>
              </a:r>
              <a:r>
                <a:rPr lang="es-ES" sz="1100" b="0" i="0">
                  <a:solidFill>
                    <a:schemeClr val="tx1"/>
                  </a:solidFill>
                  <a:effectLst/>
                  <a:latin typeface="Cambria Math" panose="02040503050406030204" pitchFamily="18" charset="0"/>
                  <a:ea typeface="+mn-ea"/>
                  <a:cs typeface="+mn-cs"/>
                </a:rPr>
                <a:t>11,9</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7</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12,2</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4</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7</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=146,43</a:t>
              </a:r>
              <a:endParaRPr lang="es-EC" sz="1100">
                <a:solidFill>
                  <a:schemeClr val="tx1"/>
                </a:solidFill>
                <a:effectLst/>
                <a:latin typeface="+mn-lt"/>
                <a:ea typeface="+mn-ea"/>
                <a:cs typeface="+mn-cs"/>
              </a:endParaRPr>
            </a:p>
          </xdr:txBody>
        </xdr:sp>
      </mc:Fallback>
    </mc:AlternateContent>
    <xdr:clientData/>
  </xdr:oneCellAnchor>
  <xdr:oneCellAnchor>
    <xdr:from>
      <xdr:col>0</xdr:col>
      <xdr:colOff>333375</xdr:colOff>
      <xdr:row>63</xdr:row>
      <xdr:rowOff>38100</xdr:rowOff>
    </xdr:from>
    <xdr:ext cx="2846870" cy="532005"/>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E8AAD0F3-B60E-4970-802F-AC8CE9A2C8DD}"/>
                </a:ext>
              </a:extLst>
            </xdr:cNvPr>
            <xdr:cNvSpPr txBox="1"/>
          </xdr:nvSpPr>
          <xdr:spPr>
            <a:xfrm>
              <a:off x="333375" y="10239375"/>
              <a:ext cx="2846870"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𝑡</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1</m:t>
                                </m:r>
                              </m:sub>
                            </m:sSub>
                          </m:e>
                        </m:acc>
                        <m:r>
                          <a:rPr lang="es-EC" sz="1100" i="1">
                            <a:solidFill>
                              <a:schemeClr val="tx1"/>
                            </a:solidFill>
                            <a:effectLst/>
                            <a:latin typeface="Cambria Math" panose="02040503050406030204" pitchFamily="18" charset="0"/>
                            <a:ea typeface="+mn-ea"/>
                            <a:cs typeface="+mn-cs"/>
                          </a:rPr>
                          <m:t>−</m:t>
                        </m:r>
                        <m:acc>
                          <m:accPr>
                            <m:chr m:val="̅"/>
                            <m:ctrlPr>
                              <a:rPr lang="es-EC" sz="1100" i="1">
                                <a:solidFill>
                                  <a:schemeClr val="tx1"/>
                                </a:solidFill>
                                <a:effectLst/>
                                <a:latin typeface="Cambria Math" panose="02040503050406030204" pitchFamily="18" charset="0"/>
                                <a:ea typeface="+mn-ea"/>
                                <a:cs typeface="+mn-cs"/>
                              </a:rPr>
                            </m:ctrlPr>
                          </m:acc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2</m:t>
                                </m:r>
                              </m:sub>
                            </m:sSub>
                          </m:e>
                        </m:acc>
                      </m:num>
                      <m:den>
                        <m:rad>
                          <m:radPr>
                            <m:degHide m:val="on"/>
                            <m:ctrlPr>
                              <a:rPr lang="es-EC" sz="1100" i="1">
                                <a:solidFill>
                                  <a:schemeClr val="tx1"/>
                                </a:solidFill>
                                <a:effectLst/>
                                <a:latin typeface="Cambria Math" panose="02040503050406030204" pitchFamily="18" charset="0"/>
                                <a:ea typeface="+mn-ea"/>
                                <a:cs typeface="+mn-cs"/>
                              </a:rPr>
                            </m:ctrlPr>
                          </m:radPr>
                          <m:deg/>
                          <m:e>
                            <m:sSup>
                              <m:sSupPr>
                                <m:ctrlPr>
                                  <a:rPr lang="es-EC" sz="1100" i="1">
                                    <a:solidFill>
                                      <a:schemeClr val="tx1"/>
                                    </a:solidFill>
                                    <a:effectLst/>
                                    <a:latin typeface="Cambria Math" panose="02040503050406030204" pitchFamily="18" charset="0"/>
                                    <a:ea typeface="+mn-ea"/>
                                    <a:cs typeface="+mn-cs"/>
                                  </a:rPr>
                                </m:ctrlPr>
                              </m:sSupPr>
                              <m:e>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𝑝</m:t>
                                    </m:r>
                                  </m:sub>
                                </m:sSub>
                              </m:e>
                              <m:sup>
                                <m:r>
                                  <a:rPr lang="es-EC" sz="1100" i="1">
                                    <a:solidFill>
                                      <a:schemeClr val="tx1"/>
                                    </a:solidFill>
                                    <a:effectLst/>
                                    <a:latin typeface="Cambria Math" panose="02040503050406030204" pitchFamily="18" charset="0"/>
                                    <a:ea typeface="+mn-ea"/>
                                    <a:cs typeface="+mn-cs"/>
                                  </a:rPr>
                                  <m:t>2</m:t>
                                </m:r>
                              </m:sup>
                            </m:sSup>
                            <m:d>
                              <m:dPr>
                                <m:ctrlPr>
                                  <a:rPr lang="es-EC" sz="1100" i="1">
                                    <a:solidFill>
                                      <a:schemeClr val="tx1"/>
                                    </a:solidFill>
                                    <a:effectLst/>
                                    <a:latin typeface="Cambria Math" panose="02040503050406030204" pitchFamily="18" charset="0"/>
                                    <a:ea typeface="+mn-ea"/>
                                    <a:cs typeface="+mn-cs"/>
                                  </a:rPr>
                                </m:ctrlPr>
                              </m:dPr>
                              <m:e>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e>
                            </m:d>
                          </m:e>
                        </m:rad>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77,5</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72,14</m:t>
                        </m:r>
                      </m:num>
                      <m:den>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146,43</m:t>
                            </m:r>
                            <m:d>
                              <m:dPr>
                                <m:ctrlPr>
                                  <a:rPr lang="es-EC" sz="1100" i="1">
                                    <a:solidFill>
                                      <a:schemeClr val="tx1"/>
                                    </a:solidFill>
                                    <a:effectLst/>
                                    <a:latin typeface="Cambria Math" panose="02040503050406030204" pitchFamily="18" charset="0"/>
                                    <a:ea typeface="+mn-ea"/>
                                    <a:cs typeface="+mn-cs"/>
                                  </a:rPr>
                                </m:ctrlPr>
                              </m:dPr>
                              <m:e>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r>
                                      <a:rPr lang="es-ES" sz="1100" b="0" i="1">
                                        <a:solidFill>
                                          <a:schemeClr val="tx1"/>
                                        </a:solidFill>
                                        <a:effectLst/>
                                        <a:latin typeface="Cambria Math" panose="02040503050406030204" pitchFamily="18" charset="0"/>
                                        <a:ea typeface="+mn-ea"/>
                                        <a:cs typeface="+mn-cs"/>
                                      </a:rPr>
                                      <m:t>4</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1</m:t>
                                    </m:r>
                                  </m:num>
                                  <m:den>
                                    <m:r>
                                      <a:rPr lang="es-ES" sz="1100" b="0" i="1">
                                        <a:solidFill>
                                          <a:schemeClr val="tx1"/>
                                        </a:solidFill>
                                        <a:effectLst/>
                                        <a:latin typeface="Cambria Math" panose="02040503050406030204" pitchFamily="18" charset="0"/>
                                        <a:ea typeface="+mn-ea"/>
                                        <a:cs typeface="+mn-cs"/>
                                      </a:rPr>
                                      <m:t>7</m:t>
                                    </m:r>
                                  </m:den>
                                </m:f>
                              </m:e>
                            </m:d>
                          </m:e>
                        </m:rad>
                      </m:den>
                    </m:f>
                    <m:r>
                      <a:rPr lang="es-ES" sz="1100" b="0" i="1">
                        <a:solidFill>
                          <a:schemeClr val="tx1"/>
                        </a:solidFill>
                        <a:effectLst/>
                        <a:latin typeface="Cambria Math" panose="02040503050406030204" pitchFamily="18" charset="0"/>
                        <a:ea typeface="+mn-ea"/>
                        <a:cs typeface="+mn-cs"/>
                      </a:rPr>
                      <m:t>=0,71</m:t>
                    </m:r>
                  </m:oMath>
                </m:oMathPara>
              </a14:m>
              <a:endParaRPr lang="es-EC" sz="1100">
                <a:solidFill>
                  <a:schemeClr val="tx1"/>
                </a:solidFill>
                <a:effectLst/>
                <a:latin typeface="+mn-lt"/>
                <a:ea typeface="+mn-ea"/>
                <a:cs typeface="+mn-cs"/>
              </a:endParaRPr>
            </a:p>
          </xdr:txBody>
        </xdr:sp>
      </mc:Choice>
      <mc:Fallback xmlns="">
        <xdr:sp macro="" textlink="">
          <xdr:nvSpPr>
            <xdr:cNvPr id="7" name="CuadroTexto 6">
              <a:extLst>
                <a:ext uri="{FF2B5EF4-FFF2-40B4-BE49-F238E27FC236}">
                  <a16:creationId xmlns:a16="http://schemas.microsoft.com/office/drawing/2014/main" id="{E8AAD0F3-B60E-4970-802F-AC8CE9A2C8DD}"/>
                </a:ext>
              </a:extLst>
            </xdr:cNvPr>
            <xdr:cNvSpPr txBox="1"/>
          </xdr:nvSpPr>
          <xdr:spPr>
            <a:xfrm>
              <a:off x="333375" y="10239375"/>
              <a:ext cx="2846870"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C" sz="1100" i="0">
                  <a:solidFill>
                    <a:schemeClr val="tx1"/>
                  </a:solidFill>
                  <a:effectLst/>
                  <a:latin typeface="+mn-lt"/>
                  <a:ea typeface="+mn-ea"/>
                  <a:cs typeface="+mn-cs"/>
                </a:rPr>
                <a:t>𝑡=((𝑥_1 ) ̅−(𝑥_2 ) ̅)/√(〖𝑠_𝑝〗^2 (1/𝑛_1 +1/𝑛_2 ) )</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77,5</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72,14</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146,43</a:t>
              </a:r>
              <a:r>
                <a:rPr lang="es-EC" sz="1100" b="0" i="0">
                  <a:solidFill>
                    <a:schemeClr val="tx1"/>
                  </a:solidFill>
                  <a:effectLst/>
                  <a:latin typeface="+mn-lt"/>
                  <a:ea typeface="+mn-ea"/>
                  <a:cs typeface="+mn-cs"/>
                </a:rPr>
                <a:t>(</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4</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7</a:t>
              </a:r>
              <a:r>
                <a:rPr lang="es-EC" sz="1100" b="0" i="0">
                  <a:solidFill>
                    <a:schemeClr val="tx1"/>
                  </a:solidFill>
                  <a:effectLst/>
                  <a:latin typeface="+mn-lt"/>
                  <a:ea typeface="+mn-ea"/>
                  <a:cs typeface="+mn-cs"/>
                </a:rPr>
                <a:t>) )</a:t>
              </a:r>
              <a:r>
                <a:rPr lang="es-ES" sz="1100" b="0" i="0">
                  <a:solidFill>
                    <a:schemeClr val="tx1"/>
                  </a:solidFill>
                  <a:effectLst/>
                  <a:latin typeface="Cambria Math" panose="02040503050406030204" pitchFamily="18" charset="0"/>
                  <a:ea typeface="+mn-ea"/>
                  <a:cs typeface="+mn-cs"/>
                </a:rPr>
                <a:t>=0,71</a:t>
              </a:r>
              <a:endParaRPr lang="es-EC" sz="1100">
                <a:solidFill>
                  <a:schemeClr val="tx1"/>
                </a:solidFill>
                <a:effectLst/>
                <a:latin typeface="+mn-lt"/>
                <a:ea typeface="+mn-ea"/>
                <a:cs typeface="+mn-cs"/>
              </a:endParaRPr>
            </a:p>
          </xdr:txBody>
        </xdr:sp>
      </mc:Fallback>
    </mc:AlternateContent>
    <xdr:clientData/>
  </xdr:oneCellAnchor>
  <xdr:twoCellAnchor editAs="oneCell">
    <xdr:from>
      <xdr:col>6</xdr:col>
      <xdr:colOff>381000</xdr:colOff>
      <xdr:row>14</xdr:row>
      <xdr:rowOff>95250</xdr:rowOff>
    </xdr:from>
    <xdr:to>
      <xdr:col>12</xdr:col>
      <xdr:colOff>656619</xdr:colOff>
      <xdr:row>23</xdr:row>
      <xdr:rowOff>37914</xdr:rowOff>
    </xdr:to>
    <xdr:pic>
      <xdr:nvPicPr>
        <xdr:cNvPr id="8" name="Imagen 7">
          <a:extLst>
            <a:ext uri="{FF2B5EF4-FFF2-40B4-BE49-F238E27FC236}">
              <a16:creationId xmlns:a16="http://schemas.microsoft.com/office/drawing/2014/main" id="{B6923E1A-B74C-F02E-AE06-1A3AE80324CB}"/>
            </a:ext>
          </a:extLst>
        </xdr:cNvPr>
        <xdr:cNvPicPr>
          <a:picLocks noChangeAspect="1"/>
        </xdr:cNvPicPr>
      </xdr:nvPicPr>
      <xdr:blipFill>
        <a:blip xmlns:r="http://schemas.openxmlformats.org/officeDocument/2006/relationships" r:embed="rId1"/>
        <a:stretch>
          <a:fillRect/>
        </a:stretch>
      </xdr:blipFill>
      <xdr:spPr>
        <a:xfrm>
          <a:off x="4953000" y="2514600"/>
          <a:ext cx="4847619" cy="1485714"/>
        </a:xfrm>
        <a:prstGeom prst="rect">
          <a:avLst/>
        </a:prstGeom>
      </xdr:spPr>
    </xdr:pic>
    <xdr:clientData/>
  </xdr:twoCellAnchor>
  <xdr:twoCellAnchor editAs="oneCell">
    <xdr:from>
      <xdr:col>7</xdr:col>
      <xdr:colOff>0</xdr:colOff>
      <xdr:row>35</xdr:row>
      <xdr:rowOff>0</xdr:rowOff>
    </xdr:from>
    <xdr:to>
      <xdr:col>13</xdr:col>
      <xdr:colOff>332762</xdr:colOff>
      <xdr:row>44</xdr:row>
      <xdr:rowOff>37902</xdr:rowOff>
    </xdr:to>
    <xdr:pic>
      <xdr:nvPicPr>
        <xdr:cNvPr id="9" name="Imagen 8">
          <a:extLst>
            <a:ext uri="{FF2B5EF4-FFF2-40B4-BE49-F238E27FC236}">
              <a16:creationId xmlns:a16="http://schemas.microsoft.com/office/drawing/2014/main" id="{2538ABCC-855F-47E4-DBDA-8A3C38BA0CDA}"/>
            </a:ext>
          </a:extLst>
        </xdr:cNvPr>
        <xdr:cNvPicPr>
          <a:picLocks noChangeAspect="1"/>
        </xdr:cNvPicPr>
      </xdr:nvPicPr>
      <xdr:blipFill>
        <a:blip xmlns:r="http://schemas.openxmlformats.org/officeDocument/2006/relationships" r:embed="rId2"/>
        <a:stretch>
          <a:fillRect/>
        </a:stretch>
      </xdr:blipFill>
      <xdr:spPr>
        <a:xfrm>
          <a:off x="5334000" y="6038850"/>
          <a:ext cx="4904762" cy="1580952"/>
        </a:xfrm>
        <a:prstGeom prst="rect">
          <a:avLst/>
        </a:prstGeom>
      </xdr:spPr>
    </xdr:pic>
    <xdr:clientData/>
  </xdr:twoCellAnchor>
  <xdr:twoCellAnchor editAs="oneCell">
    <xdr:from>
      <xdr:col>7</xdr:col>
      <xdr:colOff>0</xdr:colOff>
      <xdr:row>55</xdr:row>
      <xdr:rowOff>0</xdr:rowOff>
    </xdr:from>
    <xdr:to>
      <xdr:col>13</xdr:col>
      <xdr:colOff>313714</xdr:colOff>
      <xdr:row>64</xdr:row>
      <xdr:rowOff>9331</xdr:rowOff>
    </xdr:to>
    <xdr:pic>
      <xdr:nvPicPr>
        <xdr:cNvPr id="10" name="Imagen 9">
          <a:extLst>
            <a:ext uri="{FF2B5EF4-FFF2-40B4-BE49-F238E27FC236}">
              <a16:creationId xmlns:a16="http://schemas.microsoft.com/office/drawing/2014/main" id="{B946C05E-C2F0-674B-2E8C-0A8329BAAAEE}"/>
            </a:ext>
          </a:extLst>
        </xdr:cNvPr>
        <xdr:cNvPicPr>
          <a:picLocks noChangeAspect="1"/>
        </xdr:cNvPicPr>
      </xdr:nvPicPr>
      <xdr:blipFill>
        <a:blip xmlns:r="http://schemas.openxmlformats.org/officeDocument/2006/relationships" r:embed="rId3"/>
        <a:stretch>
          <a:fillRect/>
        </a:stretch>
      </xdr:blipFill>
      <xdr:spPr>
        <a:xfrm>
          <a:off x="5334000" y="9486900"/>
          <a:ext cx="4885714" cy="1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6</xdr:col>
      <xdr:colOff>200025</xdr:colOff>
      <xdr:row>2</xdr:row>
      <xdr:rowOff>171450</xdr:rowOff>
    </xdr:from>
    <xdr:ext cx="1230722" cy="321498"/>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B610BDB-C0B6-4630-A69A-ED661DFD7285}"/>
                </a:ext>
              </a:extLst>
            </xdr:cNvPr>
            <xdr:cNvSpPr txBox="1"/>
          </xdr:nvSpPr>
          <xdr:spPr>
            <a:xfrm>
              <a:off x="4772025" y="485775"/>
              <a:ext cx="1230722"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𝑑</m:t>
                        </m:r>
                      </m:e>
                    </m:acc>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m:rPr>
                            <m:sty m:val="p"/>
                          </m:rPr>
                          <a:rPr lang="es-EC" sz="1100">
                            <a:solidFill>
                              <a:schemeClr val="tx1"/>
                            </a:solidFill>
                            <a:effectLst/>
                            <a:latin typeface="Cambria Math" panose="02040503050406030204" pitchFamily="18" charset="0"/>
                            <a:ea typeface="+mn-ea"/>
                            <a:cs typeface="+mn-cs"/>
                          </a:rPr>
                          <m:t>Σ</m:t>
                        </m:r>
                        <m:r>
                          <a:rPr lang="es-EC" sz="1100" i="1">
                            <a:solidFill>
                              <a:schemeClr val="tx1"/>
                            </a:solidFill>
                            <a:effectLst/>
                            <a:latin typeface="Cambria Math" panose="02040503050406030204" pitchFamily="18" charset="0"/>
                            <a:ea typeface="+mn-ea"/>
                            <a:cs typeface="+mn-cs"/>
                          </a:rPr>
                          <m:t>𝑑</m:t>
                        </m:r>
                      </m:num>
                      <m:den>
                        <m:r>
                          <a:rPr lang="es-EC" sz="1100" i="1">
                            <a:solidFill>
                              <a:schemeClr val="tx1"/>
                            </a:solidFill>
                            <a:effectLst/>
                            <a:latin typeface="Cambria Math" panose="02040503050406030204" pitchFamily="18" charset="0"/>
                            <a:ea typeface="+mn-ea"/>
                            <a:cs typeface="+mn-cs"/>
                          </a:rPr>
                          <m:t>𝑛</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0">
                            <a:solidFill>
                              <a:schemeClr val="tx1"/>
                            </a:solidFill>
                            <a:effectLst/>
                            <a:latin typeface="Cambria Math" panose="02040503050406030204" pitchFamily="18" charset="0"/>
                            <a:ea typeface="+mn-ea"/>
                            <a:cs typeface="+mn-cs"/>
                          </a:rPr>
                          <m:t>156</m:t>
                        </m:r>
                      </m:num>
                      <m:den>
                        <m:r>
                          <a:rPr lang="es-ES" sz="1100" b="0" i="1">
                            <a:solidFill>
                              <a:schemeClr val="tx1"/>
                            </a:solidFill>
                            <a:effectLst/>
                            <a:latin typeface="Cambria Math" panose="02040503050406030204" pitchFamily="18" charset="0"/>
                            <a:ea typeface="+mn-ea"/>
                            <a:cs typeface="+mn-cs"/>
                          </a:rPr>
                          <m:t>13</m:t>
                        </m:r>
                      </m:den>
                    </m:f>
                    <m:r>
                      <a:rPr lang="es-ES" sz="1100" b="0" i="1">
                        <a:solidFill>
                          <a:schemeClr val="tx1"/>
                        </a:solidFill>
                        <a:effectLst/>
                        <a:latin typeface="Cambria Math" panose="02040503050406030204" pitchFamily="18" charset="0"/>
                        <a:ea typeface="+mn-ea"/>
                        <a:cs typeface="+mn-cs"/>
                      </a:rPr>
                      <m:t>=12</m:t>
                    </m:r>
                  </m:oMath>
                </m:oMathPara>
              </a14:m>
              <a:endParaRPr lang="es-EC" sz="1100">
                <a:solidFill>
                  <a:schemeClr val="tx1"/>
                </a:solidFill>
                <a:effectLst/>
                <a:latin typeface="+mn-lt"/>
                <a:ea typeface="+mn-ea"/>
                <a:cs typeface="+mn-cs"/>
              </a:endParaRPr>
            </a:p>
          </xdr:txBody>
        </xdr:sp>
      </mc:Choice>
      <mc:Fallback xmlns="">
        <xdr:sp macro="" textlink="">
          <xdr:nvSpPr>
            <xdr:cNvPr id="2" name="CuadroTexto 1">
              <a:extLst>
                <a:ext uri="{FF2B5EF4-FFF2-40B4-BE49-F238E27FC236}">
                  <a16:creationId xmlns:a16="http://schemas.microsoft.com/office/drawing/2014/main" id="{4B610BDB-C0B6-4630-A69A-ED661DFD7285}"/>
                </a:ext>
              </a:extLst>
            </xdr:cNvPr>
            <xdr:cNvSpPr txBox="1"/>
          </xdr:nvSpPr>
          <xdr:spPr>
            <a:xfrm>
              <a:off x="4772025" y="485775"/>
              <a:ext cx="1230722"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𝑑 ̅=Σ𝑑/𝑛=</a:t>
              </a:r>
              <a:r>
                <a:rPr lang="es-ES" sz="1100" b="0" i="0">
                  <a:solidFill>
                    <a:schemeClr val="tx1"/>
                  </a:solidFill>
                  <a:effectLst/>
                  <a:latin typeface="Cambria Math" panose="02040503050406030204" pitchFamily="18" charset="0"/>
                  <a:ea typeface="+mn-ea"/>
                  <a:cs typeface="+mn-cs"/>
                </a:rPr>
                <a:t>156</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13=12</a:t>
              </a:r>
              <a:endParaRPr lang="es-EC" sz="1100">
                <a:solidFill>
                  <a:schemeClr val="tx1"/>
                </a:solidFill>
                <a:effectLst/>
                <a:latin typeface="+mn-lt"/>
                <a:ea typeface="+mn-ea"/>
                <a:cs typeface="+mn-cs"/>
              </a:endParaRPr>
            </a:p>
          </xdr:txBody>
        </xdr:sp>
      </mc:Fallback>
    </mc:AlternateContent>
    <xdr:clientData/>
  </xdr:oneCellAnchor>
  <xdr:oneCellAnchor>
    <xdr:from>
      <xdr:col>6</xdr:col>
      <xdr:colOff>238125</xdr:colOff>
      <xdr:row>7</xdr:row>
      <xdr:rowOff>152400</xdr:rowOff>
    </xdr:from>
    <xdr:ext cx="3352200" cy="50898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F0070BF-5947-4A9F-8C60-2DB8EF69CA1C}"/>
                </a:ext>
              </a:extLst>
            </xdr:cNvPr>
            <xdr:cNvSpPr txBox="1"/>
          </xdr:nvSpPr>
          <xdr:spPr>
            <a:xfrm>
              <a:off x="4810125" y="1285875"/>
              <a:ext cx="335220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𝑑</m:t>
                        </m:r>
                      </m:sub>
                    </m:sSub>
                    <m:r>
                      <a:rPr lang="es-EC" sz="110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r>
                              <m:rPr>
                                <m:sty m:val="p"/>
                              </m:rPr>
                              <a:rPr lang="es-EC" sz="1100">
                                <a:solidFill>
                                  <a:schemeClr val="tx1"/>
                                </a:solidFill>
                                <a:effectLst/>
                                <a:latin typeface="Cambria Math" panose="02040503050406030204" pitchFamily="18" charset="0"/>
                                <a:ea typeface="+mn-ea"/>
                                <a:cs typeface="+mn-cs"/>
                              </a:rPr>
                              <m:t>Σ</m:t>
                            </m:r>
                            <m:sSup>
                              <m:sSupPr>
                                <m:ctrlPr>
                                  <a:rPr lang="es-EC" sz="1100" i="1">
                                    <a:solidFill>
                                      <a:schemeClr val="tx1"/>
                                    </a:solidFill>
                                    <a:effectLst/>
                                    <a:latin typeface="Cambria Math" panose="02040503050406030204" pitchFamily="18" charset="0"/>
                                    <a:ea typeface="+mn-ea"/>
                                    <a:cs typeface="+mn-cs"/>
                                  </a:rPr>
                                </m:ctrlPr>
                              </m:sSupPr>
                              <m:e>
                                <m:r>
                                  <a:rPr lang="es-EC" sz="1100" i="1">
                                    <a:solidFill>
                                      <a:schemeClr val="tx1"/>
                                    </a:solidFill>
                                    <a:effectLst/>
                                    <a:latin typeface="Cambria Math" panose="02040503050406030204" pitchFamily="18" charset="0"/>
                                    <a:ea typeface="+mn-ea"/>
                                    <a:cs typeface="+mn-cs"/>
                                  </a:rPr>
                                  <m:t>𝑑</m:t>
                                </m:r>
                              </m:e>
                              <m:sup>
                                <m:r>
                                  <a:rPr lang="es-EC" sz="1100" i="1">
                                    <a:solidFill>
                                      <a:schemeClr val="tx1"/>
                                    </a:solidFill>
                                    <a:effectLst/>
                                    <a:latin typeface="Cambria Math" panose="02040503050406030204" pitchFamily="18" charset="0"/>
                                    <a:ea typeface="+mn-ea"/>
                                    <a:cs typeface="+mn-cs"/>
                                  </a:rPr>
                                  <m:t>2</m:t>
                                </m:r>
                              </m:sup>
                            </m:sSup>
                            <m:r>
                              <a:rPr lang="es-EC" sz="1100" i="1">
                                <a:solidFill>
                                  <a:schemeClr val="tx1"/>
                                </a:solidFill>
                                <a:effectLst/>
                                <a:latin typeface="Cambria Math" panose="02040503050406030204" pitchFamily="18" charset="0"/>
                                <a:ea typeface="+mn-ea"/>
                                <a:cs typeface="+mn-cs"/>
                              </a:rPr>
                              <m:t>−</m:t>
                            </m:r>
                            <m:f>
                              <m:fPr>
                                <m:type m:val="skw"/>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m:t>
                                </m:r>
                                <m:r>
                                  <m:rPr>
                                    <m:sty m:val="p"/>
                                  </m:rPr>
                                  <a:rPr lang="es-EC" sz="1100">
                                    <a:solidFill>
                                      <a:schemeClr val="tx1"/>
                                    </a:solidFill>
                                    <a:effectLst/>
                                    <a:latin typeface="Cambria Math" panose="02040503050406030204" pitchFamily="18" charset="0"/>
                                    <a:ea typeface="+mn-ea"/>
                                    <a:cs typeface="+mn-cs"/>
                                  </a:rPr>
                                  <m:t>Σ</m:t>
                                </m:r>
                                <m:r>
                                  <a:rPr lang="es-EC" sz="1100" i="1">
                                    <a:solidFill>
                                      <a:schemeClr val="tx1"/>
                                    </a:solidFill>
                                    <a:effectLst/>
                                    <a:latin typeface="Cambria Math" panose="02040503050406030204" pitchFamily="18" charset="0"/>
                                    <a:ea typeface="+mn-ea"/>
                                    <a:cs typeface="+mn-cs"/>
                                  </a:rPr>
                                  <m:t>𝑑</m:t>
                                </m:r>
                                <m:sSup>
                                  <m:sSupPr>
                                    <m:ctrlPr>
                                      <a:rPr lang="es-EC" sz="1100" i="1">
                                        <a:solidFill>
                                          <a:schemeClr val="tx1"/>
                                        </a:solidFill>
                                        <a:effectLst/>
                                        <a:latin typeface="Cambria Math" panose="02040503050406030204" pitchFamily="18" charset="0"/>
                                        <a:ea typeface="+mn-ea"/>
                                        <a:cs typeface="+mn-cs"/>
                                      </a:rPr>
                                    </m:ctrlPr>
                                  </m:sSupPr>
                                  <m:e>
                                    <m:r>
                                      <a:rPr lang="es-EC" sz="1100" i="1">
                                        <a:solidFill>
                                          <a:schemeClr val="tx1"/>
                                        </a:solidFill>
                                        <a:effectLst/>
                                        <a:latin typeface="Cambria Math" panose="02040503050406030204" pitchFamily="18" charset="0"/>
                                        <a:ea typeface="+mn-ea"/>
                                        <a:cs typeface="+mn-cs"/>
                                      </a:rPr>
                                      <m:t>)</m:t>
                                    </m:r>
                                  </m:e>
                                  <m:sup>
                                    <m:r>
                                      <a:rPr lang="es-EC" sz="1100" i="1">
                                        <a:solidFill>
                                          <a:schemeClr val="tx1"/>
                                        </a:solidFill>
                                        <a:effectLst/>
                                        <a:latin typeface="Cambria Math" panose="02040503050406030204" pitchFamily="18" charset="0"/>
                                        <a:ea typeface="+mn-ea"/>
                                        <a:cs typeface="+mn-cs"/>
                                      </a:rPr>
                                      <m:t>2</m:t>
                                    </m:r>
                                  </m:sup>
                                </m:sSup>
                              </m:num>
                              <m:den>
                                <m:r>
                                  <a:rPr lang="es-EC" sz="1100" i="1">
                                    <a:solidFill>
                                      <a:schemeClr val="tx1"/>
                                    </a:solidFill>
                                    <a:effectLst/>
                                    <a:latin typeface="Cambria Math" panose="02040503050406030204" pitchFamily="18" charset="0"/>
                                    <a:ea typeface="+mn-ea"/>
                                    <a:cs typeface="+mn-cs"/>
                                  </a:rPr>
                                  <m:t>𝑛</m:t>
                                </m:r>
                              </m:den>
                            </m:f>
                          </m:num>
                          <m:den>
                            <m:r>
                              <a:rPr lang="es-EC" sz="1100" i="1">
                                <a:solidFill>
                                  <a:schemeClr val="tx1"/>
                                </a:solidFill>
                                <a:effectLst/>
                                <a:latin typeface="Cambria Math" panose="02040503050406030204" pitchFamily="18" charset="0"/>
                                <a:ea typeface="+mn-ea"/>
                                <a:cs typeface="+mn-cs"/>
                              </a:rPr>
                              <m:t>𝑛</m:t>
                            </m:r>
                            <m:r>
                              <a:rPr lang="es-EC" sz="1100" i="1">
                                <a:solidFill>
                                  <a:schemeClr val="tx1"/>
                                </a:solidFill>
                                <a:effectLst/>
                                <a:latin typeface="Cambria Math" panose="02040503050406030204" pitchFamily="18" charset="0"/>
                                <a:ea typeface="+mn-ea"/>
                                <a:cs typeface="+mn-cs"/>
                              </a:rPr>
                              <m:t>−1</m:t>
                            </m:r>
                          </m:den>
                        </m:f>
                      </m:e>
                    </m:rad>
                    <m:r>
                      <a:rPr lang="es-ES" sz="1100" b="0" i="1">
                        <a:solidFill>
                          <a:schemeClr val="tx1"/>
                        </a:solidFill>
                        <a:effectLst/>
                        <a:latin typeface="Cambria Math" panose="02040503050406030204" pitchFamily="18" charset="0"/>
                        <a:ea typeface="+mn-ea"/>
                        <a:cs typeface="+mn-cs"/>
                      </a:rPr>
                      <m:t>=</m:t>
                    </m:r>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r>
                              <a:rPr lang="es-ES" sz="1100" b="0" i="0">
                                <a:solidFill>
                                  <a:schemeClr val="tx1"/>
                                </a:solidFill>
                                <a:effectLst/>
                                <a:latin typeface="Cambria Math" panose="02040503050406030204" pitchFamily="18" charset="0"/>
                                <a:ea typeface="+mn-ea"/>
                                <a:cs typeface="+mn-cs"/>
                              </a:rPr>
                              <m:t>19182</m:t>
                            </m:r>
                            <m:r>
                              <a:rPr lang="es-EC" sz="1100" i="1">
                                <a:solidFill>
                                  <a:schemeClr val="tx1"/>
                                </a:solidFill>
                                <a:effectLst/>
                                <a:latin typeface="Cambria Math" panose="02040503050406030204" pitchFamily="18" charset="0"/>
                                <a:ea typeface="+mn-ea"/>
                                <a:cs typeface="+mn-cs"/>
                              </a:rPr>
                              <m:t>−</m:t>
                            </m:r>
                            <m:f>
                              <m:fPr>
                                <m:type m:val="skw"/>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(156</m:t>
                                </m:r>
                                <m:sSup>
                                  <m:sSupPr>
                                    <m:ctrlPr>
                                      <a:rPr lang="es-EC" sz="1100" i="1">
                                        <a:solidFill>
                                          <a:schemeClr val="tx1"/>
                                        </a:solidFill>
                                        <a:effectLst/>
                                        <a:latin typeface="Cambria Math" panose="02040503050406030204" pitchFamily="18" charset="0"/>
                                        <a:ea typeface="+mn-ea"/>
                                        <a:cs typeface="+mn-cs"/>
                                      </a:rPr>
                                    </m:ctrlPr>
                                  </m:sSupPr>
                                  <m:e>
                                    <m:r>
                                      <a:rPr lang="es-EC" sz="1100" i="1">
                                        <a:solidFill>
                                          <a:schemeClr val="tx1"/>
                                        </a:solidFill>
                                        <a:effectLst/>
                                        <a:latin typeface="Cambria Math" panose="02040503050406030204" pitchFamily="18" charset="0"/>
                                        <a:ea typeface="+mn-ea"/>
                                        <a:cs typeface="+mn-cs"/>
                                      </a:rPr>
                                      <m:t>)</m:t>
                                    </m:r>
                                  </m:e>
                                  <m:sup>
                                    <m:r>
                                      <a:rPr lang="es-EC" sz="1100" i="1">
                                        <a:solidFill>
                                          <a:schemeClr val="tx1"/>
                                        </a:solidFill>
                                        <a:effectLst/>
                                        <a:latin typeface="Cambria Math" panose="02040503050406030204" pitchFamily="18" charset="0"/>
                                        <a:ea typeface="+mn-ea"/>
                                        <a:cs typeface="+mn-cs"/>
                                      </a:rPr>
                                      <m:t>2</m:t>
                                    </m:r>
                                  </m:sup>
                                </m:sSup>
                              </m:num>
                              <m:den>
                                <m:r>
                                  <a:rPr lang="es-ES" sz="1100" b="0" i="1">
                                    <a:solidFill>
                                      <a:schemeClr val="tx1"/>
                                    </a:solidFill>
                                    <a:effectLst/>
                                    <a:latin typeface="Cambria Math" panose="02040503050406030204" pitchFamily="18" charset="0"/>
                                    <a:ea typeface="+mn-ea"/>
                                    <a:cs typeface="+mn-cs"/>
                                  </a:rPr>
                                  <m:t>13</m:t>
                                </m:r>
                              </m:den>
                            </m:f>
                          </m:num>
                          <m:den>
                            <m:r>
                              <a:rPr lang="es-ES" sz="1100" b="0" i="1">
                                <a:solidFill>
                                  <a:schemeClr val="tx1"/>
                                </a:solidFill>
                                <a:effectLst/>
                                <a:latin typeface="Cambria Math" panose="02040503050406030204" pitchFamily="18" charset="0"/>
                                <a:ea typeface="+mn-ea"/>
                                <a:cs typeface="+mn-cs"/>
                              </a:rPr>
                              <m:t>12</m:t>
                            </m:r>
                          </m:den>
                        </m:f>
                      </m:e>
                    </m:rad>
                    <m:r>
                      <a:rPr lang="es-ES" sz="1100" b="0" i="1">
                        <a:solidFill>
                          <a:schemeClr val="tx1"/>
                        </a:solidFill>
                        <a:effectLst/>
                        <a:latin typeface="Cambria Math" panose="02040503050406030204" pitchFamily="18" charset="0"/>
                        <a:ea typeface="+mn-ea"/>
                        <a:cs typeface="+mn-cs"/>
                      </a:rPr>
                      <m:t>=37,98</m:t>
                    </m:r>
                  </m:oMath>
                </m:oMathPara>
              </a14:m>
              <a:endParaRPr lang="es-EC" sz="1100">
                <a:solidFill>
                  <a:schemeClr val="tx1"/>
                </a:solidFill>
                <a:effectLst/>
                <a:latin typeface="+mn-lt"/>
                <a:ea typeface="+mn-ea"/>
                <a:cs typeface="+mn-cs"/>
              </a:endParaRPr>
            </a:p>
          </xdr:txBody>
        </xdr:sp>
      </mc:Choice>
      <mc:Fallback xmlns="">
        <xdr:sp macro="" textlink="">
          <xdr:nvSpPr>
            <xdr:cNvPr id="3" name="CuadroTexto 2">
              <a:extLst>
                <a:ext uri="{FF2B5EF4-FFF2-40B4-BE49-F238E27FC236}">
                  <a16:creationId xmlns:a16="http://schemas.microsoft.com/office/drawing/2014/main" id="{0F0070BF-5947-4A9F-8C60-2DB8EF69CA1C}"/>
                </a:ext>
              </a:extLst>
            </xdr:cNvPr>
            <xdr:cNvSpPr txBox="1"/>
          </xdr:nvSpPr>
          <xdr:spPr>
            <a:xfrm>
              <a:off x="4810125" y="1285875"/>
              <a:ext cx="335220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𝑠_𝑑=√((Σ𝑑^2−((Σ𝑑)^2)⁄𝑛)/(𝑛−1))</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19182</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(156</a:t>
              </a:r>
              <a:r>
                <a:rPr lang="es-EC" sz="1100" i="0">
                  <a:solidFill>
                    <a:schemeClr val="tx1"/>
                  </a:solidFill>
                  <a:effectLst/>
                  <a:latin typeface="+mn-lt"/>
                  <a:ea typeface="+mn-ea"/>
                  <a:cs typeface="+mn-cs"/>
                </a:rPr>
                <a:t>)^2)⁄</a:t>
              </a:r>
              <a:r>
                <a:rPr lang="es-ES" sz="1100" b="0" i="0">
                  <a:solidFill>
                    <a:schemeClr val="tx1"/>
                  </a:solidFill>
                  <a:effectLst/>
                  <a:latin typeface="Cambria Math" panose="02040503050406030204" pitchFamily="18" charset="0"/>
                  <a:ea typeface="+mn-ea"/>
                  <a:cs typeface="+mn-cs"/>
                </a:rPr>
                <a:t>13</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12</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=37,98</a:t>
              </a:r>
              <a:endParaRPr lang="es-EC" sz="1100">
                <a:solidFill>
                  <a:schemeClr val="tx1"/>
                </a:solidFill>
                <a:effectLst/>
                <a:latin typeface="+mn-lt"/>
                <a:ea typeface="+mn-ea"/>
                <a:cs typeface="+mn-cs"/>
              </a:endParaRPr>
            </a:p>
          </xdr:txBody>
        </xdr:sp>
      </mc:Fallback>
    </mc:AlternateContent>
    <xdr:clientData/>
  </xdr:oneCellAnchor>
  <xdr:oneCellAnchor>
    <xdr:from>
      <xdr:col>0</xdr:col>
      <xdr:colOff>133350</xdr:colOff>
      <xdr:row>30</xdr:row>
      <xdr:rowOff>57150</xdr:rowOff>
    </xdr:from>
    <xdr:ext cx="2076450" cy="552450"/>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C350D06-143E-4B33-81FA-166510C5AA7E}"/>
                </a:ext>
              </a:extLst>
            </xdr:cNvPr>
            <xdr:cNvSpPr txBox="1"/>
          </xdr:nvSpPr>
          <xdr:spPr>
            <a:xfrm>
              <a:off x="133350" y="4914900"/>
              <a:ext cx="207645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𝑡</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𝑑</m:t>
                            </m:r>
                          </m:e>
                        </m:acc>
                      </m:num>
                      <m:den>
                        <m:f>
                          <m:fPr>
                            <m:type m:val="skw"/>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𝑑</m:t>
                                </m:r>
                              </m:sub>
                            </m:sSub>
                          </m:num>
                          <m:den>
                            <m:rad>
                              <m:radPr>
                                <m:degHide m:val="on"/>
                                <m:ctrlPr>
                                  <a:rPr lang="es-EC" sz="1100" i="1">
                                    <a:solidFill>
                                      <a:schemeClr val="tx1"/>
                                    </a:solidFill>
                                    <a:effectLst/>
                                    <a:latin typeface="Cambria Math" panose="02040503050406030204" pitchFamily="18" charset="0"/>
                                    <a:ea typeface="+mn-ea"/>
                                    <a:cs typeface="+mn-cs"/>
                                  </a:rPr>
                                </m:ctrlPr>
                              </m:radPr>
                              <m:deg/>
                              <m:e>
                                <m:r>
                                  <a:rPr lang="es-EC" sz="1100" i="1">
                                    <a:solidFill>
                                      <a:schemeClr val="tx1"/>
                                    </a:solidFill>
                                    <a:effectLst/>
                                    <a:latin typeface="Cambria Math" panose="02040503050406030204" pitchFamily="18" charset="0"/>
                                    <a:ea typeface="+mn-ea"/>
                                    <a:cs typeface="+mn-cs"/>
                                  </a:rPr>
                                  <m:t>𝑛</m:t>
                                </m:r>
                              </m:e>
                            </m:rad>
                          </m:den>
                        </m:f>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12</m:t>
                        </m:r>
                      </m:num>
                      <m:den>
                        <m:f>
                          <m:fPr>
                            <m:type m:val="skw"/>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37,98</m:t>
                            </m:r>
                          </m:num>
                          <m:den>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13</m:t>
                                </m:r>
                              </m:e>
                            </m:rad>
                          </m:den>
                        </m:f>
                      </m:den>
                    </m:f>
                    <m:r>
                      <a:rPr lang="es-ES" sz="1100" b="0" i="1">
                        <a:solidFill>
                          <a:schemeClr val="tx1"/>
                        </a:solidFill>
                        <a:effectLst/>
                        <a:latin typeface="Cambria Math" panose="02040503050406030204" pitchFamily="18" charset="0"/>
                        <a:ea typeface="+mn-ea"/>
                        <a:cs typeface="+mn-cs"/>
                      </a:rPr>
                      <m:t>=1,13</m:t>
                    </m:r>
                  </m:oMath>
                </m:oMathPara>
              </a14:m>
              <a:endParaRPr lang="es-EC" sz="1100">
                <a:solidFill>
                  <a:schemeClr val="tx1"/>
                </a:solidFill>
                <a:effectLst/>
                <a:latin typeface="+mn-lt"/>
                <a:ea typeface="+mn-ea"/>
                <a:cs typeface="+mn-cs"/>
              </a:endParaRPr>
            </a:p>
          </xdr:txBody>
        </xdr:sp>
      </mc:Choice>
      <mc:Fallback xmlns="">
        <xdr:sp macro="" textlink="">
          <xdr:nvSpPr>
            <xdr:cNvPr id="4" name="CuadroTexto 3">
              <a:extLst>
                <a:ext uri="{FF2B5EF4-FFF2-40B4-BE49-F238E27FC236}">
                  <a16:creationId xmlns:a16="http://schemas.microsoft.com/office/drawing/2014/main" id="{0C350D06-143E-4B33-81FA-166510C5AA7E}"/>
                </a:ext>
              </a:extLst>
            </xdr:cNvPr>
            <xdr:cNvSpPr txBox="1"/>
          </xdr:nvSpPr>
          <xdr:spPr>
            <a:xfrm>
              <a:off x="133350" y="4914900"/>
              <a:ext cx="207645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𝑡=𝑑 ̅/(𝑠_𝑑⁄√𝑛)</a:t>
              </a:r>
              <a:r>
                <a:rPr lang="es-ES" sz="1100" b="0" i="0">
                  <a:solidFill>
                    <a:schemeClr val="tx1"/>
                  </a:solidFill>
                  <a:effectLst/>
                  <a:latin typeface="Cambria Math" panose="02040503050406030204" pitchFamily="18" charset="0"/>
                  <a:ea typeface="+mn-ea"/>
                  <a:cs typeface="+mn-cs"/>
                </a:rPr>
                <a:t>=12</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37,98</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13</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=1,13</a:t>
              </a:r>
              <a:endParaRPr lang="es-EC" sz="1100">
                <a:solidFill>
                  <a:schemeClr val="tx1"/>
                </a:solidFill>
                <a:effectLst/>
                <a:latin typeface="+mn-lt"/>
                <a:ea typeface="+mn-ea"/>
                <a:cs typeface="+mn-cs"/>
              </a:endParaRPr>
            </a:p>
          </xdr:txBody>
        </xdr:sp>
      </mc:Fallback>
    </mc:AlternateContent>
    <xdr:clientData/>
  </xdr:oneCellAnchor>
  <xdr:oneCellAnchor>
    <xdr:from>
      <xdr:col>0</xdr:col>
      <xdr:colOff>247650</xdr:colOff>
      <xdr:row>47</xdr:row>
      <xdr:rowOff>9525</xdr:rowOff>
    </xdr:from>
    <xdr:ext cx="2076450" cy="552450"/>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A10461C-6509-4741-A303-414D068F6C16}"/>
                </a:ext>
              </a:extLst>
            </xdr:cNvPr>
            <xdr:cNvSpPr txBox="1"/>
          </xdr:nvSpPr>
          <xdr:spPr>
            <a:xfrm>
              <a:off x="247650" y="7620000"/>
              <a:ext cx="207645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𝑡</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𝑑</m:t>
                            </m:r>
                          </m:e>
                        </m:acc>
                      </m:num>
                      <m:den>
                        <m:f>
                          <m:fPr>
                            <m:type m:val="skw"/>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𝑑</m:t>
                                </m:r>
                              </m:sub>
                            </m:sSub>
                          </m:num>
                          <m:den>
                            <m:rad>
                              <m:radPr>
                                <m:degHide m:val="on"/>
                                <m:ctrlPr>
                                  <a:rPr lang="es-EC" sz="1100" i="1">
                                    <a:solidFill>
                                      <a:schemeClr val="tx1"/>
                                    </a:solidFill>
                                    <a:effectLst/>
                                    <a:latin typeface="Cambria Math" panose="02040503050406030204" pitchFamily="18" charset="0"/>
                                    <a:ea typeface="+mn-ea"/>
                                    <a:cs typeface="+mn-cs"/>
                                  </a:rPr>
                                </m:ctrlPr>
                              </m:radPr>
                              <m:deg/>
                              <m:e>
                                <m:r>
                                  <a:rPr lang="es-EC" sz="1100" i="1">
                                    <a:solidFill>
                                      <a:schemeClr val="tx1"/>
                                    </a:solidFill>
                                    <a:effectLst/>
                                    <a:latin typeface="Cambria Math" panose="02040503050406030204" pitchFamily="18" charset="0"/>
                                    <a:ea typeface="+mn-ea"/>
                                    <a:cs typeface="+mn-cs"/>
                                  </a:rPr>
                                  <m:t>𝑛</m:t>
                                </m:r>
                              </m:e>
                            </m:rad>
                          </m:den>
                        </m:f>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12</m:t>
                        </m:r>
                      </m:num>
                      <m:den>
                        <m:f>
                          <m:fPr>
                            <m:type m:val="skw"/>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37,98</m:t>
                            </m:r>
                          </m:num>
                          <m:den>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13</m:t>
                                </m:r>
                              </m:e>
                            </m:rad>
                          </m:den>
                        </m:f>
                      </m:den>
                    </m:f>
                    <m:r>
                      <a:rPr lang="es-ES" sz="1100" b="0" i="1">
                        <a:solidFill>
                          <a:schemeClr val="tx1"/>
                        </a:solidFill>
                        <a:effectLst/>
                        <a:latin typeface="Cambria Math" panose="02040503050406030204" pitchFamily="18" charset="0"/>
                        <a:ea typeface="+mn-ea"/>
                        <a:cs typeface="+mn-cs"/>
                      </a:rPr>
                      <m:t>=1,13</m:t>
                    </m:r>
                  </m:oMath>
                </m:oMathPara>
              </a14:m>
              <a:endParaRPr lang="es-EC" sz="1100">
                <a:solidFill>
                  <a:schemeClr val="tx1"/>
                </a:solidFill>
                <a:effectLst/>
                <a:latin typeface="+mn-lt"/>
                <a:ea typeface="+mn-ea"/>
                <a:cs typeface="+mn-cs"/>
              </a:endParaRPr>
            </a:p>
          </xdr:txBody>
        </xdr:sp>
      </mc:Choice>
      <mc:Fallback xmlns="">
        <xdr:sp macro="" textlink="">
          <xdr:nvSpPr>
            <xdr:cNvPr id="5" name="CuadroTexto 4">
              <a:extLst>
                <a:ext uri="{FF2B5EF4-FFF2-40B4-BE49-F238E27FC236}">
                  <a16:creationId xmlns:a16="http://schemas.microsoft.com/office/drawing/2014/main" id="{EA10461C-6509-4741-A303-414D068F6C16}"/>
                </a:ext>
              </a:extLst>
            </xdr:cNvPr>
            <xdr:cNvSpPr txBox="1"/>
          </xdr:nvSpPr>
          <xdr:spPr>
            <a:xfrm>
              <a:off x="247650" y="7620000"/>
              <a:ext cx="207645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𝑡=𝑑 ̅/(𝑠_𝑑⁄√𝑛)</a:t>
              </a:r>
              <a:r>
                <a:rPr lang="es-ES" sz="1100" b="0" i="0">
                  <a:solidFill>
                    <a:schemeClr val="tx1"/>
                  </a:solidFill>
                  <a:effectLst/>
                  <a:latin typeface="Cambria Math" panose="02040503050406030204" pitchFamily="18" charset="0"/>
                  <a:ea typeface="+mn-ea"/>
                  <a:cs typeface="+mn-cs"/>
                </a:rPr>
                <a:t>=12</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37,98</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13</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=1,13</a:t>
              </a:r>
              <a:endParaRPr lang="es-EC" sz="1100">
                <a:solidFill>
                  <a:schemeClr val="tx1"/>
                </a:solidFill>
                <a:effectLst/>
                <a:latin typeface="+mn-lt"/>
                <a:ea typeface="+mn-ea"/>
                <a:cs typeface="+mn-cs"/>
              </a:endParaRPr>
            </a:p>
          </xdr:txBody>
        </xdr:sp>
      </mc:Fallback>
    </mc:AlternateContent>
    <xdr:clientData/>
  </xdr:oneCellAnchor>
  <xdr:oneCellAnchor>
    <xdr:from>
      <xdr:col>0</xdr:col>
      <xdr:colOff>333375</xdr:colOff>
      <xdr:row>62</xdr:row>
      <xdr:rowOff>57150</xdr:rowOff>
    </xdr:from>
    <xdr:ext cx="2076450" cy="552450"/>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3C9BBB19-4A16-4C59-AD00-85E89CC7955F}"/>
                </a:ext>
              </a:extLst>
            </xdr:cNvPr>
            <xdr:cNvSpPr txBox="1"/>
          </xdr:nvSpPr>
          <xdr:spPr>
            <a:xfrm>
              <a:off x="333375" y="10096500"/>
              <a:ext cx="207645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𝑡</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acc>
                          <m:accPr>
                            <m:chr m:val="̅"/>
                            <m:ctrlPr>
                              <a:rPr lang="es-EC" sz="1100" i="1">
                                <a:solidFill>
                                  <a:schemeClr val="tx1"/>
                                </a:solidFill>
                                <a:effectLst/>
                                <a:latin typeface="Cambria Math" panose="02040503050406030204" pitchFamily="18" charset="0"/>
                                <a:ea typeface="+mn-ea"/>
                                <a:cs typeface="+mn-cs"/>
                              </a:rPr>
                            </m:ctrlPr>
                          </m:accPr>
                          <m:e>
                            <m:r>
                              <a:rPr lang="es-EC" sz="1100" i="1">
                                <a:solidFill>
                                  <a:schemeClr val="tx1"/>
                                </a:solidFill>
                                <a:effectLst/>
                                <a:latin typeface="Cambria Math" panose="02040503050406030204" pitchFamily="18" charset="0"/>
                                <a:ea typeface="+mn-ea"/>
                                <a:cs typeface="+mn-cs"/>
                              </a:rPr>
                              <m:t>𝑑</m:t>
                            </m:r>
                          </m:e>
                        </m:acc>
                      </m:num>
                      <m:den>
                        <m:f>
                          <m:fPr>
                            <m:type m:val="skw"/>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𝑠</m:t>
                                </m:r>
                              </m:e>
                              <m:sub>
                                <m:r>
                                  <a:rPr lang="es-EC" sz="1100" i="1">
                                    <a:solidFill>
                                      <a:schemeClr val="tx1"/>
                                    </a:solidFill>
                                    <a:effectLst/>
                                    <a:latin typeface="Cambria Math" panose="02040503050406030204" pitchFamily="18" charset="0"/>
                                    <a:ea typeface="+mn-ea"/>
                                    <a:cs typeface="+mn-cs"/>
                                  </a:rPr>
                                  <m:t>𝑑</m:t>
                                </m:r>
                              </m:sub>
                            </m:sSub>
                          </m:num>
                          <m:den>
                            <m:rad>
                              <m:radPr>
                                <m:degHide m:val="on"/>
                                <m:ctrlPr>
                                  <a:rPr lang="es-EC" sz="1100" i="1">
                                    <a:solidFill>
                                      <a:schemeClr val="tx1"/>
                                    </a:solidFill>
                                    <a:effectLst/>
                                    <a:latin typeface="Cambria Math" panose="02040503050406030204" pitchFamily="18" charset="0"/>
                                    <a:ea typeface="+mn-ea"/>
                                    <a:cs typeface="+mn-cs"/>
                                  </a:rPr>
                                </m:ctrlPr>
                              </m:radPr>
                              <m:deg/>
                              <m:e>
                                <m:r>
                                  <a:rPr lang="es-EC" sz="1100" i="1">
                                    <a:solidFill>
                                      <a:schemeClr val="tx1"/>
                                    </a:solidFill>
                                    <a:effectLst/>
                                    <a:latin typeface="Cambria Math" panose="02040503050406030204" pitchFamily="18" charset="0"/>
                                    <a:ea typeface="+mn-ea"/>
                                    <a:cs typeface="+mn-cs"/>
                                  </a:rPr>
                                  <m:t>𝑛</m:t>
                                </m:r>
                              </m:e>
                            </m:rad>
                          </m:den>
                        </m:f>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12</m:t>
                        </m:r>
                      </m:num>
                      <m:den>
                        <m:f>
                          <m:fPr>
                            <m:type m:val="skw"/>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37,98</m:t>
                            </m:r>
                          </m:num>
                          <m:den>
                            <m:rad>
                              <m:radPr>
                                <m:degHide m:val="on"/>
                                <m:ctrlPr>
                                  <a:rPr lang="es-EC" sz="1100" i="1">
                                    <a:solidFill>
                                      <a:schemeClr val="tx1"/>
                                    </a:solidFill>
                                    <a:effectLst/>
                                    <a:latin typeface="Cambria Math" panose="02040503050406030204" pitchFamily="18" charset="0"/>
                                    <a:ea typeface="+mn-ea"/>
                                    <a:cs typeface="+mn-cs"/>
                                  </a:rPr>
                                </m:ctrlPr>
                              </m:radPr>
                              <m:deg/>
                              <m:e>
                                <m:r>
                                  <a:rPr lang="es-ES" sz="1100" b="0" i="1">
                                    <a:solidFill>
                                      <a:schemeClr val="tx1"/>
                                    </a:solidFill>
                                    <a:effectLst/>
                                    <a:latin typeface="Cambria Math" panose="02040503050406030204" pitchFamily="18" charset="0"/>
                                    <a:ea typeface="+mn-ea"/>
                                    <a:cs typeface="+mn-cs"/>
                                  </a:rPr>
                                  <m:t>13</m:t>
                                </m:r>
                              </m:e>
                            </m:rad>
                          </m:den>
                        </m:f>
                      </m:den>
                    </m:f>
                    <m:r>
                      <a:rPr lang="es-ES" sz="1100" b="0" i="1">
                        <a:solidFill>
                          <a:schemeClr val="tx1"/>
                        </a:solidFill>
                        <a:effectLst/>
                        <a:latin typeface="Cambria Math" panose="02040503050406030204" pitchFamily="18" charset="0"/>
                        <a:ea typeface="+mn-ea"/>
                        <a:cs typeface="+mn-cs"/>
                      </a:rPr>
                      <m:t>=1,13</m:t>
                    </m:r>
                  </m:oMath>
                </m:oMathPara>
              </a14:m>
              <a:endParaRPr lang="es-EC" sz="1100">
                <a:solidFill>
                  <a:schemeClr val="tx1"/>
                </a:solidFill>
                <a:effectLst/>
                <a:latin typeface="+mn-lt"/>
                <a:ea typeface="+mn-ea"/>
                <a:cs typeface="+mn-cs"/>
              </a:endParaRPr>
            </a:p>
          </xdr:txBody>
        </xdr:sp>
      </mc:Choice>
      <mc:Fallback xmlns="">
        <xdr:sp macro="" textlink="">
          <xdr:nvSpPr>
            <xdr:cNvPr id="6" name="CuadroTexto 5">
              <a:extLst>
                <a:ext uri="{FF2B5EF4-FFF2-40B4-BE49-F238E27FC236}">
                  <a16:creationId xmlns:a16="http://schemas.microsoft.com/office/drawing/2014/main" id="{3C9BBB19-4A16-4C59-AD00-85E89CC7955F}"/>
                </a:ext>
              </a:extLst>
            </xdr:cNvPr>
            <xdr:cNvSpPr txBox="1"/>
          </xdr:nvSpPr>
          <xdr:spPr>
            <a:xfrm>
              <a:off x="333375" y="10096500"/>
              <a:ext cx="2076450"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𝑡=𝑑 ̅/(𝑠_𝑑⁄√𝑛)</a:t>
              </a:r>
              <a:r>
                <a:rPr lang="es-ES" sz="1100" b="0" i="0">
                  <a:solidFill>
                    <a:schemeClr val="tx1"/>
                  </a:solidFill>
                  <a:effectLst/>
                  <a:latin typeface="Cambria Math" panose="02040503050406030204" pitchFamily="18" charset="0"/>
                  <a:ea typeface="+mn-ea"/>
                  <a:cs typeface="+mn-cs"/>
                </a:rPr>
                <a:t>=12</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37,98</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13</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=1,13</a:t>
              </a:r>
              <a:endParaRPr lang="es-EC" sz="1100">
                <a:solidFill>
                  <a:schemeClr val="tx1"/>
                </a:solidFill>
                <a:effectLst/>
                <a:latin typeface="+mn-lt"/>
                <a:ea typeface="+mn-ea"/>
                <a:cs typeface="+mn-cs"/>
              </a:endParaRPr>
            </a:p>
          </xdr:txBody>
        </xdr:sp>
      </mc:Fallback>
    </mc:AlternateContent>
    <xdr:clientData/>
  </xdr:oneCellAnchor>
  <xdr:twoCellAnchor editAs="oneCell">
    <xdr:from>
      <xdr:col>4</xdr:col>
      <xdr:colOff>0</xdr:colOff>
      <xdr:row>25</xdr:row>
      <xdr:rowOff>0</xdr:rowOff>
    </xdr:from>
    <xdr:to>
      <xdr:col>10</xdr:col>
      <xdr:colOff>275619</xdr:colOff>
      <xdr:row>34</xdr:row>
      <xdr:rowOff>47426</xdr:rowOff>
    </xdr:to>
    <xdr:pic>
      <xdr:nvPicPr>
        <xdr:cNvPr id="7" name="Imagen 6">
          <a:extLst>
            <a:ext uri="{FF2B5EF4-FFF2-40B4-BE49-F238E27FC236}">
              <a16:creationId xmlns:a16="http://schemas.microsoft.com/office/drawing/2014/main" id="{5AF551B0-139E-9C5B-A29C-99E5E4AE5536}"/>
            </a:ext>
          </a:extLst>
        </xdr:cNvPr>
        <xdr:cNvPicPr>
          <a:picLocks noChangeAspect="1"/>
        </xdr:cNvPicPr>
      </xdr:nvPicPr>
      <xdr:blipFill>
        <a:blip xmlns:r="http://schemas.openxmlformats.org/officeDocument/2006/relationships" r:embed="rId1"/>
        <a:stretch>
          <a:fillRect/>
        </a:stretch>
      </xdr:blipFill>
      <xdr:spPr>
        <a:xfrm>
          <a:off x="3048000" y="4562475"/>
          <a:ext cx="4847619" cy="1590476"/>
        </a:xfrm>
        <a:prstGeom prst="rect">
          <a:avLst/>
        </a:prstGeom>
      </xdr:spPr>
    </xdr:pic>
    <xdr:clientData/>
  </xdr:twoCellAnchor>
  <xdr:twoCellAnchor editAs="oneCell">
    <xdr:from>
      <xdr:col>4</xdr:col>
      <xdr:colOff>0</xdr:colOff>
      <xdr:row>42</xdr:row>
      <xdr:rowOff>0</xdr:rowOff>
    </xdr:from>
    <xdr:to>
      <xdr:col>10</xdr:col>
      <xdr:colOff>275619</xdr:colOff>
      <xdr:row>51</xdr:row>
      <xdr:rowOff>47426</xdr:rowOff>
    </xdr:to>
    <xdr:pic>
      <xdr:nvPicPr>
        <xdr:cNvPr id="8" name="Imagen 7">
          <a:extLst>
            <a:ext uri="{FF2B5EF4-FFF2-40B4-BE49-F238E27FC236}">
              <a16:creationId xmlns:a16="http://schemas.microsoft.com/office/drawing/2014/main" id="{A8003411-DC03-8C8A-4970-102ADF7E890E}"/>
            </a:ext>
          </a:extLst>
        </xdr:cNvPr>
        <xdr:cNvPicPr>
          <a:picLocks noChangeAspect="1"/>
        </xdr:cNvPicPr>
      </xdr:nvPicPr>
      <xdr:blipFill>
        <a:blip xmlns:r="http://schemas.openxmlformats.org/officeDocument/2006/relationships" r:embed="rId2"/>
        <a:stretch>
          <a:fillRect/>
        </a:stretch>
      </xdr:blipFill>
      <xdr:spPr>
        <a:xfrm>
          <a:off x="3048000" y="7496175"/>
          <a:ext cx="4847619" cy="1590476"/>
        </a:xfrm>
        <a:prstGeom prst="rect">
          <a:avLst/>
        </a:prstGeom>
      </xdr:spPr>
    </xdr:pic>
    <xdr:clientData/>
  </xdr:twoCellAnchor>
  <xdr:twoCellAnchor editAs="oneCell">
    <xdr:from>
      <xdr:col>4</xdr:col>
      <xdr:colOff>0</xdr:colOff>
      <xdr:row>58</xdr:row>
      <xdr:rowOff>0</xdr:rowOff>
    </xdr:from>
    <xdr:to>
      <xdr:col>10</xdr:col>
      <xdr:colOff>313714</xdr:colOff>
      <xdr:row>67</xdr:row>
      <xdr:rowOff>9331</xdr:rowOff>
    </xdr:to>
    <xdr:pic>
      <xdr:nvPicPr>
        <xdr:cNvPr id="9" name="Imagen 8">
          <a:extLst>
            <a:ext uri="{FF2B5EF4-FFF2-40B4-BE49-F238E27FC236}">
              <a16:creationId xmlns:a16="http://schemas.microsoft.com/office/drawing/2014/main" id="{2B1621E3-18BF-4C42-CE1A-E39B34679C7C}"/>
            </a:ext>
          </a:extLst>
        </xdr:cNvPr>
        <xdr:cNvPicPr>
          <a:picLocks noChangeAspect="1"/>
        </xdr:cNvPicPr>
      </xdr:nvPicPr>
      <xdr:blipFill>
        <a:blip xmlns:r="http://schemas.openxmlformats.org/officeDocument/2006/relationships" r:embed="rId3"/>
        <a:stretch>
          <a:fillRect/>
        </a:stretch>
      </xdr:blipFill>
      <xdr:spPr>
        <a:xfrm>
          <a:off x="3048000" y="10258425"/>
          <a:ext cx="4885714" cy="15523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6</xdr:col>
      <xdr:colOff>9525</xdr:colOff>
      <xdr:row>5</xdr:row>
      <xdr:rowOff>142875</xdr:rowOff>
    </xdr:from>
    <xdr:ext cx="1250022" cy="318036"/>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CDB86EE1-AC4B-4EBD-B222-5762F4FC9D7C}"/>
                </a:ext>
              </a:extLst>
            </xdr:cNvPr>
            <xdr:cNvSpPr txBox="1"/>
          </xdr:nvSpPr>
          <xdr:spPr>
            <a:xfrm>
              <a:off x="4581525" y="952500"/>
              <a:ext cx="125002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𝑝</m:t>
                    </m:r>
                    <m:r>
                      <a:rPr lang="es-ES" sz="1100" b="0" i="1">
                        <a:solidFill>
                          <a:schemeClr val="tx1"/>
                        </a:solidFill>
                        <a:effectLst/>
                        <a:latin typeface="Cambria Math" panose="02040503050406030204" pitchFamily="18" charset="0"/>
                        <a:ea typeface="+mn-ea"/>
                        <a:cs typeface="+mn-cs"/>
                      </a:rPr>
                      <m:t>1</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𝑥</m:t>
                        </m:r>
                      </m:num>
                      <m:den>
                        <m:r>
                          <a:rPr lang="es-EC" sz="1100" i="1">
                            <a:solidFill>
                              <a:schemeClr val="tx1"/>
                            </a:solidFill>
                            <a:effectLst/>
                            <a:latin typeface="Cambria Math" panose="02040503050406030204" pitchFamily="18" charset="0"/>
                            <a:ea typeface="+mn-ea"/>
                            <a:cs typeface="+mn-cs"/>
                          </a:rPr>
                          <m:t>𝑛</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18</m:t>
                        </m:r>
                      </m:num>
                      <m:den>
                        <m:r>
                          <a:rPr lang="es-ES" sz="1100" b="0" i="1">
                            <a:solidFill>
                              <a:schemeClr val="tx1"/>
                            </a:solidFill>
                            <a:effectLst/>
                            <a:latin typeface="Cambria Math" panose="02040503050406030204" pitchFamily="18" charset="0"/>
                            <a:ea typeface="+mn-ea"/>
                            <a:cs typeface="+mn-cs"/>
                          </a:rPr>
                          <m:t>50</m:t>
                        </m:r>
                      </m:den>
                    </m:f>
                    <m:r>
                      <a:rPr lang="es-ES" sz="1100" b="0" i="1">
                        <a:solidFill>
                          <a:schemeClr val="tx1"/>
                        </a:solidFill>
                        <a:effectLst/>
                        <a:latin typeface="Cambria Math" panose="02040503050406030204" pitchFamily="18" charset="0"/>
                        <a:ea typeface="+mn-ea"/>
                        <a:cs typeface="+mn-cs"/>
                      </a:rPr>
                      <m:t>=0,36</m:t>
                    </m:r>
                  </m:oMath>
                </m:oMathPara>
              </a14:m>
              <a:endParaRPr lang="es-EC" sz="1100">
                <a:solidFill>
                  <a:schemeClr val="tx1"/>
                </a:solidFill>
                <a:effectLst/>
                <a:latin typeface="+mn-lt"/>
                <a:ea typeface="+mn-ea"/>
                <a:cs typeface="+mn-cs"/>
              </a:endParaRPr>
            </a:p>
          </xdr:txBody>
        </xdr:sp>
      </mc:Choice>
      <mc:Fallback xmlns="">
        <xdr:sp macro="" textlink="">
          <xdr:nvSpPr>
            <xdr:cNvPr id="2" name="CuadroTexto 1">
              <a:extLst>
                <a:ext uri="{FF2B5EF4-FFF2-40B4-BE49-F238E27FC236}">
                  <a16:creationId xmlns:a16="http://schemas.microsoft.com/office/drawing/2014/main" id="{CDB86EE1-AC4B-4EBD-B222-5762F4FC9D7C}"/>
                </a:ext>
              </a:extLst>
            </xdr:cNvPr>
            <xdr:cNvSpPr txBox="1"/>
          </xdr:nvSpPr>
          <xdr:spPr>
            <a:xfrm>
              <a:off x="4581525" y="952500"/>
              <a:ext cx="125002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𝑝</a:t>
              </a:r>
              <a:r>
                <a:rPr lang="es-ES" sz="1100" b="0" i="0">
                  <a:solidFill>
                    <a:schemeClr val="tx1"/>
                  </a:solidFill>
                  <a:effectLst/>
                  <a:latin typeface="Cambria Math" panose="02040503050406030204" pitchFamily="18" charset="0"/>
                  <a:ea typeface="+mn-ea"/>
                  <a:cs typeface="+mn-cs"/>
                </a:rPr>
                <a:t>1</a:t>
              </a:r>
              <a:r>
                <a:rPr lang="es-EC" sz="1100" i="0">
                  <a:solidFill>
                    <a:schemeClr val="tx1"/>
                  </a:solidFill>
                  <a:effectLst/>
                  <a:latin typeface="+mn-lt"/>
                  <a:ea typeface="+mn-ea"/>
                  <a:cs typeface="+mn-cs"/>
                </a:rPr>
                <a:t>=𝑥/𝑛=</a:t>
              </a:r>
              <a:r>
                <a:rPr lang="es-ES" sz="1100" b="0" i="0">
                  <a:solidFill>
                    <a:schemeClr val="tx1"/>
                  </a:solidFill>
                  <a:effectLst/>
                  <a:latin typeface="Cambria Math" panose="02040503050406030204" pitchFamily="18" charset="0"/>
                  <a:ea typeface="+mn-ea"/>
                  <a:cs typeface="+mn-cs"/>
                </a:rPr>
                <a:t>18</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50=0,36</a:t>
              </a:r>
              <a:endParaRPr lang="es-EC" sz="1100">
                <a:solidFill>
                  <a:schemeClr val="tx1"/>
                </a:solidFill>
                <a:effectLst/>
                <a:latin typeface="+mn-lt"/>
                <a:ea typeface="+mn-ea"/>
                <a:cs typeface="+mn-cs"/>
              </a:endParaRPr>
            </a:p>
          </xdr:txBody>
        </xdr:sp>
      </mc:Fallback>
    </mc:AlternateContent>
    <xdr:clientData/>
  </xdr:oneCellAnchor>
  <xdr:oneCellAnchor>
    <xdr:from>
      <xdr:col>6</xdr:col>
      <xdr:colOff>9525</xdr:colOff>
      <xdr:row>8</xdr:row>
      <xdr:rowOff>57150</xdr:rowOff>
    </xdr:from>
    <xdr:ext cx="1250022" cy="31797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1BD5C499-F01A-4C76-85E2-77D57FC09ED5}"/>
                </a:ext>
              </a:extLst>
            </xdr:cNvPr>
            <xdr:cNvSpPr txBox="1"/>
          </xdr:nvSpPr>
          <xdr:spPr>
            <a:xfrm>
              <a:off x="4581525" y="1352550"/>
              <a:ext cx="1250022"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𝑝</m:t>
                    </m:r>
                    <m:r>
                      <a:rPr lang="es-ES" sz="1100" b="0" i="1">
                        <a:solidFill>
                          <a:schemeClr val="tx1"/>
                        </a:solidFill>
                        <a:effectLst/>
                        <a:latin typeface="Cambria Math" panose="02040503050406030204" pitchFamily="18" charset="0"/>
                        <a:ea typeface="+mn-ea"/>
                        <a:cs typeface="+mn-cs"/>
                      </a:rPr>
                      <m:t>2</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C" sz="1100" i="1">
                            <a:solidFill>
                              <a:schemeClr val="tx1"/>
                            </a:solidFill>
                            <a:effectLst/>
                            <a:latin typeface="Cambria Math" panose="02040503050406030204" pitchFamily="18" charset="0"/>
                            <a:ea typeface="+mn-ea"/>
                            <a:cs typeface="+mn-cs"/>
                          </a:rPr>
                          <m:t>𝑥</m:t>
                        </m:r>
                      </m:num>
                      <m:den>
                        <m:r>
                          <a:rPr lang="es-EC" sz="1100" i="1">
                            <a:solidFill>
                              <a:schemeClr val="tx1"/>
                            </a:solidFill>
                            <a:effectLst/>
                            <a:latin typeface="Cambria Math" panose="02040503050406030204" pitchFamily="18" charset="0"/>
                            <a:ea typeface="+mn-ea"/>
                            <a:cs typeface="+mn-cs"/>
                          </a:rPr>
                          <m:t>𝑛</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30</m:t>
                        </m:r>
                      </m:num>
                      <m:den>
                        <m:r>
                          <a:rPr lang="es-ES" sz="1100" b="0" i="1">
                            <a:solidFill>
                              <a:schemeClr val="tx1"/>
                            </a:solidFill>
                            <a:effectLst/>
                            <a:latin typeface="Cambria Math" panose="02040503050406030204" pitchFamily="18" charset="0"/>
                            <a:ea typeface="+mn-ea"/>
                            <a:cs typeface="+mn-cs"/>
                          </a:rPr>
                          <m:t>55</m:t>
                        </m:r>
                      </m:den>
                    </m:f>
                    <m:r>
                      <a:rPr lang="es-ES" sz="1100" b="0" i="1">
                        <a:solidFill>
                          <a:schemeClr val="tx1"/>
                        </a:solidFill>
                        <a:effectLst/>
                        <a:latin typeface="Cambria Math" panose="02040503050406030204" pitchFamily="18" charset="0"/>
                        <a:ea typeface="+mn-ea"/>
                        <a:cs typeface="+mn-cs"/>
                      </a:rPr>
                      <m:t>=0,55</m:t>
                    </m:r>
                  </m:oMath>
                </m:oMathPara>
              </a14:m>
              <a:endParaRPr lang="es-EC" sz="1100">
                <a:solidFill>
                  <a:schemeClr val="tx1"/>
                </a:solidFill>
                <a:effectLst/>
                <a:latin typeface="+mn-lt"/>
                <a:ea typeface="+mn-ea"/>
                <a:cs typeface="+mn-cs"/>
              </a:endParaRPr>
            </a:p>
          </xdr:txBody>
        </xdr:sp>
      </mc:Choice>
      <mc:Fallback xmlns="">
        <xdr:sp macro="" textlink="">
          <xdr:nvSpPr>
            <xdr:cNvPr id="3" name="CuadroTexto 2">
              <a:extLst>
                <a:ext uri="{FF2B5EF4-FFF2-40B4-BE49-F238E27FC236}">
                  <a16:creationId xmlns:a16="http://schemas.microsoft.com/office/drawing/2014/main" id="{1BD5C499-F01A-4C76-85E2-77D57FC09ED5}"/>
                </a:ext>
              </a:extLst>
            </xdr:cNvPr>
            <xdr:cNvSpPr txBox="1"/>
          </xdr:nvSpPr>
          <xdr:spPr>
            <a:xfrm>
              <a:off x="4581525" y="1352550"/>
              <a:ext cx="1250022"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𝑝</a:t>
              </a:r>
              <a:r>
                <a:rPr lang="es-ES" sz="1100" b="0" i="0">
                  <a:solidFill>
                    <a:schemeClr val="tx1"/>
                  </a:solidFill>
                  <a:effectLst/>
                  <a:latin typeface="Cambria Math" panose="02040503050406030204" pitchFamily="18" charset="0"/>
                  <a:ea typeface="+mn-ea"/>
                  <a:cs typeface="+mn-cs"/>
                </a:rPr>
                <a:t>2</a:t>
              </a:r>
              <a:r>
                <a:rPr lang="es-EC" sz="1100" i="0">
                  <a:solidFill>
                    <a:schemeClr val="tx1"/>
                  </a:solidFill>
                  <a:effectLst/>
                  <a:latin typeface="+mn-lt"/>
                  <a:ea typeface="+mn-ea"/>
                  <a:cs typeface="+mn-cs"/>
                </a:rPr>
                <a:t>=𝑥/𝑛=</a:t>
              </a:r>
              <a:r>
                <a:rPr lang="es-ES" sz="1100" b="0" i="0">
                  <a:solidFill>
                    <a:schemeClr val="tx1"/>
                  </a:solidFill>
                  <a:effectLst/>
                  <a:latin typeface="Cambria Math" panose="02040503050406030204" pitchFamily="18" charset="0"/>
                  <a:ea typeface="+mn-ea"/>
                  <a:cs typeface="+mn-cs"/>
                </a:rPr>
                <a:t>30</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55=0,55</a:t>
              </a:r>
              <a:endParaRPr lang="es-EC" sz="1100">
                <a:solidFill>
                  <a:schemeClr val="tx1"/>
                </a:solidFill>
                <a:effectLst/>
                <a:latin typeface="+mn-lt"/>
                <a:ea typeface="+mn-ea"/>
                <a:cs typeface="+mn-cs"/>
              </a:endParaRPr>
            </a:p>
          </xdr:txBody>
        </xdr:sp>
      </mc:Fallback>
    </mc:AlternateContent>
    <xdr:clientData/>
  </xdr:oneCellAnchor>
  <xdr:oneCellAnchor>
    <xdr:from>
      <xdr:col>0</xdr:col>
      <xdr:colOff>276225</xdr:colOff>
      <xdr:row>18</xdr:row>
      <xdr:rowOff>47625</xdr:rowOff>
    </xdr:from>
    <xdr:ext cx="1925976" cy="345672"/>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F2900C-C728-49EE-B3A6-0C5550D92F89}"/>
                </a:ext>
              </a:extLst>
            </xdr:cNvPr>
            <xdr:cNvSpPr txBox="1"/>
          </xdr:nvSpPr>
          <xdr:spPr>
            <a:xfrm>
              <a:off x="276225" y="2962275"/>
              <a:ext cx="1925976"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2</m:t>
                            </m:r>
                          </m:sub>
                        </m:sSub>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r>
                      <a:rPr lang="es-ES" sz="1100" b="0" i="1">
                        <a:solidFill>
                          <a:schemeClr val="tx1"/>
                        </a:solidFill>
                        <a:effectLst/>
                        <a:latin typeface="Cambria Math" panose="02040503050406030204" pitchFamily="18" charset="0"/>
                        <a:ea typeface="+mn-ea"/>
                        <a:cs typeface="+mn-cs"/>
                      </a:rPr>
                      <m:t>=</m:t>
                    </m:r>
                    <m:f>
                      <m:fPr>
                        <m:ctrlPr>
                          <a:rPr lang="es-ES" sz="1100" b="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18+30</m:t>
                        </m:r>
                      </m:num>
                      <m:den>
                        <m:r>
                          <a:rPr lang="es-ES" sz="1100" b="0" i="1">
                            <a:solidFill>
                              <a:schemeClr val="tx1"/>
                            </a:solidFill>
                            <a:effectLst/>
                            <a:latin typeface="Cambria Math" panose="02040503050406030204" pitchFamily="18" charset="0"/>
                            <a:ea typeface="+mn-ea"/>
                            <a:cs typeface="+mn-cs"/>
                          </a:rPr>
                          <m:t>50+55</m:t>
                        </m:r>
                      </m:den>
                    </m:f>
                    <m:r>
                      <a:rPr lang="es-ES" sz="1100" b="0" i="1">
                        <a:solidFill>
                          <a:schemeClr val="tx1"/>
                        </a:solidFill>
                        <a:effectLst/>
                        <a:latin typeface="Cambria Math" panose="02040503050406030204" pitchFamily="18" charset="0"/>
                        <a:ea typeface="+mn-ea"/>
                        <a:cs typeface="+mn-cs"/>
                      </a:rPr>
                      <m:t>=0,46</m:t>
                    </m:r>
                  </m:oMath>
                </m:oMathPara>
              </a14:m>
              <a:endParaRPr lang="es-EC" sz="1100">
                <a:solidFill>
                  <a:schemeClr val="tx1"/>
                </a:solidFill>
                <a:effectLst/>
                <a:latin typeface="+mn-lt"/>
                <a:ea typeface="+mn-ea"/>
                <a:cs typeface="+mn-cs"/>
              </a:endParaRPr>
            </a:p>
          </xdr:txBody>
        </xdr:sp>
      </mc:Choice>
      <mc:Fallback xmlns="">
        <xdr:sp macro="" textlink="">
          <xdr:nvSpPr>
            <xdr:cNvPr id="4" name="CuadroTexto 3">
              <a:extLst>
                <a:ext uri="{FF2B5EF4-FFF2-40B4-BE49-F238E27FC236}">
                  <a16:creationId xmlns:a16="http://schemas.microsoft.com/office/drawing/2014/main" id="{86F2900C-C728-49EE-B3A6-0C5550D92F89}"/>
                </a:ext>
              </a:extLst>
            </xdr:cNvPr>
            <xdr:cNvSpPr txBox="1"/>
          </xdr:nvSpPr>
          <xdr:spPr>
            <a:xfrm>
              <a:off x="276225" y="2962275"/>
              <a:ext cx="1925976"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𝑝_𝑐=(𝑥_1+𝑥_2)/(𝑛_1+𝑛_2 )</a:t>
              </a:r>
              <a:r>
                <a:rPr lang="es-ES" sz="1100" b="0" i="0">
                  <a:solidFill>
                    <a:schemeClr val="tx1"/>
                  </a:solidFill>
                  <a:effectLst/>
                  <a:latin typeface="Cambria Math" panose="02040503050406030204" pitchFamily="18" charset="0"/>
                  <a:ea typeface="+mn-ea"/>
                  <a:cs typeface="+mn-cs"/>
                </a:rPr>
                <a:t>=(18+30)/(50+55)=0,46</a:t>
              </a:r>
              <a:endParaRPr lang="es-EC" sz="1100">
                <a:solidFill>
                  <a:schemeClr val="tx1"/>
                </a:solidFill>
                <a:effectLst/>
                <a:latin typeface="+mn-lt"/>
                <a:ea typeface="+mn-ea"/>
                <a:cs typeface="+mn-cs"/>
              </a:endParaRPr>
            </a:p>
          </xdr:txBody>
        </xdr:sp>
      </mc:Fallback>
    </mc:AlternateContent>
    <xdr:clientData/>
  </xdr:oneCellAnchor>
  <xdr:oneCellAnchor>
    <xdr:from>
      <xdr:col>0</xdr:col>
      <xdr:colOff>276225</xdr:colOff>
      <xdr:row>21</xdr:row>
      <xdr:rowOff>85725</xdr:rowOff>
    </xdr:from>
    <xdr:ext cx="4620817" cy="53200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C9E3A14B-942A-44DD-88D8-D61FEBF726BF}"/>
                </a:ext>
              </a:extLst>
            </xdr:cNvPr>
            <xdr:cNvSpPr txBox="1"/>
          </xdr:nvSpPr>
          <xdr:spPr>
            <a:xfrm>
              <a:off x="276225" y="3486150"/>
              <a:ext cx="4620817"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2</m:t>
                            </m:r>
                          </m:sub>
                        </m:sSub>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(1−</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(1−</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e>
                        </m:rad>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0,36</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0,55</m:t>
                        </m:r>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(1−</m:t>
                                </m:r>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m:t>
                                </m:r>
                              </m:num>
                              <m:den>
                                <m:r>
                                  <a:rPr lang="es-ES" sz="1100" b="0" i="1">
                                    <a:solidFill>
                                      <a:schemeClr val="tx1"/>
                                    </a:solidFill>
                                    <a:effectLst/>
                                    <a:latin typeface="Cambria Math" panose="02040503050406030204" pitchFamily="18" charset="0"/>
                                    <a:ea typeface="+mn-ea"/>
                                    <a:cs typeface="+mn-cs"/>
                                  </a:rPr>
                                  <m:t>50</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(1−</m:t>
                                </m:r>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m:t>
                                </m:r>
                              </m:num>
                              <m:den>
                                <m:r>
                                  <a:rPr lang="es-ES" sz="1100" b="0" i="1">
                                    <a:solidFill>
                                      <a:schemeClr val="tx1"/>
                                    </a:solidFill>
                                    <a:effectLst/>
                                    <a:latin typeface="Cambria Math" panose="02040503050406030204" pitchFamily="18" charset="0"/>
                                    <a:ea typeface="+mn-ea"/>
                                    <a:cs typeface="+mn-cs"/>
                                  </a:rPr>
                                  <m:t>55</m:t>
                                </m:r>
                              </m:den>
                            </m:f>
                          </m:e>
                        </m:rad>
                      </m:den>
                    </m:f>
                    <m:r>
                      <a:rPr lang="es-ES" sz="1100" b="0" i="1">
                        <a:solidFill>
                          <a:schemeClr val="tx1"/>
                        </a:solidFill>
                        <a:effectLst/>
                        <a:latin typeface="Cambria Math" panose="02040503050406030204" pitchFamily="18" charset="0"/>
                        <a:ea typeface="+mn-ea"/>
                        <a:cs typeface="+mn-cs"/>
                      </a:rPr>
                      <m:t>=−1,95</m:t>
                    </m:r>
                  </m:oMath>
                </m:oMathPara>
              </a14:m>
              <a:endParaRPr lang="es-EC" sz="1100">
                <a:solidFill>
                  <a:schemeClr val="tx1"/>
                </a:solidFill>
                <a:effectLst/>
                <a:latin typeface="+mn-lt"/>
                <a:ea typeface="+mn-ea"/>
                <a:cs typeface="+mn-cs"/>
              </a:endParaRPr>
            </a:p>
          </xdr:txBody>
        </xdr:sp>
      </mc:Choice>
      <mc:Fallback xmlns="">
        <xdr:sp macro="" textlink="">
          <xdr:nvSpPr>
            <xdr:cNvPr id="5" name="CuadroTexto 4">
              <a:extLst>
                <a:ext uri="{FF2B5EF4-FFF2-40B4-BE49-F238E27FC236}">
                  <a16:creationId xmlns:a16="http://schemas.microsoft.com/office/drawing/2014/main" id="{C9E3A14B-942A-44DD-88D8-D61FEBF726BF}"/>
                </a:ext>
              </a:extLst>
            </xdr:cNvPr>
            <xdr:cNvSpPr txBox="1"/>
          </xdr:nvSpPr>
          <xdr:spPr>
            <a:xfrm>
              <a:off x="276225" y="3486150"/>
              <a:ext cx="4620817"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𝑧=(𝑝_1−𝑝_2)/√((𝑝_𝑐 (1−𝑝_𝑐))/𝑛_1 +(𝑝_𝑐 (1−𝑝_𝑐))/𝑛_2 )</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0,36</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0,55</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50</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55</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=−1,95</a:t>
              </a:r>
              <a:endParaRPr lang="es-EC" sz="1100">
                <a:solidFill>
                  <a:schemeClr val="tx1"/>
                </a:solidFill>
                <a:effectLst/>
                <a:latin typeface="+mn-lt"/>
                <a:ea typeface="+mn-ea"/>
                <a:cs typeface="+mn-cs"/>
              </a:endParaRPr>
            </a:p>
          </xdr:txBody>
        </xdr:sp>
      </mc:Fallback>
    </mc:AlternateContent>
    <xdr:clientData/>
  </xdr:oneCellAnchor>
  <xdr:oneCellAnchor>
    <xdr:from>
      <xdr:col>0</xdr:col>
      <xdr:colOff>257175</xdr:colOff>
      <xdr:row>38</xdr:row>
      <xdr:rowOff>19050</xdr:rowOff>
    </xdr:from>
    <xdr:ext cx="1925976" cy="345672"/>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CEB796B5-55FF-4711-8161-9A5ECFFF4AD4}"/>
                </a:ext>
              </a:extLst>
            </xdr:cNvPr>
            <xdr:cNvSpPr txBox="1"/>
          </xdr:nvSpPr>
          <xdr:spPr>
            <a:xfrm>
              <a:off x="257175" y="6172200"/>
              <a:ext cx="1925976"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2</m:t>
                            </m:r>
                          </m:sub>
                        </m:sSub>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r>
                      <a:rPr lang="es-ES" sz="1100" b="0" i="1">
                        <a:solidFill>
                          <a:schemeClr val="tx1"/>
                        </a:solidFill>
                        <a:effectLst/>
                        <a:latin typeface="Cambria Math" panose="02040503050406030204" pitchFamily="18" charset="0"/>
                        <a:ea typeface="+mn-ea"/>
                        <a:cs typeface="+mn-cs"/>
                      </a:rPr>
                      <m:t>=</m:t>
                    </m:r>
                    <m:f>
                      <m:fPr>
                        <m:ctrlPr>
                          <a:rPr lang="es-ES" sz="1100" b="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18+30</m:t>
                        </m:r>
                      </m:num>
                      <m:den>
                        <m:r>
                          <a:rPr lang="es-ES" sz="1100" b="0" i="1">
                            <a:solidFill>
                              <a:schemeClr val="tx1"/>
                            </a:solidFill>
                            <a:effectLst/>
                            <a:latin typeface="Cambria Math" panose="02040503050406030204" pitchFamily="18" charset="0"/>
                            <a:ea typeface="+mn-ea"/>
                            <a:cs typeface="+mn-cs"/>
                          </a:rPr>
                          <m:t>50+55</m:t>
                        </m:r>
                      </m:den>
                    </m:f>
                    <m:r>
                      <a:rPr lang="es-ES" sz="1100" b="0" i="1">
                        <a:solidFill>
                          <a:schemeClr val="tx1"/>
                        </a:solidFill>
                        <a:effectLst/>
                        <a:latin typeface="Cambria Math" panose="02040503050406030204" pitchFamily="18" charset="0"/>
                        <a:ea typeface="+mn-ea"/>
                        <a:cs typeface="+mn-cs"/>
                      </a:rPr>
                      <m:t>=0,46</m:t>
                    </m:r>
                  </m:oMath>
                </m:oMathPara>
              </a14:m>
              <a:endParaRPr lang="es-EC" sz="1100">
                <a:solidFill>
                  <a:schemeClr val="tx1"/>
                </a:solidFill>
                <a:effectLst/>
                <a:latin typeface="+mn-lt"/>
                <a:ea typeface="+mn-ea"/>
                <a:cs typeface="+mn-cs"/>
              </a:endParaRPr>
            </a:p>
          </xdr:txBody>
        </xdr:sp>
      </mc:Choice>
      <mc:Fallback xmlns="">
        <xdr:sp macro="" textlink="">
          <xdr:nvSpPr>
            <xdr:cNvPr id="6" name="CuadroTexto 5">
              <a:extLst>
                <a:ext uri="{FF2B5EF4-FFF2-40B4-BE49-F238E27FC236}">
                  <a16:creationId xmlns:a16="http://schemas.microsoft.com/office/drawing/2014/main" id="{CEB796B5-55FF-4711-8161-9A5ECFFF4AD4}"/>
                </a:ext>
              </a:extLst>
            </xdr:cNvPr>
            <xdr:cNvSpPr txBox="1"/>
          </xdr:nvSpPr>
          <xdr:spPr>
            <a:xfrm>
              <a:off x="257175" y="6172200"/>
              <a:ext cx="1925976"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𝑝_𝑐=(𝑥_1+𝑥_2)/(𝑛_1+𝑛_2 )</a:t>
              </a:r>
              <a:r>
                <a:rPr lang="es-ES" sz="1100" b="0" i="0">
                  <a:solidFill>
                    <a:schemeClr val="tx1"/>
                  </a:solidFill>
                  <a:effectLst/>
                  <a:latin typeface="Cambria Math" panose="02040503050406030204" pitchFamily="18" charset="0"/>
                  <a:ea typeface="+mn-ea"/>
                  <a:cs typeface="+mn-cs"/>
                </a:rPr>
                <a:t>=(18+30)/(50+55)=0,46</a:t>
              </a:r>
              <a:endParaRPr lang="es-EC" sz="1100">
                <a:solidFill>
                  <a:schemeClr val="tx1"/>
                </a:solidFill>
                <a:effectLst/>
                <a:latin typeface="+mn-lt"/>
                <a:ea typeface="+mn-ea"/>
                <a:cs typeface="+mn-cs"/>
              </a:endParaRPr>
            </a:p>
          </xdr:txBody>
        </xdr:sp>
      </mc:Fallback>
    </mc:AlternateContent>
    <xdr:clientData/>
  </xdr:oneCellAnchor>
  <xdr:oneCellAnchor>
    <xdr:from>
      <xdr:col>0</xdr:col>
      <xdr:colOff>257175</xdr:colOff>
      <xdr:row>41</xdr:row>
      <xdr:rowOff>57150</xdr:rowOff>
    </xdr:from>
    <xdr:ext cx="4620817" cy="532005"/>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60B9DF05-ABD4-45E1-A28B-2E2591E403D4}"/>
                </a:ext>
              </a:extLst>
            </xdr:cNvPr>
            <xdr:cNvSpPr txBox="1"/>
          </xdr:nvSpPr>
          <xdr:spPr>
            <a:xfrm>
              <a:off x="257175" y="6696075"/>
              <a:ext cx="4620817"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2</m:t>
                            </m:r>
                          </m:sub>
                        </m:sSub>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(1−</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(1−</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e>
                        </m:rad>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0,36</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0,55</m:t>
                        </m:r>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(1−</m:t>
                                </m:r>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m:t>
                                </m:r>
                              </m:num>
                              <m:den>
                                <m:r>
                                  <a:rPr lang="es-ES" sz="1100" b="0" i="1">
                                    <a:solidFill>
                                      <a:schemeClr val="tx1"/>
                                    </a:solidFill>
                                    <a:effectLst/>
                                    <a:latin typeface="Cambria Math" panose="02040503050406030204" pitchFamily="18" charset="0"/>
                                    <a:ea typeface="+mn-ea"/>
                                    <a:cs typeface="+mn-cs"/>
                                  </a:rPr>
                                  <m:t>50</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(1−</m:t>
                                </m:r>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m:t>
                                </m:r>
                              </m:num>
                              <m:den>
                                <m:r>
                                  <a:rPr lang="es-ES" sz="1100" b="0" i="1">
                                    <a:solidFill>
                                      <a:schemeClr val="tx1"/>
                                    </a:solidFill>
                                    <a:effectLst/>
                                    <a:latin typeface="Cambria Math" panose="02040503050406030204" pitchFamily="18" charset="0"/>
                                    <a:ea typeface="+mn-ea"/>
                                    <a:cs typeface="+mn-cs"/>
                                  </a:rPr>
                                  <m:t>55</m:t>
                                </m:r>
                              </m:den>
                            </m:f>
                          </m:e>
                        </m:rad>
                      </m:den>
                    </m:f>
                    <m:r>
                      <a:rPr lang="es-ES" sz="1100" b="0" i="1">
                        <a:solidFill>
                          <a:schemeClr val="tx1"/>
                        </a:solidFill>
                        <a:effectLst/>
                        <a:latin typeface="Cambria Math" panose="02040503050406030204" pitchFamily="18" charset="0"/>
                        <a:ea typeface="+mn-ea"/>
                        <a:cs typeface="+mn-cs"/>
                      </a:rPr>
                      <m:t>=−1,95</m:t>
                    </m:r>
                  </m:oMath>
                </m:oMathPara>
              </a14:m>
              <a:endParaRPr lang="es-EC" sz="1100">
                <a:solidFill>
                  <a:schemeClr val="tx1"/>
                </a:solidFill>
                <a:effectLst/>
                <a:latin typeface="+mn-lt"/>
                <a:ea typeface="+mn-ea"/>
                <a:cs typeface="+mn-cs"/>
              </a:endParaRPr>
            </a:p>
          </xdr:txBody>
        </xdr:sp>
      </mc:Choice>
      <mc:Fallback xmlns="">
        <xdr:sp macro="" textlink="">
          <xdr:nvSpPr>
            <xdr:cNvPr id="7" name="CuadroTexto 6">
              <a:extLst>
                <a:ext uri="{FF2B5EF4-FFF2-40B4-BE49-F238E27FC236}">
                  <a16:creationId xmlns:a16="http://schemas.microsoft.com/office/drawing/2014/main" id="{60B9DF05-ABD4-45E1-A28B-2E2591E403D4}"/>
                </a:ext>
              </a:extLst>
            </xdr:cNvPr>
            <xdr:cNvSpPr txBox="1"/>
          </xdr:nvSpPr>
          <xdr:spPr>
            <a:xfrm>
              <a:off x="257175" y="6696075"/>
              <a:ext cx="4620817"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𝑧=(𝑝_1−𝑝_2)/√((𝑝_𝑐 (1−𝑝_𝑐))/𝑛_1 +(𝑝_𝑐 (1−𝑝_𝑐))/𝑛_2 )</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0,36</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0,55</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50</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55</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=−1,95</a:t>
              </a:r>
              <a:endParaRPr lang="es-EC" sz="1100">
                <a:solidFill>
                  <a:schemeClr val="tx1"/>
                </a:solidFill>
                <a:effectLst/>
                <a:latin typeface="+mn-lt"/>
                <a:ea typeface="+mn-ea"/>
                <a:cs typeface="+mn-cs"/>
              </a:endParaRPr>
            </a:p>
          </xdr:txBody>
        </xdr:sp>
      </mc:Fallback>
    </mc:AlternateContent>
    <xdr:clientData/>
  </xdr:oneCellAnchor>
  <xdr:oneCellAnchor>
    <xdr:from>
      <xdr:col>0</xdr:col>
      <xdr:colOff>180975</xdr:colOff>
      <xdr:row>57</xdr:row>
      <xdr:rowOff>38100</xdr:rowOff>
    </xdr:from>
    <xdr:ext cx="1925976" cy="345672"/>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12F90E2D-DE53-4B9D-9543-333F74F407E7}"/>
                </a:ext>
              </a:extLst>
            </xdr:cNvPr>
            <xdr:cNvSpPr txBox="1"/>
          </xdr:nvSpPr>
          <xdr:spPr>
            <a:xfrm>
              <a:off x="180975" y="9267825"/>
              <a:ext cx="1925976"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𝑥</m:t>
                            </m:r>
                          </m:e>
                          <m:sub>
                            <m:r>
                              <a:rPr lang="es-EC" sz="1100" i="1">
                                <a:solidFill>
                                  <a:schemeClr val="tx1"/>
                                </a:solidFill>
                                <a:effectLst/>
                                <a:latin typeface="Cambria Math" panose="02040503050406030204" pitchFamily="18" charset="0"/>
                                <a:ea typeface="+mn-ea"/>
                                <a:cs typeface="+mn-cs"/>
                              </a:rPr>
                              <m:t>2</m:t>
                            </m:r>
                          </m:sub>
                        </m:sSub>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r>
                      <a:rPr lang="es-ES" sz="1100" b="0" i="1">
                        <a:solidFill>
                          <a:schemeClr val="tx1"/>
                        </a:solidFill>
                        <a:effectLst/>
                        <a:latin typeface="Cambria Math" panose="02040503050406030204" pitchFamily="18" charset="0"/>
                        <a:ea typeface="+mn-ea"/>
                        <a:cs typeface="+mn-cs"/>
                      </a:rPr>
                      <m:t>=</m:t>
                    </m:r>
                    <m:f>
                      <m:fPr>
                        <m:ctrlPr>
                          <a:rPr lang="es-ES" sz="1100" b="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18+30</m:t>
                        </m:r>
                      </m:num>
                      <m:den>
                        <m:r>
                          <a:rPr lang="es-ES" sz="1100" b="0" i="1">
                            <a:solidFill>
                              <a:schemeClr val="tx1"/>
                            </a:solidFill>
                            <a:effectLst/>
                            <a:latin typeface="Cambria Math" panose="02040503050406030204" pitchFamily="18" charset="0"/>
                            <a:ea typeface="+mn-ea"/>
                            <a:cs typeface="+mn-cs"/>
                          </a:rPr>
                          <m:t>50+55</m:t>
                        </m:r>
                      </m:den>
                    </m:f>
                    <m:r>
                      <a:rPr lang="es-ES" sz="1100" b="0" i="1">
                        <a:solidFill>
                          <a:schemeClr val="tx1"/>
                        </a:solidFill>
                        <a:effectLst/>
                        <a:latin typeface="Cambria Math" panose="02040503050406030204" pitchFamily="18" charset="0"/>
                        <a:ea typeface="+mn-ea"/>
                        <a:cs typeface="+mn-cs"/>
                      </a:rPr>
                      <m:t>=0,46</m:t>
                    </m:r>
                  </m:oMath>
                </m:oMathPara>
              </a14:m>
              <a:endParaRPr lang="es-EC" sz="1100">
                <a:solidFill>
                  <a:schemeClr val="tx1"/>
                </a:solidFill>
                <a:effectLst/>
                <a:latin typeface="+mn-lt"/>
                <a:ea typeface="+mn-ea"/>
                <a:cs typeface="+mn-cs"/>
              </a:endParaRPr>
            </a:p>
          </xdr:txBody>
        </xdr:sp>
      </mc:Choice>
      <mc:Fallback xmlns="">
        <xdr:sp macro="" textlink="">
          <xdr:nvSpPr>
            <xdr:cNvPr id="8" name="CuadroTexto 7">
              <a:extLst>
                <a:ext uri="{FF2B5EF4-FFF2-40B4-BE49-F238E27FC236}">
                  <a16:creationId xmlns:a16="http://schemas.microsoft.com/office/drawing/2014/main" id="{12F90E2D-DE53-4B9D-9543-333F74F407E7}"/>
                </a:ext>
              </a:extLst>
            </xdr:cNvPr>
            <xdr:cNvSpPr txBox="1"/>
          </xdr:nvSpPr>
          <xdr:spPr>
            <a:xfrm>
              <a:off x="180975" y="9267825"/>
              <a:ext cx="1925976"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𝑝_𝑐=(𝑥_1+𝑥_2)/(𝑛_1+𝑛_2 )</a:t>
              </a:r>
              <a:r>
                <a:rPr lang="es-ES" sz="1100" b="0" i="0">
                  <a:solidFill>
                    <a:schemeClr val="tx1"/>
                  </a:solidFill>
                  <a:effectLst/>
                  <a:latin typeface="Cambria Math" panose="02040503050406030204" pitchFamily="18" charset="0"/>
                  <a:ea typeface="+mn-ea"/>
                  <a:cs typeface="+mn-cs"/>
                </a:rPr>
                <a:t>=(18+30)/(50+55)=0,46</a:t>
              </a:r>
              <a:endParaRPr lang="es-EC" sz="1100">
                <a:solidFill>
                  <a:schemeClr val="tx1"/>
                </a:solidFill>
                <a:effectLst/>
                <a:latin typeface="+mn-lt"/>
                <a:ea typeface="+mn-ea"/>
                <a:cs typeface="+mn-cs"/>
              </a:endParaRPr>
            </a:p>
          </xdr:txBody>
        </xdr:sp>
      </mc:Fallback>
    </mc:AlternateContent>
    <xdr:clientData/>
  </xdr:oneCellAnchor>
  <xdr:oneCellAnchor>
    <xdr:from>
      <xdr:col>0</xdr:col>
      <xdr:colOff>180975</xdr:colOff>
      <xdr:row>60</xdr:row>
      <xdr:rowOff>76200</xdr:rowOff>
    </xdr:from>
    <xdr:ext cx="4620817" cy="532005"/>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95E32D00-0B4B-4E61-A2F9-108085555543}"/>
                </a:ext>
              </a:extLst>
            </xdr:cNvPr>
            <xdr:cNvSpPr txBox="1"/>
          </xdr:nvSpPr>
          <xdr:spPr>
            <a:xfrm>
              <a:off x="180975" y="9791700"/>
              <a:ext cx="4620817"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C" sz="1100" i="1">
                        <a:solidFill>
                          <a:schemeClr val="tx1"/>
                        </a:solidFill>
                        <a:effectLst/>
                        <a:latin typeface="Cambria Math" panose="02040503050406030204" pitchFamily="18" charset="0"/>
                        <a:ea typeface="+mn-ea"/>
                        <a:cs typeface="+mn-cs"/>
                      </a:rPr>
                      <m:t>𝑧</m:t>
                    </m:r>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1</m:t>
                            </m:r>
                          </m:sub>
                        </m:sSub>
                        <m:r>
                          <a:rPr lang="es-EC" sz="1100" i="1">
                            <a:solidFill>
                              <a:schemeClr val="tx1"/>
                            </a:solidFill>
                            <a:effectLst/>
                            <a:latin typeface="Cambria Math" panose="02040503050406030204" pitchFamily="18" charset="0"/>
                            <a:ea typeface="+mn-ea"/>
                            <a:cs typeface="+mn-cs"/>
                          </a:rPr>
                          <m:t>−</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2</m:t>
                            </m:r>
                          </m:sub>
                        </m:sSub>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(1−</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1</m:t>
                                    </m:r>
                                  </m:sub>
                                </m:sSub>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(1−</m:t>
                                </m:r>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𝑝</m:t>
                                    </m:r>
                                  </m:e>
                                  <m:sub>
                                    <m:r>
                                      <a:rPr lang="es-EC" sz="1100" i="1">
                                        <a:solidFill>
                                          <a:schemeClr val="tx1"/>
                                        </a:solidFill>
                                        <a:effectLst/>
                                        <a:latin typeface="Cambria Math" panose="02040503050406030204" pitchFamily="18" charset="0"/>
                                        <a:ea typeface="+mn-ea"/>
                                        <a:cs typeface="+mn-cs"/>
                                      </a:rPr>
                                      <m:t>𝑐</m:t>
                                    </m:r>
                                  </m:sub>
                                </m:sSub>
                                <m:r>
                                  <a:rPr lang="es-EC" sz="1100" i="1">
                                    <a:solidFill>
                                      <a:schemeClr val="tx1"/>
                                    </a:solidFill>
                                    <a:effectLst/>
                                    <a:latin typeface="Cambria Math" panose="02040503050406030204" pitchFamily="18" charset="0"/>
                                    <a:ea typeface="+mn-ea"/>
                                    <a:cs typeface="+mn-cs"/>
                                  </a:rPr>
                                  <m:t>)</m:t>
                                </m:r>
                              </m:num>
                              <m:den>
                                <m:sSub>
                                  <m:sSubPr>
                                    <m:ctrlPr>
                                      <a:rPr lang="es-EC" sz="1100" i="1">
                                        <a:solidFill>
                                          <a:schemeClr val="tx1"/>
                                        </a:solidFill>
                                        <a:effectLst/>
                                        <a:latin typeface="Cambria Math" panose="02040503050406030204" pitchFamily="18" charset="0"/>
                                        <a:ea typeface="+mn-ea"/>
                                        <a:cs typeface="+mn-cs"/>
                                      </a:rPr>
                                    </m:ctrlPr>
                                  </m:sSubPr>
                                  <m:e>
                                    <m:r>
                                      <a:rPr lang="es-EC" sz="1100" i="1">
                                        <a:solidFill>
                                          <a:schemeClr val="tx1"/>
                                        </a:solidFill>
                                        <a:effectLst/>
                                        <a:latin typeface="Cambria Math" panose="02040503050406030204" pitchFamily="18" charset="0"/>
                                        <a:ea typeface="+mn-ea"/>
                                        <a:cs typeface="+mn-cs"/>
                                      </a:rPr>
                                      <m:t>𝑛</m:t>
                                    </m:r>
                                  </m:e>
                                  <m:sub>
                                    <m:r>
                                      <a:rPr lang="es-EC" sz="1100" i="1">
                                        <a:solidFill>
                                          <a:schemeClr val="tx1"/>
                                        </a:solidFill>
                                        <a:effectLst/>
                                        <a:latin typeface="Cambria Math" panose="02040503050406030204" pitchFamily="18" charset="0"/>
                                        <a:ea typeface="+mn-ea"/>
                                        <a:cs typeface="+mn-cs"/>
                                      </a:rPr>
                                      <m:t>2</m:t>
                                    </m:r>
                                  </m:sub>
                                </m:sSub>
                              </m:den>
                            </m:f>
                          </m:e>
                        </m:rad>
                      </m:den>
                    </m:f>
                    <m:r>
                      <a:rPr lang="es-ES" sz="1100" b="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0,36</m:t>
                        </m:r>
                        <m:r>
                          <a:rPr lang="es-EC" sz="110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0,55</m:t>
                        </m:r>
                      </m:num>
                      <m:den>
                        <m:rad>
                          <m:radPr>
                            <m:degHide m:val="on"/>
                            <m:ctrlPr>
                              <a:rPr lang="es-EC" sz="1100" i="1">
                                <a:solidFill>
                                  <a:schemeClr val="tx1"/>
                                </a:solidFill>
                                <a:effectLst/>
                                <a:latin typeface="Cambria Math" panose="02040503050406030204" pitchFamily="18" charset="0"/>
                                <a:ea typeface="+mn-ea"/>
                                <a:cs typeface="+mn-cs"/>
                              </a:rPr>
                            </m:ctrlPr>
                          </m:radPr>
                          <m:deg/>
                          <m:e>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(1−</m:t>
                                </m:r>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m:t>
                                </m:r>
                              </m:num>
                              <m:den>
                                <m:r>
                                  <a:rPr lang="es-ES" sz="1100" b="0" i="1">
                                    <a:solidFill>
                                      <a:schemeClr val="tx1"/>
                                    </a:solidFill>
                                    <a:effectLst/>
                                    <a:latin typeface="Cambria Math" panose="02040503050406030204" pitchFamily="18" charset="0"/>
                                    <a:ea typeface="+mn-ea"/>
                                    <a:cs typeface="+mn-cs"/>
                                  </a:rPr>
                                  <m:t>50</m:t>
                                </m:r>
                              </m:den>
                            </m:f>
                            <m:r>
                              <a:rPr lang="es-EC" sz="1100" i="1">
                                <a:solidFill>
                                  <a:schemeClr val="tx1"/>
                                </a:solidFill>
                                <a:effectLst/>
                                <a:latin typeface="Cambria Math" panose="02040503050406030204" pitchFamily="18" charset="0"/>
                                <a:ea typeface="+mn-ea"/>
                                <a:cs typeface="+mn-cs"/>
                              </a:rPr>
                              <m:t>+</m:t>
                            </m:r>
                            <m:f>
                              <m:fPr>
                                <m:ctrlPr>
                                  <a:rPr lang="es-EC" sz="110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(1−</m:t>
                                </m:r>
                                <m:r>
                                  <a:rPr lang="es-ES" sz="1100" b="0" i="1">
                                    <a:solidFill>
                                      <a:schemeClr val="tx1"/>
                                    </a:solidFill>
                                    <a:effectLst/>
                                    <a:latin typeface="Cambria Math" panose="02040503050406030204" pitchFamily="18" charset="0"/>
                                    <a:ea typeface="+mn-ea"/>
                                    <a:cs typeface="+mn-cs"/>
                                  </a:rPr>
                                  <m:t>0,46</m:t>
                                </m:r>
                                <m:r>
                                  <a:rPr lang="es-EC" sz="1100" i="1">
                                    <a:solidFill>
                                      <a:schemeClr val="tx1"/>
                                    </a:solidFill>
                                    <a:effectLst/>
                                    <a:latin typeface="Cambria Math" panose="02040503050406030204" pitchFamily="18" charset="0"/>
                                    <a:ea typeface="+mn-ea"/>
                                    <a:cs typeface="+mn-cs"/>
                                  </a:rPr>
                                  <m:t>)</m:t>
                                </m:r>
                              </m:num>
                              <m:den>
                                <m:r>
                                  <a:rPr lang="es-ES" sz="1100" b="0" i="1">
                                    <a:solidFill>
                                      <a:schemeClr val="tx1"/>
                                    </a:solidFill>
                                    <a:effectLst/>
                                    <a:latin typeface="Cambria Math" panose="02040503050406030204" pitchFamily="18" charset="0"/>
                                    <a:ea typeface="+mn-ea"/>
                                    <a:cs typeface="+mn-cs"/>
                                  </a:rPr>
                                  <m:t>55</m:t>
                                </m:r>
                              </m:den>
                            </m:f>
                          </m:e>
                        </m:rad>
                      </m:den>
                    </m:f>
                    <m:r>
                      <a:rPr lang="es-ES" sz="1100" b="0" i="1">
                        <a:solidFill>
                          <a:schemeClr val="tx1"/>
                        </a:solidFill>
                        <a:effectLst/>
                        <a:latin typeface="Cambria Math" panose="02040503050406030204" pitchFamily="18" charset="0"/>
                        <a:ea typeface="+mn-ea"/>
                        <a:cs typeface="+mn-cs"/>
                      </a:rPr>
                      <m:t>=−1,95</m:t>
                    </m:r>
                  </m:oMath>
                </m:oMathPara>
              </a14:m>
              <a:endParaRPr lang="es-EC" sz="1100">
                <a:solidFill>
                  <a:schemeClr val="tx1"/>
                </a:solidFill>
                <a:effectLst/>
                <a:latin typeface="+mn-lt"/>
                <a:ea typeface="+mn-ea"/>
                <a:cs typeface="+mn-cs"/>
              </a:endParaRPr>
            </a:p>
          </xdr:txBody>
        </xdr:sp>
      </mc:Choice>
      <mc:Fallback xmlns="">
        <xdr:sp macro="" textlink="">
          <xdr:nvSpPr>
            <xdr:cNvPr id="9" name="CuadroTexto 8">
              <a:extLst>
                <a:ext uri="{FF2B5EF4-FFF2-40B4-BE49-F238E27FC236}">
                  <a16:creationId xmlns:a16="http://schemas.microsoft.com/office/drawing/2014/main" id="{95E32D00-0B4B-4E61-A2F9-108085555543}"/>
                </a:ext>
              </a:extLst>
            </xdr:cNvPr>
            <xdr:cNvSpPr txBox="1"/>
          </xdr:nvSpPr>
          <xdr:spPr>
            <a:xfrm>
              <a:off x="180975" y="9791700"/>
              <a:ext cx="4620817" cy="532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mn-lt"/>
                  <a:ea typeface="+mn-ea"/>
                  <a:cs typeface="+mn-cs"/>
                </a:rPr>
                <a:t>𝑧=(𝑝_1−𝑝_2)/√((𝑝_𝑐 (1−𝑝_𝑐))/𝑛_1 +(𝑝_𝑐 (1−𝑝_𝑐))/𝑛_2 )</a:t>
              </a:r>
              <a:r>
                <a:rPr lang="es-ES" sz="1100" b="0" i="0">
                  <a:solidFill>
                    <a:schemeClr val="tx1"/>
                  </a:solidFill>
                  <a:effectLst/>
                  <a:latin typeface="Cambria Math" panose="02040503050406030204" pitchFamily="18" charset="0"/>
                  <a:ea typeface="+mn-ea"/>
                  <a:cs typeface="+mn-cs"/>
                </a:rPr>
                <a:t>=</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0,36</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0,55</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50</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(1−</a:t>
              </a:r>
              <a:r>
                <a:rPr lang="es-ES" sz="1100" b="0" i="0">
                  <a:solidFill>
                    <a:schemeClr val="tx1"/>
                  </a:solidFill>
                  <a:effectLst/>
                  <a:latin typeface="Cambria Math" panose="02040503050406030204" pitchFamily="18" charset="0"/>
                  <a:ea typeface="+mn-ea"/>
                  <a:cs typeface="+mn-cs"/>
                </a:rPr>
                <a:t>0,46</a:t>
              </a:r>
              <a:r>
                <a:rPr lang="es-EC" sz="110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55</a:t>
              </a:r>
              <a:r>
                <a:rPr lang="es-EC"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=−1,95</a:t>
              </a:r>
              <a:endParaRPr lang="es-EC" sz="1100">
                <a:solidFill>
                  <a:schemeClr val="tx1"/>
                </a:solidFill>
                <a:effectLst/>
                <a:latin typeface="+mn-lt"/>
                <a:ea typeface="+mn-ea"/>
                <a:cs typeface="+mn-cs"/>
              </a:endParaRPr>
            </a:p>
          </xdr:txBody>
        </xdr:sp>
      </mc:Fallback>
    </mc:AlternateContent>
    <xdr:clientData/>
  </xdr:oneCellAnchor>
  <xdr:twoCellAnchor editAs="oneCell">
    <xdr:from>
      <xdr:col>7</xdr:col>
      <xdr:colOff>190500</xdr:colOff>
      <xdr:row>10</xdr:row>
      <xdr:rowOff>119995</xdr:rowOff>
    </xdr:from>
    <xdr:to>
      <xdr:col>11</xdr:col>
      <xdr:colOff>332768</xdr:colOff>
      <xdr:row>25</xdr:row>
      <xdr:rowOff>37622</xdr:rowOff>
    </xdr:to>
    <xdr:pic>
      <xdr:nvPicPr>
        <xdr:cNvPr id="10" name="Imagen 9">
          <a:extLst>
            <a:ext uri="{FF2B5EF4-FFF2-40B4-BE49-F238E27FC236}">
              <a16:creationId xmlns:a16="http://schemas.microsoft.com/office/drawing/2014/main" id="{5272E4EC-8041-6D78-B1A6-FA0278D216A2}"/>
            </a:ext>
          </a:extLst>
        </xdr:cNvPr>
        <xdr:cNvPicPr>
          <a:picLocks noChangeAspect="1"/>
        </xdr:cNvPicPr>
      </xdr:nvPicPr>
      <xdr:blipFill>
        <a:blip xmlns:r="http://schemas.openxmlformats.org/officeDocument/2006/relationships" r:embed="rId1"/>
        <a:stretch>
          <a:fillRect/>
        </a:stretch>
      </xdr:blipFill>
      <xdr:spPr>
        <a:xfrm>
          <a:off x="5524500" y="1834495"/>
          <a:ext cx="3190268" cy="2508427"/>
        </a:xfrm>
        <a:prstGeom prst="rect">
          <a:avLst/>
        </a:prstGeom>
      </xdr:spPr>
    </xdr:pic>
    <xdr:clientData/>
  </xdr:twoCellAnchor>
  <xdr:twoCellAnchor editAs="oneCell">
    <xdr:from>
      <xdr:col>7</xdr:col>
      <xdr:colOff>126854</xdr:colOff>
      <xdr:row>30</xdr:row>
      <xdr:rowOff>103520</xdr:rowOff>
    </xdr:from>
    <xdr:to>
      <xdr:col>11</xdr:col>
      <xdr:colOff>647094</xdr:colOff>
      <xdr:row>46</xdr:row>
      <xdr:rowOff>152399</xdr:rowOff>
    </xdr:to>
    <xdr:pic>
      <xdr:nvPicPr>
        <xdr:cNvPr id="11" name="Imagen 10">
          <a:extLst>
            <a:ext uri="{FF2B5EF4-FFF2-40B4-BE49-F238E27FC236}">
              <a16:creationId xmlns:a16="http://schemas.microsoft.com/office/drawing/2014/main" id="{66BB02B6-B1DB-0347-D378-65E4F65047F0}"/>
            </a:ext>
          </a:extLst>
        </xdr:cNvPr>
        <xdr:cNvPicPr>
          <a:picLocks noChangeAspect="1"/>
        </xdr:cNvPicPr>
      </xdr:nvPicPr>
      <xdr:blipFill>
        <a:blip xmlns:r="http://schemas.openxmlformats.org/officeDocument/2006/relationships" r:embed="rId2"/>
        <a:stretch>
          <a:fillRect/>
        </a:stretch>
      </xdr:blipFill>
      <xdr:spPr>
        <a:xfrm>
          <a:off x="5460854" y="5266070"/>
          <a:ext cx="3568240" cy="2811129"/>
        </a:xfrm>
        <a:prstGeom prst="rect">
          <a:avLst/>
        </a:prstGeom>
      </xdr:spPr>
    </xdr:pic>
    <xdr:clientData/>
  </xdr:twoCellAnchor>
  <xdr:twoCellAnchor editAs="oneCell">
    <xdr:from>
      <xdr:col>7</xdr:col>
      <xdr:colOff>71898</xdr:colOff>
      <xdr:row>49</xdr:row>
      <xdr:rowOff>161925</xdr:rowOff>
    </xdr:from>
    <xdr:to>
      <xdr:col>11</xdr:col>
      <xdr:colOff>600075</xdr:colOff>
      <xdr:row>66</xdr:row>
      <xdr:rowOff>70827</xdr:rowOff>
    </xdr:to>
    <xdr:pic>
      <xdr:nvPicPr>
        <xdr:cNvPr id="12" name="Imagen 11">
          <a:extLst>
            <a:ext uri="{FF2B5EF4-FFF2-40B4-BE49-F238E27FC236}">
              <a16:creationId xmlns:a16="http://schemas.microsoft.com/office/drawing/2014/main" id="{1632F861-54CE-B35D-E58F-3F3170C71792}"/>
            </a:ext>
          </a:extLst>
        </xdr:cNvPr>
        <xdr:cNvPicPr>
          <a:picLocks noChangeAspect="1"/>
        </xdr:cNvPicPr>
      </xdr:nvPicPr>
      <xdr:blipFill>
        <a:blip xmlns:r="http://schemas.openxmlformats.org/officeDocument/2006/relationships" r:embed="rId3"/>
        <a:stretch>
          <a:fillRect/>
        </a:stretch>
      </xdr:blipFill>
      <xdr:spPr>
        <a:xfrm>
          <a:off x="5405898" y="8601075"/>
          <a:ext cx="3576177" cy="28426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574C-B5D2-4C58-85E3-8EA5BA8CE3B3}">
  <dimension ref="A1:G122"/>
  <sheetViews>
    <sheetView topLeftCell="A10" workbookViewId="0">
      <selection activeCell="J26" sqref="J26"/>
    </sheetView>
  </sheetViews>
  <sheetFormatPr baseColWidth="10" defaultRowHeight="13.5" x14ac:dyDescent="0.25"/>
  <cols>
    <col min="1" max="1" width="3.85546875" style="1" customWidth="1"/>
    <col min="2" max="4" width="11.42578125" style="1"/>
    <col min="5" max="5" width="13.42578125" style="1" customWidth="1"/>
    <col min="6" max="16384" width="11.42578125" style="1"/>
  </cols>
  <sheetData>
    <row r="1" spans="1:7" x14ac:dyDescent="0.25">
      <c r="C1" s="6" t="s">
        <v>129</v>
      </c>
    </row>
    <row r="2" spans="1:7" x14ac:dyDescent="0.25">
      <c r="A2" s="1">
        <v>0</v>
      </c>
      <c r="B2" s="3" t="s">
        <v>128</v>
      </c>
      <c r="C2" s="4">
        <v>10</v>
      </c>
    </row>
    <row r="3" spans="1:7" x14ac:dyDescent="0.25">
      <c r="A3" s="1">
        <v>1</v>
      </c>
      <c r="B3" s="3" t="s">
        <v>127</v>
      </c>
      <c r="C3" s="5">
        <v>40</v>
      </c>
    </row>
    <row r="4" spans="1:7" x14ac:dyDescent="0.25">
      <c r="A4" s="1">
        <v>2</v>
      </c>
      <c r="B4" s="3" t="s">
        <v>126</v>
      </c>
      <c r="C4" s="4">
        <v>15</v>
      </c>
    </row>
    <row r="5" spans="1:7" x14ac:dyDescent="0.25">
      <c r="A5" s="1">
        <v>3</v>
      </c>
      <c r="B5" s="3" t="s">
        <v>125</v>
      </c>
      <c r="C5" s="5">
        <v>42</v>
      </c>
    </row>
    <row r="6" spans="1:7" x14ac:dyDescent="0.25">
      <c r="A6" s="1">
        <v>4</v>
      </c>
      <c r="B6" s="3" t="s">
        <v>124</v>
      </c>
      <c r="C6" s="4">
        <v>17</v>
      </c>
    </row>
    <row r="7" spans="1:7" x14ac:dyDescent="0.25">
      <c r="A7" s="1">
        <v>5</v>
      </c>
      <c r="B7" s="3" t="s">
        <v>123</v>
      </c>
      <c r="C7" s="5">
        <v>90</v>
      </c>
    </row>
    <row r="8" spans="1:7" x14ac:dyDescent="0.25">
      <c r="A8" s="1">
        <v>6</v>
      </c>
      <c r="B8" s="3" t="s">
        <v>122</v>
      </c>
      <c r="C8" s="4">
        <v>90</v>
      </c>
      <c r="E8" s="1" t="s">
        <v>121</v>
      </c>
    </row>
    <row r="9" spans="1:7" x14ac:dyDescent="0.25">
      <c r="A9" s="1">
        <v>7</v>
      </c>
      <c r="B9" s="3" t="s">
        <v>120</v>
      </c>
      <c r="C9" s="5">
        <v>50</v>
      </c>
    </row>
    <row r="10" spans="1:7" x14ac:dyDescent="0.25">
      <c r="A10" s="1">
        <v>8</v>
      </c>
      <c r="B10" s="3" t="s">
        <v>119</v>
      </c>
      <c r="C10" s="4">
        <v>5</v>
      </c>
      <c r="E10" s="1" t="s">
        <v>118</v>
      </c>
      <c r="F10" s="1" t="s">
        <v>117</v>
      </c>
    </row>
    <row r="11" spans="1:7" x14ac:dyDescent="0.25">
      <c r="A11" s="1">
        <v>9</v>
      </c>
      <c r="B11" s="3" t="s">
        <v>116</v>
      </c>
      <c r="C11" s="5">
        <v>20</v>
      </c>
      <c r="F11" s="1" t="s">
        <v>115</v>
      </c>
    </row>
    <row r="12" spans="1:7" x14ac:dyDescent="0.25">
      <c r="A12" s="1">
        <v>10</v>
      </c>
      <c r="B12" s="3" t="s">
        <v>114</v>
      </c>
      <c r="C12" s="4">
        <v>10</v>
      </c>
    </row>
    <row r="13" spans="1:7" x14ac:dyDescent="0.25">
      <c r="A13" s="1">
        <v>11</v>
      </c>
      <c r="B13" s="3" t="s">
        <v>113</v>
      </c>
      <c r="C13" s="4">
        <v>15</v>
      </c>
      <c r="F13" s="1" t="s">
        <v>93</v>
      </c>
      <c r="G13" s="1" t="s">
        <v>92</v>
      </c>
    </row>
    <row r="14" spans="1:7" x14ac:dyDescent="0.25">
      <c r="A14" s="1">
        <v>12</v>
      </c>
      <c r="B14" s="3" t="s">
        <v>112</v>
      </c>
      <c r="C14" s="5">
        <v>25</v>
      </c>
      <c r="E14" s="1">
        <v>1</v>
      </c>
      <c r="F14" s="1">
        <f t="shared" ref="F14:F26" ca="1" si="0">RANDBETWEEN(0,120)</f>
        <v>60</v>
      </c>
      <c r="G14" s="1">
        <f t="shared" ref="G14:G26" ca="1" si="1">VLOOKUP(F14,$A$2:$C$122,3,FALSE)</f>
        <v>30</v>
      </c>
    </row>
    <row r="15" spans="1:7" x14ac:dyDescent="0.25">
      <c r="A15" s="1">
        <v>13</v>
      </c>
      <c r="B15" s="3" t="s">
        <v>111</v>
      </c>
      <c r="C15" s="4">
        <v>90</v>
      </c>
      <c r="E15" s="1">
        <v>2</v>
      </c>
      <c r="F15" s="1">
        <f t="shared" ca="1" si="0"/>
        <v>83</v>
      </c>
      <c r="G15" s="1">
        <f t="shared" ca="1" si="1"/>
        <v>35</v>
      </c>
    </row>
    <row r="16" spans="1:7" x14ac:dyDescent="0.25">
      <c r="A16" s="1">
        <v>14</v>
      </c>
      <c r="B16" s="3" t="s">
        <v>110</v>
      </c>
      <c r="C16" s="5">
        <v>10</v>
      </c>
      <c r="E16" s="1">
        <v>3</v>
      </c>
      <c r="F16" s="1">
        <f t="shared" ca="1" si="0"/>
        <v>79</v>
      </c>
      <c r="G16" s="1">
        <f t="shared" ca="1" si="1"/>
        <v>16</v>
      </c>
    </row>
    <row r="17" spans="1:7" x14ac:dyDescent="0.25">
      <c r="A17" s="1">
        <v>15</v>
      </c>
      <c r="B17" s="3" t="s">
        <v>109</v>
      </c>
      <c r="C17" s="4">
        <v>30</v>
      </c>
      <c r="E17" s="1">
        <v>4</v>
      </c>
      <c r="F17" s="1">
        <f t="shared" ca="1" si="0"/>
        <v>92</v>
      </c>
      <c r="G17" s="1">
        <f t="shared" ca="1" si="1"/>
        <v>60</v>
      </c>
    </row>
    <row r="18" spans="1:7" x14ac:dyDescent="0.25">
      <c r="A18" s="1">
        <v>16</v>
      </c>
      <c r="B18" s="3" t="s">
        <v>108</v>
      </c>
      <c r="C18" s="5">
        <v>10</v>
      </c>
      <c r="E18" s="1">
        <v>5</v>
      </c>
      <c r="F18" s="1">
        <f t="shared" ca="1" si="0"/>
        <v>98</v>
      </c>
      <c r="G18" s="1">
        <f t="shared" ca="1" si="1"/>
        <v>15</v>
      </c>
    </row>
    <row r="19" spans="1:7" x14ac:dyDescent="0.25">
      <c r="A19" s="1">
        <v>17</v>
      </c>
      <c r="B19" s="3" t="s">
        <v>107</v>
      </c>
      <c r="C19" s="4">
        <v>17</v>
      </c>
      <c r="E19" s="1">
        <v>6</v>
      </c>
      <c r="F19" s="1">
        <f t="shared" ca="1" si="0"/>
        <v>98</v>
      </c>
      <c r="G19" s="1">
        <f t="shared" ca="1" si="1"/>
        <v>15</v>
      </c>
    </row>
    <row r="20" spans="1:7" x14ac:dyDescent="0.25">
      <c r="A20" s="1">
        <v>18</v>
      </c>
      <c r="B20" s="3" t="s">
        <v>106</v>
      </c>
      <c r="C20" s="5">
        <v>18</v>
      </c>
      <c r="E20" s="1">
        <v>7</v>
      </c>
      <c r="F20" s="1">
        <f t="shared" ca="1" si="0"/>
        <v>42</v>
      </c>
      <c r="G20" s="1">
        <f t="shared" ca="1" si="1"/>
        <v>8</v>
      </c>
    </row>
    <row r="21" spans="1:7" x14ac:dyDescent="0.25">
      <c r="A21" s="1">
        <v>19</v>
      </c>
      <c r="B21" s="3" t="s">
        <v>105</v>
      </c>
      <c r="C21" s="4">
        <v>2</v>
      </c>
      <c r="E21" s="1">
        <v>8</v>
      </c>
      <c r="F21" s="1">
        <f t="shared" ca="1" si="0"/>
        <v>108</v>
      </c>
      <c r="G21" s="1">
        <f t="shared" ca="1" si="1"/>
        <v>20</v>
      </c>
    </row>
    <row r="22" spans="1:7" x14ac:dyDescent="0.25">
      <c r="A22" s="1">
        <v>20</v>
      </c>
      <c r="B22" s="3" t="s">
        <v>104</v>
      </c>
      <c r="C22" s="5">
        <v>17</v>
      </c>
      <c r="E22" s="1">
        <v>9</v>
      </c>
      <c r="F22" s="1">
        <f t="shared" ca="1" si="0"/>
        <v>70</v>
      </c>
      <c r="G22" s="1">
        <f t="shared" ca="1" si="1"/>
        <v>25</v>
      </c>
    </row>
    <row r="23" spans="1:7" x14ac:dyDescent="0.25">
      <c r="A23" s="1">
        <v>21</v>
      </c>
      <c r="B23" s="3" t="s">
        <v>103</v>
      </c>
      <c r="C23" s="4">
        <v>20</v>
      </c>
      <c r="E23" s="1">
        <v>10</v>
      </c>
      <c r="F23" s="1">
        <f t="shared" ca="1" si="0"/>
        <v>21</v>
      </c>
      <c r="G23" s="1">
        <f t="shared" ca="1" si="1"/>
        <v>20</v>
      </c>
    </row>
    <row r="24" spans="1:7" x14ac:dyDescent="0.25">
      <c r="A24" s="1">
        <v>22</v>
      </c>
      <c r="B24" s="3" t="s">
        <v>102</v>
      </c>
      <c r="C24" s="5">
        <v>3</v>
      </c>
      <c r="E24" s="1">
        <v>11</v>
      </c>
      <c r="F24" s="1">
        <f t="shared" ca="1" si="0"/>
        <v>91</v>
      </c>
      <c r="G24" s="1">
        <f t="shared" ca="1" si="1"/>
        <v>10</v>
      </c>
    </row>
    <row r="25" spans="1:7" x14ac:dyDescent="0.25">
      <c r="A25" s="1">
        <v>23</v>
      </c>
      <c r="B25" s="3" t="s">
        <v>101</v>
      </c>
      <c r="C25" s="4">
        <v>10</v>
      </c>
      <c r="E25" s="1">
        <v>12</v>
      </c>
      <c r="F25" s="1">
        <f t="shared" ca="1" si="0"/>
        <v>17</v>
      </c>
      <c r="G25" s="1">
        <f t="shared" ca="1" si="1"/>
        <v>17</v>
      </c>
    </row>
    <row r="26" spans="1:7" x14ac:dyDescent="0.25">
      <c r="A26" s="1">
        <v>24</v>
      </c>
      <c r="B26" s="3" t="s">
        <v>100</v>
      </c>
      <c r="C26" s="5">
        <v>25</v>
      </c>
      <c r="E26" s="1">
        <v>13</v>
      </c>
      <c r="F26" s="1">
        <f t="shared" ca="1" si="0"/>
        <v>52</v>
      </c>
      <c r="G26" s="1">
        <f t="shared" ca="1" si="1"/>
        <v>25</v>
      </c>
    </row>
    <row r="27" spans="1:7" x14ac:dyDescent="0.25">
      <c r="A27" s="1">
        <v>25</v>
      </c>
      <c r="B27" s="3" t="s">
        <v>99</v>
      </c>
      <c r="C27" s="4">
        <v>13</v>
      </c>
      <c r="F27" s="1" t="s">
        <v>77</v>
      </c>
      <c r="G27" s="1">
        <f ca="1">AVERAGE(G14:G26)</f>
        <v>22.76923076923077</v>
      </c>
    </row>
    <row r="28" spans="1:7" x14ac:dyDescent="0.25">
      <c r="A28" s="1">
        <v>26</v>
      </c>
      <c r="B28" s="3" t="s">
        <v>98</v>
      </c>
      <c r="C28" s="5">
        <v>2</v>
      </c>
    </row>
    <row r="29" spans="1:7" x14ac:dyDescent="0.25">
      <c r="A29" s="1">
        <v>27</v>
      </c>
      <c r="B29" s="3" t="s">
        <v>97</v>
      </c>
      <c r="C29" s="5">
        <v>10</v>
      </c>
      <c r="E29" s="1" t="s">
        <v>96</v>
      </c>
    </row>
    <row r="30" spans="1:7" x14ac:dyDescent="0.25">
      <c r="A30" s="1">
        <v>28</v>
      </c>
      <c r="B30" s="3" t="s">
        <v>95</v>
      </c>
      <c r="C30" s="4">
        <v>7</v>
      </c>
    </row>
    <row r="31" spans="1:7" x14ac:dyDescent="0.25">
      <c r="A31" s="1">
        <v>29</v>
      </c>
      <c r="B31" s="3" t="s">
        <v>94</v>
      </c>
      <c r="C31" s="5">
        <v>10</v>
      </c>
      <c r="F31" s="1" t="s">
        <v>93</v>
      </c>
      <c r="G31" s="1" t="s">
        <v>92</v>
      </c>
    </row>
    <row r="32" spans="1:7" x14ac:dyDescent="0.25">
      <c r="A32" s="1">
        <v>30</v>
      </c>
      <c r="B32" s="3" t="s">
        <v>91</v>
      </c>
      <c r="C32" s="4">
        <v>5</v>
      </c>
      <c r="F32" s="1">
        <v>82</v>
      </c>
      <c r="G32" s="1">
        <f t="shared" ref="G32:G44" si="2">VLOOKUP(F32,$A$2:$C$122,3,FALSE)</f>
        <v>40</v>
      </c>
    </row>
    <row r="33" spans="1:7" x14ac:dyDescent="0.25">
      <c r="A33" s="1">
        <v>31</v>
      </c>
      <c r="B33" s="3" t="s">
        <v>90</v>
      </c>
      <c r="C33" s="5">
        <v>42</v>
      </c>
      <c r="F33" s="1">
        <v>61</v>
      </c>
      <c r="G33" s="1">
        <f t="shared" si="2"/>
        <v>90</v>
      </c>
    </row>
    <row r="34" spans="1:7" x14ac:dyDescent="0.25">
      <c r="A34" s="1">
        <v>32</v>
      </c>
      <c r="B34" s="3" t="s">
        <v>89</v>
      </c>
      <c r="C34" s="4">
        <v>40</v>
      </c>
      <c r="F34" s="1">
        <v>65</v>
      </c>
      <c r="G34" s="1">
        <f t="shared" si="2"/>
        <v>35</v>
      </c>
    </row>
    <row r="35" spans="1:7" x14ac:dyDescent="0.25">
      <c r="A35" s="1">
        <v>33</v>
      </c>
      <c r="B35" s="3" t="s">
        <v>88</v>
      </c>
      <c r="C35" s="5">
        <v>16</v>
      </c>
      <c r="F35" s="1">
        <v>11</v>
      </c>
      <c r="G35" s="1">
        <f t="shared" si="2"/>
        <v>15</v>
      </c>
    </row>
    <row r="36" spans="1:7" x14ac:dyDescent="0.25">
      <c r="A36" s="1">
        <v>34</v>
      </c>
      <c r="B36" s="3" t="s">
        <v>87</v>
      </c>
      <c r="C36" s="4">
        <v>40</v>
      </c>
      <c r="F36" s="1">
        <v>62</v>
      </c>
      <c r="G36" s="1">
        <f t="shared" si="2"/>
        <v>95</v>
      </c>
    </row>
    <row r="37" spans="1:7" x14ac:dyDescent="0.25">
      <c r="A37" s="1">
        <v>35</v>
      </c>
      <c r="B37" s="3" t="s">
        <v>86</v>
      </c>
      <c r="C37" s="5">
        <v>2</v>
      </c>
      <c r="F37" s="1">
        <v>89</v>
      </c>
      <c r="G37" s="1">
        <f t="shared" si="2"/>
        <v>15</v>
      </c>
    </row>
    <row r="38" spans="1:7" x14ac:dyDescent="0.25">
      <c r="A38" s="1">
        <v>36</v>
      </c>
      <c r="B38" s="3" t="s">
        <v>85</v>
      </c>
      <c r="C38" s="5">
        <v>10</v>
      </c>
      <c r="F38" s="1">
        <v>103</v>
      </c>
      <c r="G38" s="1">
        <f t="shared" si="2"/>
        <v>30</v>
      </c>
    </row>
    <row r="39" spans="1:7" x14ac:dyDescent="0.25">
      <c r="A39" s="1">
        <v>37</v>
      </c>
      <c r="B39" s="3" t="s">
        <v>84</v>
      </c>
      <c r="C39" s="4">
        <v>10</v>
      </c>
      <c r="F39" s="1">
        <v>17</v>
      </c>
      <c r="G39" s="1">
        <f t="shared" si="2"/>
        <v>17</v>
      </c>
    </row>
    <row r="40" spans="1:7" x14ac:dyDescent="0.25">
      <c r="A40" s="1">
        <v>38</v>
      </c>
      <c r="B40" s="3" t="s">
        <v>83</v>
      </c>
      <c r="C40" s="5">
        <v>10</v>
      </c>
      <c r="F40" s="1">
        <v>90</v>
      </c>
      <c r="G40" s="1">
        <f t="shared" si="2"/>
        <v>60</v>
      </c>
    </row>
    <row r="41" spans="1:7" x14ac:dyDescent="0.25">
      <c r="A41" s="1">
        <v>39</v>
      </c>
      <c r="B41" s="3" t="s">
        <v>82</v>
      </c>
      <c r="C41" s="4">
        <v>30</v>
      </c>
      <c r="F41" s="1">
        <v>73</v>
      </c>
      <c r="G41" s="1">
        <f t="shared" si="2"/>
        <v>25</v>
      </c>
    </row>
    <row r="42" spans="1:7" x14ac:dyDescent="0.25">
      <c r="A42" s="1">
        <v>40</v>
      </c>
      <c r="B42" s="3" t="s">
        <v>81</v>
      </c>
      <c r="C42" s="5">
        <v>20</v>
      </c>
      <c r="F42" s="1">
        <v>5</v>
      </c>
      <c r="G42" s="1">
        <f t="shared" si="2"/>
        <v>90</v>
      </c>
    </row>
    <row r="43" spans="1:7" x14ac:dyDescent="0.25">
      <c r="A43" s="1">
        <v>41</v>
      </c>
      <c r="B43" s="3" t="s">
        <v>80</v>
      </c>
      <c r="C43" s="4">
        <v>12</v>
      </c>
      <c r="F43" s="1">
        <v>10</v>
      </c>
      <c r="G43" s="1">
        <f t="shared" si="2"/>
        <v>10</v>
      </c>
    </row>
    <row r="44" spans="1:7" x14ac:dyDescent="0.25">
      <c r="A44" s="1">
        <v>42</v>
      </c>
      <c r="B44" s="3" t="s">
        <v>79</v>
      </c>
      <c r="C44" s="4">
        <v>8</v>
      </c>
      <c r="F44" s="1">
        <v>93</v>
      </c>
      <c r="G44" s="1">
        <f t="shared" si="2"/>
        <v>10</v>
      </c>
    </row>
    <row r="45" spans="1:7" x14ac:dyDescent="0.25">
      <c r="A45" s="1">
        <v>43</v>
      </c>
      <c r="B45" s="3" t="s">
        <v>78</v>
      </c>
      <c r="C45" s="4">
        <v>20</v>
      </c>
      <c r="F45" s="1" t="s">
        <v>77</v>
      </c>
      <c r="G45" s="1">
        <f>AVERAGE(G32:G44)</f>
        <v>40.92307692307692</v>
      </c>
    </row>
    <row r="46" spans="1:7" x14ac:dyDescent="0.25">
      <c r="A46" s="1">
        <v>44</v>
      </c>
      <c r="B46" s="3" t="s">
        <v>76</v>
      </c>
      <c r="C46" s="4">
        <v>30</v>
      </c>
    </row>
    <row r="47" spans="1:7" x14ac:dyDescent="0.25">
      <c r="A47" s="1">
        <v>45</v>
      </c>
      <c r="B47" s="3" t="s">
        <v>75</v>
      </c>
      <c r="C47" s="5">
        <v>14</v>
      </c>
    </row>
    <row r="48" spans="1:7" x14ac:dyDescent="0.25">
      <c r="A48" s="1">
        <v>46</v>
      </c>
      <c r="B48" s="3" t="s">
        <v>74</v>
      </c>
      <c r="C48" s="4">
        <v>10</v>
      </c>
    </row>
    <row r="49" spans="1:3" x14ac:dyDescent="0.25">
      <c r="A49" s="1">
        <v>47</v>
      </c>
      <c r="B49" s="3" t="s">
        <v>73</v>
      </c>
      <c r="C49" s="5">
        <v>10</v>
      </c>
    </row>
    <row r="50" spans="1:3" x14ac:dyDescent="0.25">
      <c r="A50" s="1">
        <v>48</v>
      </c>
      <c r="B50" s="3" t="s">
        <v>72</v>
      </c>
      <c r="C50" s="4">
        <v>2</v>
      </c>
    </row>
    <row r="51" spans="1:3" x14ac:dyDescent="0.25">
      <c r="A51" s="1">
        <v>49</v>
      </c>
      <c r="B51" s="3" t="s">
        <v>71</v>
      </c>
      <c r="C51" s="5">
        <v>2</v>
      </c>
    </row>
    <row r="52" spans="1:3" x14ac:dyDescent="0.25">
      <c r="A52" s="1">
        <v>50</v>
      </c>
      <c r="B52" s="3" t="s">
        <v>70</v>
      </c>
      <c r="C52" s="4">
        <v>35</v>
      </c>
    </row>
    <row r="53" spans="1:3" x14ac:dyDescent="0.25">
      <c r="A53" s="1">
        <v>51</v>
      </c>
      <c r="B53" s="3" t="s">
        <v>69</v>
      </c>
      <c r="C53" s="4">
        <v>28</v>
      </c>
    </row>
    <row r="54" spans="1:3" x14ac:dyDescent="0.25">
      <c r="A54" s="1">
        <v>52</v>
      </c>
      <c r="B54" s="3" t="s">
        <v>68</v>
      </c>
      <c r="C54" s="5">
        <v>25</v>
      </c>
    </row>
    <row r="55" spans="1:3" x14ac:dyDescent="0.25">
      <c r="A55" s="1">
        <v>53</v>
      </c>
      <c r="B55" s="3" t="s">
        <v>67</v>
      </c>
      <c r="C55" s="4">
        <v>15</v>
      </c>
    </row>
    <row r="56" spans="1:3" x14ac:dyDescent="0.25">
      <c r="A56" s="1">
        <v>54</v>
      </c>
      <c r="B56" s="3" t="s">
        <v>66</v>
      </c>
      <c r="C56" s="5">
        <v>10</v>
      </c>
    </row>
    <row r="57" spans="1:3" x14ac:dyDescent="0.25">
      <c r="A57" s="1">
        <v>55</v>
      </c>
      <c r="B57" s="3" t="s">
        <v>65</v>
      </c>
      <c r="C57" s="4">
        <v>10</v>
      </c>
    </row>
    <row r="58" spans="1:3" x14ac:dyDescent="0.25">
      <c r="A58" s="1">
        <v>56</v>
      </c>
      <c r="B58" s="3" t="s">
        <v>64</v>
      </c>
      <c r="C58" s="5">
        <v>21</v>
      </c>
    </row>
    <row r="59" spans="1:3" x14ac:dyDescent="0.25">
      <c r="A59" s="1">
        <v>57</v>
      </c>
      <c r="B59" s="3" t="s">
        <v>63</v>
      </c>
      <c r="C59" s="4">
        <v>10</v>
      </c>
    </row>
    <row r="60" spans="1:3" x14ac:dyDescent="0.25">
      <c r="A60" s="1">
        <v>58</v>
      </c>
      <c r="B60" s="3" t="s">
        <v>62</v>
      </c>
      <c r="C60" s="5">
        <v>10</v>
      </c>
    </row>
    <row r="61" spans="1:3" x14ac:dyDescent="0.25">
      <c r="A61" s="1">
        <v>59</v>
      </c>
      <c r="B61" s="3" t="s">
        <v>61</v>
      </c>
      <c r="C61" s="4">
        <v>10</v>
      </c>
    </row>
    <row r="62" spans="1:3" x14ac:dyDescent="0.25">
      <c r="A62" s="1">
        <v>60</v>
      </c>
      <c r="B62" s="3" t="s">
        <v>60</v>
      </c>
      <c r="C62" s="5">
        <v>30</v>
      </c>
    </row>
    <row r="63" spans="1:3" x14ac:dyDescent="0.25">
      <c r="A63" s="1">
        <v>61</v>
      </c>
      <c r="B63" s="3" t="s">
        <v>59</v>
      </c>
      <c r="C63" s="5">
        <v>90</v>
      </c>
    </row>
    <row r="64" spans="1:3" x14ac:dyDescent="0.25">
      <c r="A64" s="1">
        <v>62</v>
      </c>
      <c r="B64" s="3" t="s">
        <v>58</v>
      </c>
      <c r="C64" s="5">
        <v>95</v>
      </c>
    </row>
    <row r="65" spans="1:3" x14ac:dyDescent="0.25">
      <c r="A65" s="1">
        <v>63</v>
      </c>
      <c r="B65" s="3" t="s">
        <v>57</v>
      </c>
      <c r="C65" s="4">
        <v>10</v>
      </c>
    </row>
    <row r="66" spans="1:3" x14ac:dyDescent="0.25">
      <c r="A66" s="1">
        <v>64</v>
      </c>
      <c r="B66" s="3" t="s">
        <v>56</v>
      </c>
      <c r="C66" s="5">
        <v>12</v>
      </c>
    </row>
    <row r="67" spans="1:3" x14ac:dyDescent="0.25">
      <c r="A67" s="1">
        <v>65</v>
      </c>
      <c r="B67" s="3" t="s">
        <v>55</v>
      </c>
      <c r="C67" s="4">
        <v>35</v>
      </c>
    </row>
    <row r="68" spans="1:3" x14ac:dyDescent="0.25">
      <c r="A68" s="1">
        <v>66</v>
      </c>
      <c r="B68" s="3" t="s">
        <v>54</v>
      </c>
      <c r="C68" s="5">
        <v>80</v>
      </c>
    </row>
    <row r="69" spans="1:3" x14ac:dyDescent="0.25">
      <c r="A69" s="1">
        <v>67</v>
      </c>
      <c r="B69" s="3" t="s">
        <v>53</v>
      </c>
      <c r="C69" s="4">
        <v>20</v>
      </c>
    </row>
    <row r="70" spans="1:3" x14ac:dyDescent="0.25">
      <c r="A70" s="1">
        <v>68</v>
      </c>
      <c r="B70" s="3" t="s">
        <v>52</v>
      </c>
      <c r="C70" s="5">
        <v>40</v>
      </c>
    </row>
    <row r="71" spans="1:3" x14ac:dyDescent="0.25">
      <c r="A71" s="1">
        <v>69</v>
      </c>
      <c r="B71" s="3" t="s">
        <v>51</v>
      </c>
      <c r="C71" s="4">
        <v>68</v>
      </c>
    </row>
    <row r="72" spans="1:3" x14ac:dyDescent="0.25">
      <c r="A72" s="1">
        <v>70</v>
      </c>
      <c r="B72" s="3" t="s">
        <v>50</v>
      </c>
      <c r="C72" s="5">
        <v>25</v>
      </c>
    </row>
    <row r="73" spans="1:3" x14ac:dyDescent="0.25">
      <c r="A73" s="1">
        <v>71</v>
      </c>
      <c r="B73" s="3" t="s">
        <v>49</v>
      </c>
      <c r="C73" s="4">
        <v>60</v>
      </c>
    </row>
    <row r="74" spans="1:3" x14ac:dyDescent="0.25">
      <c r="A74" s="1">
        <v>72</v>
      </c>
      <c r="B74" s="3" t="s">
        <v>48</v>
      </c>
      <c r="C74" s="5">
        <v>20</v>
      </c>
    </row>
    <row r="75" spans="1:3" x14ac:dyDescent="0.25">
      <c r="A75" s="1">
        <v>73</v>
      </c>
      <c r="B75" s="3" t="s">
        <v>47</v>
      </c>
      <c r="C75" s="4">
        <v>25</v>
      </c>
    </row>
    <row r="76" spans="1:3" x14ac:dyDescent="0.25">
      <c r="A76" s="1">
        <v>74</v>
      </c>
      <c r="B76" s="3" t="s">
        <v>46</v>
      </c>
      <c r="C76" s="5">
        <v>15</v>
      </c>
    </row>
    <row r="77" spans="1:3" x14ac:dyDescent="0.25">
      <c r="A77" s="1">
        <v>75</v>
      </c>
      <c r="B77" s="3" t="s">
        <v>45</v>
      </c>
      <c r="C77" s="4">
        <v>5</v>
      </c>
    </row>
    <row r="78" spans="1:3" x14ac:dyDescent="0.25">
      <c r="A78" s="1">
        <v>76</v>
      </c>
      <c r="B78" s="3" t="s">
        <v>44</v>
      </c>
      <c r="C78" s="5">
        <v>30</v>
      </c>
    </row>
    <row r="79" spans="1:3" x14ac:dyDescent="0.25">
      <c r="A79" s="1">
        <v>77</v>
      </c>
      <c r="B79" s="3" t="s">
        <v>43</v>
      </c>
      <c r="C79" s="5">
        <v>10</v>
      </c>
    </row>
    <row r="80" spans="1:3" x14ac:dyDescent="0.25">
      <c r="A80" s="1">
        <v>78</v>
      </c>
      <c r="B80" s="3" t="s">
        <v>42</v>
      </c>
      <c r="C80" s="5">
        <v>8</v>
      </c>
    </row>
    <row r="81" spans="1:3" x14ac:dyDescent="0.25">
      <c r="A81" s="1">
        <v>79</v>
      </c>
      <c r="B81" s="3" t="s">
        <v>41</v>
      </c>
      <c r="C81" s="4">
        <v>16</v>
      </c>
    </row>
    <row r="82" spans="1:3" x14ac:dyDescent="0.25">
      <c r="A82" s="1">
        <v>80</v>
      </c>
      <c r="B82" s="3" t="s">
        <v>40</v>
      </c>
      <c r="C82" s="5">
        <v>10</v>
      </c>
    </row>
    <row r="83" spans="1:3" x14ac:dyDescent="0.25">
      <c r="A83" s="1">
        <v>81</v>
      </c>
      <c r="B83" s="3" t="s">
        <v>39</v>
      </c>
      <c r="C83" s="4">
        <v>5</v>
      </c>
    </row>
    <row r="84" spans="1:3" x14ac:dyDescent="0.25">
      <c r="A84" s="1">
        <v>82</v>
      </c>
      <c r="B84" s="3" t="s">
        <v>38</v>
      </c>
      <c r="C84" s="5">
        <v>40</v>
      </c>
    </row>
    <row r="85" spans="1:3" x14ac:dyDescent="0.25">
      <c r="A85" s="1">
        <v>83</v>
      </c>
      <c r="B85" s="3" t="s">
        <v>37</v>
      </c>
      <c r="C85" s="4">
        <v>35</v>
      </c>
    </row>
    <row r="86" spans="1:3" x14ac:dyDescent="0.25">
      <c r="A86" s="1">
        <v>84</v>
      </c>
      <c r="B86" s="3" t="s">
        <v>36</v>
      </c>
      <c r="C86" s="5">
        <v>30</v>
      </c>
    </row>
    <row r="87" spans="1:3" x14ac:dyDescent="0.25">
      <c r="A87" s="1">
        <v>85</v>
      </c>
      <c r="B87" s="3" t="s">
        <v>35</v>
      </c>
      <c r="C87" s="4">
        <v>2</v>
      </c>
    </row>
    <row r="88" spans="1:3" x14ac:dyDescent="0.25">
      <c r="A88" s="1">
        <v>86</v>
      </c>
      <c r="B88" s="3" t="s">
        <v>34</v>
      </c>
      <c r="C88" s="4">
        <v>78</v>
      </c>
    </row>
    <row r="89" spans="1:3" x14ac:dyDescent="0.25">
      <c r="A89" s="1">
        <v>87</v>
      </c>
      <c r="B89" s="3" t="s">
        <v>33</v>
      </c>
      <c r="C89" s="4">
        <v>12</v>
      </c>
    </row>
    <row r="90" spans="1:3" x14ac:dyDescent="0.25">
      <c r="A90" s="1">
        <v>88</v>
      </c>
      <c r="B90" s="3" t="s">
        <v>32</v>
      </c>
      <c r="C90" s="5">
        <v>10</v>
      </c>
    </row>
    <row r="91" spans="1:3" x14ac:dyDescent="0.25">
      <c r="A91" s="1">
        <v>89</v>
      </c>
      <c r="B91" s="3" t="s">
        <v>31</v>
      </c>
      <c r="C91" s="4">
        <v>15</v>
      </c>
    </row>
    <row r="92" spans="1:3" x14ac:dyDescent="0.25">
      <c r="A92" s="1">
        <v>90</v>
      </c>
      <c r="B92" s="3" t="s">
        <v>30</v>
      </c>
      <c r="C92" s="4">
        <v>60</v>
      </c>
    </row>
    <row r="93" spans="1:3" x14ac:dyDescent="0.25">
      <c r="A93" s="1">
        <v>91</v>
      </c>
      <c r="B93" s="3" t="s">
        <v>29</v>
      </c>
      <c r="C93" s="5">
        <v>10</v>
      </c>
    </row>
    <row r="94" spans="1:3" x14ac:dyDescent="0.25">
      <c r="A94" s="1">
        <v>92</v>
      </c>
      <c r="B94" s="3" t="s">
        <v>28</v>
      </c>
      <c r="C94" s="4">
        <v>60</v>
      </c>
    </row>
    <row r="95" spans="1:3" x14ac:dyDescent="0.25">
      <c r="A95" s="1">
        <v>93</v>
      </c>
      <c r="B95" s="3" t="s">
        <v>27</v>
      </c>
      <c r="C95" s="5">
        <v>10</v>
      </c>
    </row>
    <row r="96" spans="1:3" x14ac:dyDescent="0.25">
      <c r="A96" s="1">
        <v>94</v>
      </c>
      <c r="B96" s="3" t="s">
        <v>26</v>
      </c>
      <c r="C96" s="4">
        <v>9</v>
      </c>
    </row>
    <row r="97" spans="1:3" x14ac:dyDescent="0.25">
      <c r="A97" s="1">
        <v>95</v>
      </c>
      <c r="B97" s="3" t="s">
        <v>25</v>
      </c>
      <c r="C97" s="5">
        <v>30</v>
      </c>
    </row>
    <row r="98" spans="1:3" x14ac:dyDescent="0.25">
      <c r="A98" s="1">
        <v>96</v>
      </c>
      <c r="B98" s="3" t="s">
        <v>24</v>
      </c>
      <c r="C98" s="4">
        <v>34</v>
      </c>
    </row>
    <row r="99" spans="1:3" x14ac:dyDescent="0.25">
      <c r="A99" s="1">
        <v>97</v>
      </c>
      <c r="B99" s="3" t="s">
        <v>23</v>
      </c>
      <c r="C99" s="5">
        <v>20</v>
      </c>
    </row>
    <row r="100" spans="1:3" x14ac:dyDescent="0.25">
      <c r="A100" s="1">
        <v>98</v>
      </c>
      <c r="B100" s="3" t="s">
        <v>22</v>
      </c>
      <c r="C100" s="4">
        <v>15</v>
      </c>
    </row>
    <row r="101" spans="1:3" x14ac:dyDescent="0.25">
      <c r="A101" s="1">
        <v>99</v>
      </c>
      <c r="B101" s="3" t="s">
        <v>21</v>
      </c>
      <c r="C101" s="5">
        <v>7</v>
      </c>
    </row>
    <row r="102" spans="1:3" x14ac:dyDescent="0.25">
      <c r="A102" s="1">
        <v>100</v>
      </c>
      <c r="B102" s="3" t="s">
        <v>20</v>
      </c>
      <c r="C102" s="5">
        <v>20</v>
      </c>
    </row>
    <row r="103" spans="1:3" x14ac:dyDescent="0.25">
      <c r="A103" s="1">
        <v>101</v>
      </c>
      <c r="B103" s="3" t="s">
        <v>19</v>
      </c>
      <c r="C103" s="5">
        <v>30</v>
      </c>
    </row>
    <row r="104" spans="1:3" x14ac:dyDescent="0.25">
      <c r="A104" s="1">
        <v>102</v>
      </c>
      <c r="B104" s="3" t="s">
        <v>18</v>
      </c>
      <c r="C104" s="4">
        <v>30</v>
      </c>
    </row>
    <row r="105" spans="1:3" x14ac:dyDescent="0.25">
      <c r="A105" s="1">
        <v>103</v>
      </c>
      <c r="B105" s="3" t="s">
        <v>17</v>
      </c>
      <c r="C105" s="5">
        <v>30</v>
      </c>
    </row>
    <row r="106" spans="1:3" x14ac:dyDescent="0.25">
      <c r="A106" s="1">
        <v>104</v>
      </c>
      <c r="B106" s="3" t="s">
        <v>16</v>
      </c>
      <c r="C106" s="4">
        <v>7</v>
      </c>
    </row>
    <row r="107" spans="1:3" x14ac:dyDescent="0.25">
      <c r="A107" s="1">
        <v>105</v>
      </c>
      <c r="B107" s="3" t="s">
        <v>15</v>
      </c>
      <c r="C107" s="5">
        <v>2</v>
      </c>
    </row>
    <row r="108" spans="1:3" x14ac:dyDescent="0.25">
      <c r="A108" s="1">
        <v>106</v>
      </c>
      <c r="B108" s="3" t="s">
        <v>14</v>
      </c>
      <c r="C108" s="4">
        <v>10</v>
      </c>
    </row>
    <row r="109" spans="1:3" x14ac:dyDescent="0.25">
      <c r="A109" s="1">
        <v>107</v>
      </c>
      <c r="B109" s="3" t="s">
        <v>13</v>
      </c>
      <c r="C109" s="5">
        <v>3</v>
      </c>
    </row>
    <row r="110" spans="1:3" x14ac:dyDescent="0.25">
      <c r="A110" s="1">
        <v>108</v>
      </c>
      <c r="B110" s="3" t="s">
        <v>12</v>
      </c>
      <c r="C110" s="4">
        <v>20</v>
      </c>
    </row>
    <row r="111" spans="1:3" x14ac:dyDescent="0.25">
      <c r="A111" s="1">
        <v>109</v>
      </c>
      <c r="B111" s="3" t="s">
        <v>11</v>
      </c>
      <c r="C111" s="5">
        <v>50</v>
      </c>
    </row>
    <row r="112" spans="1:3" x14ac:dyDescent="0.25">
      <c r="A112" s="1">
        <v>110</v>
      </c>
      <c r="B112" s="3" t="s">
        <v>10</v>
      </c>
      <c r="C112" s="4">
        <v>26</v>
      </c>
    </row>
    <row r="113" spans="1:3" x14ac:dyDescent="0.25">
      <c r="A113" s="1">
        <v>111</v>
      </c>
      <c r="B113" s="3" t="s">
        <v>9</v>
      </c>
      <c r="C113" s="5">
        <v>60</v>
      </c>
    </row>
    <row r="114" spans="1:3" x14ac:dyDescent="0.25">
      <c r="A114" s="1">
        <v>112</v>
      </c>
      <c r="B114" s="3" t="s">
        <v>8</v>
      </c>
      <c r="C114" s="4">
        <v>3</v>
      </c>
    </row>
    <row r="115" spans="1:3" x14ac:dyDescent="0.25">
      <c r="A115" s="1">
        <v>113</v>
      </c>
      <c r="B115" s="3" t="s">
        <v>7</v>
      </c>
      <c r="C115" s="4">
        <v>30</v>
      </c>
    </row>
    <row r="116" spans="1:3" x14ac:dyDescent="0.25">
      <c r="A116" s="1">
        <v>114</v>
      </c>
      <c r="B116" s="3" t="s">
        <v>6</v>
      </c>
      <c r="C116" s="5">
        <v>45</v>
      </c>
    </row>
    <row r="117" spans="1:3" x14ac:dyDescent="0.25">
      <c r="A117" s="1">
        <v>115</v>
      </c>
      <c r="B117" s="3" t="s">
        <v>5</v>
      </c>
      <c r="C117" s="4">
        <v>47</v>
      </c>
    </row>
    <row r="118" spans="1:3" x14ac:dyDescent="0.25">
      <c r="A118" s="1">
        <v>116</v>
      </c>
      <c r="B118" s="3" t="s">
        <v>4</v>
      </c>
      <c r="C118" s="5">
        <v>49</v>
      </c>
    </row>
    <row r="119" spans="1:3" x14ac:dyDescent="0.25">
      <c r="A119" s="1">
        <v>117</v>
      </c>
      <c r="B119" s="3" t="s">
        <v>3</v>
      </c>
      <c r="C119" s="5">
        <v>2</v>
      </c>
    </row>
    <row r="120" spans="1:3" x14ac:dyDescent="0.25">
      <c r="A120" s="1">
        <v>118</v>
      </c>
      <c r="B120" s="3" t="s">
        <v>2</v>
      </c>
      <c r="C120" s="4">
        <v>2</v>
      </c>
    </row>
    <row r="121" spans="1:3" x14ac:dyDescent="0.25">
      <c r="A121" s="1">
        <v>119</v>
      </c>
      <c r="B121" s="3" t="s">
        <v>1</v>
      </c>
      <c r="C121" s="4">
        <v>15</v>
      </c>
    </row>
    <row r="122" spans="1:3" x14ac:dyDescent="0.25">
      <c r="A122" s="1">
        <v>120</v>
      </c>
      <c r="B122" s="3" t="s">
        <v>0</v>
      </c>
      <c r="C122" s="2">
        <v>30</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32EC-E808-4715-92AC-F3561CB3422E}">
  <dimension ref="A1:E69"/>
  <sheetViews>
    <sheetView topLeftCell="A41" zoomScaleNormal="100" workbookViewId="0">
      <selection activeCell="E59" sqref="E59"/>
    </sheetView>
  </sheetViews>
  <sheetFormatPr baseColWidth="10" defaultRowHeight="13.5" x14ac:dyDescent="0.25"/>
  <cols>
    <col min="1" max="11" width="11.42578125" style="1"/>
    <col min="12" max="12" width="11.140625" style="1" customWidth="1"/>
    <col min="13" max="13" width="11.42578125" style="1"/>
    <col min="14" max="14" width="12.42578125" style="1" bestFit="1" customWidth="1"/>
    <col min="15" max="16384" width="11.42578125" style="1"/>
  </cols>
  <sheetData>
    <row r="1" spans="1:5" ht="12.75" customHeight="1" x14ac:dyDescent="0.25">
      <c r="A1" s="12"/>
      <c r="B1" s="12" t="s">
        <v>269</v>
      </c>
      <c r="C1" s="12" t="s">
        <v>268</v>
      </c>
      <c r="D1" s="12" t="s">
        <v>267</v>
      </c>
      <c r="E1" s="12" t="s">
        <v>266</v>
      </c>
    </row>
    <row r="2" spans="1:5" ht="15" x14ac:dyDescent="0.25">
      <c r="A2" s="12">
        <v>1</v>
      </c>
      <c r="B2" s="11">
        <v>20</v>
      </c>
      <c r="C2" s="11">
        <v>80</v>
      </c>
      <c r="D2" s="11">
        <f t="shared" ref="D2:D14" si="0">B2-C2</f>
        <v>-60</v>
      </c>
      <c r="E2" s="11">
        <f t="shared" ref="E2:E14" si="1">(B2-C2)*(B2-C2)</f>
        <v>3600</v>
      </c>
    </row>
    <row r="3" spans="1:5" ht="15" x14ac:dyDescent="0.25">
      <c r="A3" s="12">
        <v>2</v>
      </c>
      <c r="B3" s="11">
        <v>80</v>
      </c>
      <c r="C3" s="11">
        <v>30</v>
      </c>
      <c r="D3" s="11">
        <f t="shared" si="0"/>
        <v>50</v>
      </c>
      <c r="E3" s="11">
        <f t="shared" si="1"/>
        <v>2500</v>
      </c>
    </row>
    <row r="4" spans="1:5" ht="15" x14ac:dyDescent="0.25">
      <c r="A4" s="12">
        <v>3</v>
      </c>
      <c r="B4" s="11">
        <v>25</v>
      </c>
      <c r="C4" s="11">
        <v>75</v>
      </c>
      <c r="D4" s="11">
        <f t="shared" si="0"/>
        <v>-50</v>
      </c>
      <c r="E4" s="11">
        <f t="shared" si="1"/>
        <v>2500</v>
      </c>
    </row>
    <row r="5" spans="1:5" ht="15" x14ac:dyDescent="0.25">
      <c r="A5" s="12">
        <v>4</v>
      </c>
      <c r="B5" s="11">
        <v>87</v>
      </c>
      <c r="C5" s="11">
        <v>80</v>
      </c>
      <c r="D5" s="11">
        <f t="shared" si="0"/>
        <v>7</v>
      </c>
      <c r="E5" s="11">
        <f t="shared" si="1"/>
        <v>49</v>
      </c>
    </row>
    <row r="6" spans="1:5" ht="15" x14ac:dyDescent="0.25">
      <c r="A6" s="12">
        <v>5</v>
      </c>
      <c r="B6" s="11">
        <v>80</v>
      </c>
      <c r="C6" s="11">
        <v>88</v>
      </c>
      <c r="D6" s="11">
        <f t="shared" si="0"/>
        <v>-8</v>
      </c>
      <c r="E6" s="11">
        <f t="shared" si="1"/>
        <v>64</v>
      </c>
    </row>
    <row r="7" spans="1:5" ht="15" x14ac:dyDescent="0.25">
      <c r="A7" s="12">
        <v>6</v>
      </c>
      <c r="B7" s="11">
        <v>70</v>
      </c>
      <c r="C7" s="11">
        <v>60</v>
      </c>
      <c r="D7" s="11">
        <f t="shared" si="0"/>
        <v>10</v>
      </c>
      <c r="E7" s="11">
        <f t="shared" si="1"/>
        <v>100</v>
      </c>
    </row>
    <row r="8" spans="1:5" ht="15" x14ac:dyDescent="0.25">
      <c r="A8" s="12">
        <v>7</v>
      </c>
      <c r="B8" s="11">
        <v>90</v>
      </c>
      <c r="C8" s="11">
        <v>50</v>
      </c>
      <c r="D8" s="11">
        <f t="shared" si="0"/>
        <v>40</v>
      </c>
      <c r="E8" s="11">
        <f t="shared" si="1"/>
        <v>1600</v>
      </c>
    </row>
    <row r="9" spans="1:5" ht="15" x14ac:dyDescent="0.25">
      <c r="A9" s="12">
        <v>8</v>
      </c>
      <c r="B9" s="11">
        <v>85</v>
      </c>
      <c r="C9" s="11">
        <v>50</v>
      </c>
      <c r="D9" s="11">
        <f t="shared" si="0"/>
        <v>35</v>
      </c>
      <c r="E9" s="11">
        <f t="shared" si="1"/>
        <v>1225</v>
      </c>
    </row>
    <row r="10" spans="1:5" ht="15" x14ac:dyDescent="0.25">
      <c r="A10" s="12">
        <v>9</v>
      </c>
      <c r="B10" s="11">
        <v>80</v>
      </c>
      <c r="C10" s="11">
        <v>50</v>
      </c>
      <c r="D10" s="11">
        <f t="shared" si="0"/>
        <v>30</v>
      </c>
      <c r="E10" s="11">
        <f t="shared" si="1"/>
        <v>900</v>
      </c>
    </row>
    <row r="11" spans="1:5" ht="15" x14ac:dyDescent="0.25">
      <c r="A11" s="12">
        <v>10</v>
      </c>
      <c r="B11" s="11">
        <v>60</v>
      </c>
      <c r="C11" s="11">
        <v>60</v>
      </c>
      <c r="D11" s="11">
        <f t="shared" si="0"/>
        <v>0</v>
      </c>
      <c r="E11" s="11">
        <f t="shared" si="1"/>
        <v>0</v>
      </c>
    </row>
    <row r="12" spans="1:5" ht="15" x14ac:dyDescent="0.25">
      <c r="A12" s="12">
        <v>11</v>
      </c>
      <c r="B12" s="11">
        <v>60</v>
      </c>
      <c r="C12" s="11">
        <v>50</v>
      </c>
      <c r="D12" s="11">
        <f t="shared" si="0"/>
        <v>10</v>
      </c>
      <c r="E12" s="11">
        <f t="shared" si="1"/>
        <v>100</v>
      </c>
    </row>
    <row r="13" spans="1:5" ht="15" x14ac:dyDescent="0.25">
      <c r="A13" s="12">
        <v>12</v>
      </c>
      <c r="B13" s="11">
        <v>100</v>
      </c>
      <c r="C13" s="11">
        <v>20</v>
      </c>
      <c r="D13" s="11">
        <f t="shared" si="0"/>
        <v>80</v>
      </c>
      <c r="E13" s="11">
        <f t="shared" si="1"/>
        <v>6400</v>
      </c>
    </row>
    <row r="14" spans="1:5" ht="15" x14ac:dyDescent="0.25">
      <c r="A14" s="12">
        <v>13</v>
      </c>
      <c r="B14" s="11">
        <v>79</v>
      </c>
      <c r="C14" s="11">
        <v>67</v>
      </c>
      <c r="D14" s="11">
        <f t="shared" si="0"/>
        <v>12</v>
      </c>
      <c r="E14" s="11">
        <f t="shared" si="1"/>
        <v>144</v>
      </c>
    </row>
    <row r="15" spans="1:5" ht="15" x14ac:dyDescent="0.25">
      <c r="A15" s="10"/>
      <c r="B15" s="10"/>
      <c r="C15" s="10" t="s">
        <v>265</v>
      </c>
      <c r="D15" s="10">
        <f>SUM(D2:D14)</f>
        <v>156</v>
      </c>
      <c r="E15" s="10">
        <f>SUM(E2:E14)</f>
        <v>19182</v>
      </c>
    </row>
    <row r="18" spans="1:3" x14ac:dyDescent="0.25">
      <c r="A18" s="1" t="s">
        <v>263</v>
      </c>
    </row>
    <row r="19" spans="1:3" x14ac:dyDescent="0.25">
      <c r="A19" s="1" t="s">
        <v>257</v>
      </c>
      <c r="C19" s="1" t="s">
        <v>162</v>
      </c>
    </row>
    <row r="20" spans="1:3" x14ac:dyDescent="0.25">
      <c r="A20" s="1" t="s">
        <v>264</v>
      </c>
    </row>
    <row r="23" spans="1:3" ht="14.25" thickBot="1" x14ac:dyDescent="0.3"/>
    <row r="24" spans="1:3" ht="14.25" thickBot="1" x14ac:dyDescent="0.3">
      <c r="A24" s="9" t="s">
        <v>263</v>
      </c>
    </row>
    <row r="26" spans="1:3" x14ac:dyDescent="0.25">
      <c r="A26" s="1" t="s">
        <v>262</v>
      </c>
    </row>
    <row r="27" spans="1:3" x14ac:dyDescent="0.25">
      <c r="A27" s="1" t="s">
        <v>261</v>
      </c>
    </row>
    <row r="29" spans="1:3" x14ac:dyDescent="0.25">
      <c r="A29" s="1" t="s">
        <v>260</v>
      </c>
    </row>
    <row r="31" spans="1:3" x14ac:dyDescent="0.25">
      <c r="A31" s="1" t="s">
        <v>145</v>
      </c>
    </row>
    <row r="36" spans="1:1" x14ac:dyDescent="0.25">
      <c r="A36" s="1" t="s">
        <v>259</v>
      </c>
    </row>
    <row r="38" spans="1:1" x14ac:dyDescent="0.25">
      <c r="A38" s="1" t="s">
        <v>258</v>
      </c>
    </row>
    <row r="40" spans="1:1" ht="14.25" thickBot="1" x14ac:dyDescent="0.3"/>
    <row r="41" spans="1:1" ht="14.25" thickBot="1" x14ac:dyDescent="0.3">
      <c r="A41" s="9" t="s">
        <v>257</v>
      </c>
    </row>
    <row r="43" spans="1:1" x14ac:dyDescent="0.25">
      <c r="A43" s="1" t="s">
        <v>256</v>
      </c>
    </row>
    <row r="44" spans="1:1" x14ac:dyDescent="0.25">
      <c r="A44" s="1" t="s">
        <v>255</v>
      </c>
    </row>
    <row r="46" spans="1:1" x14ac:dyDescent="0.25">
      <c r="A46" s="1" t="s">
        <v>254</v>
      </c>
    </row>
    <row r="48" spans="1:1" x14ac:dyDescent="0.25">
      <c r="A48" s="1" t="s">
        <v>145</v>
      </c>
    </row>
    <row r="52" spans="1:1" x14ac:dyDescent="0.25">
      <c r="A52" s="1" t="s">
        <v>253</v>
      </c>
    </row>
    <row r="54" spans="1:1" x14ac:dyDescent="0.25">
      <c r="A54" s="1" t="s">
        <v>252</v>
      </c>
    </row>
    <row r="55" spans="1:1" ht="14.25" thickBot="1" x14ac:dyDescent="0.3"/>
    <row r="56" spans="1:1" ht="14.25" thickBot="1" x14ac:dyDescent="0.3">
      <c r="A56" s="9" t="s">
        <v>251</v>
      </c>
    </row>
    <row r="58" spans="1:1" x14ac:dyDescent="0.25">
      <c r="A58" s="1" t="s">
        <v>250</v>
      </c>
    </row>
    <row r="59" spans="1:1" x14ac:dyDescent="0.25">
      <c r="A59" s="1" t="s">
        <v>249</v>
      </c>
    </row>
    <row r="61" spans="1:1" x14ac:dyDescent="0.25">
      <c r="A61" s="1" t="s">
        <v>248</v>
      </c>
    </row>
    <row r="63" spans="1:1" x14ac:dyDescent="0.25">
      <c r="A63" s="1" t="s">
        <v>145</v>
      </c>
    </row>
    <row r="67" spans="1:1" x14ac:dyDescent="0.25">
      <c r="A67" s="1" t="s">
        <v>247</v>
      </c>
    </row>
    <row r="69" spans="1:1" x14ac:dyDescent="0.25">
      <c r="A69" s="1" t="s">
        <v>246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697A-8699-49C6-B137-1C471D202C87}">
  <dimension ref="A1:H68"/>
  <sheetViews>
    <sheetView tabSelected="1" topLeftCell="A30" zoomScaleNormal="100" workbookViewId="0">
      <selection activeCell="H51" sqref="H51"/>
    </sheetView>
  </sheetViews>
  <sheetFormatPr baseColWidth="10" defaultRowHeight="13.5" x14ac:dyDescent="0.25"/>
  <cols>
    <col min="1" max="13" width="11.42578125" style="1"/>
    <col min="14" max="14" width="12.42578125" style="1" bestFit="1" customWidth="1"/>
    <col min="15" max="16384" width="11.42578125" style="1"/>
  </cols>
  <sheetData>
    <row r="1" spans="1:8" ht="12.75" customHeight="1" x14ac:dyDescent="0.25">
      <c r="A1" s="14" t="s">
        <v>290</v>
      </c>
      <c r="B1" s="15"/>
      <c r="C1" s="15"/>
      <c r="D1" s="15"/>
      <c r="E1" s="15"/>
      <c r="F1" s="15"/>
      <c r="G1" s="15"/>
      <c r="H1" s="16"/>
    </row>
    <row r="2" spans="1:8" x14ac:dyDescent="0.25">
      <c r="A2" s="17"/>
      <c r="B2" s="18"/>
      <c r="C2" s="18"/>
      <c r="D2" s="18"/>
      <c r="E2" s="18"/>
      <c r="F2" s="18"/>
      <c r="G2" s="18"/>
      <c r="H2" s="19"/>
    </row>
    <row r="3" spans="1:8" x14ac:dyDescent="0.25">
      <c r="A3" s="17"/>
      <c r="B3" s="18"/>
      <c r="C3" s="18"/>
      <c r="D3" s="18"/>
      <c r="E3" s="18"/>
      <c r="F3" s="18"/>
      <c r="G3" s="18"/>
      <c r="H3" s="19"/>
    </row>
    <row r="4" spans="1:8" ht="14.25" thickBot="1" x14ac:dyDescent="0.3">
      <c r="A4" s="20"/>
      <c r="B4" s="21"/>
      <c r="C4" s="21"/>
      <c r="D4" s="21"/>
      <c r="E4" s="21"/>
      <c r="F4" s="21"/>
      <c r="G4" s="21"/>
      <c r="H4" s="22"/>
    </row>
    <row r="5" spans="1:8" x14ac:dyDescent="0.25">
      <c r="A5" s="1" t="s">
        <v>285</v>
      </c>
    </row>
    <row r="6" spans="1:8" x14ac:dyDescent="0.25">
      <c r="A6" s="1" t="s">
        <v>281</v>
      </c>
    </row>
    <row r="7" spans="1:8" x14ac:dyDescent="0.25">
      <c r="A7" s="1" t="s">
        <v>275</v>
      </c>
    </row>
    <row r="9" spans="1:8" x14ac:dyDescent="0.25">
      <c r="A9" s="1" t="s">
        <v>289</v>
      </c>
      <c r="B9" s="1" t="s">
        <v>288</v>
      </c>
    </row>
    <row r="10" spans="1:8" x14ac:dyDescent="0.25">
      <c r="A10" s="1" t="s">
        <v>287</v>
      </c>
      <c r="B10" s="1" t="s">
        <v>286</v>
      </c>
    </row>
    <row r="11" spans="1:8" ht="14.25" thickBot="1" x14ac:dyDescent="0.3"/>
    <row r="12" spans="1:8" ht="14.25" thickBot="1" x14ac:dyDescent="0.3">
      <c r="A12" s="9" t="s">
        <v>285</v>
      </c>
    </row>
    <row r="14" spans="1:8" x14ac:dyDescent="0.25">
      <c r="A14" s="1" t="s">
        <v>196</v>
      </c>
    </row>
    <row r="15" spans="1:8" x14ac:dyDescent="0.25">
      <c r="A15" s="1" t="s">
        <v>195</v>
      </c>
    </row>
    <row r="17" spans="1:1" x14ac:dyDescent="0.25">
      <c r="A17" s="1" t="s">
        <v>284</v>
      </c>
    </row>
    <row r="19" spans="1:1" x14ac:dyDescent="0.25">
      <c r="A19" s="1" t="s">
        <v>145</v>
      </c>
    </row>
    <row r="27" spans="1:1" x14ac:dyDescent="0.25">
      <c r="A27" s="1" t="s">
        <v>283</v>
      </c>
    </row>
    <row r="29" spans="1:1" x14ac:dyDescent="0.25">
      <c r="A29" s="1" t="s">
        <v>282</v>
      </c>
    </row>
    <row r="31" spans="1:1" ht="14.25" thickBot="1" x14ac:dyDescent="0.3"/>
    <row r="32" spans="1:1" ht="14.25" thickBot="1" x14ac:dyDescent="0.3">
      <c r="A32" s="9" t="s">
        <v>281</v>
      </c>
    </row>
    <row r="34" spans="1:1" x14ac:dyDescent="0.25">
      <c r="A34" s="1" t="s">
        <v>280</v>
      </c>
    </row>
    <row r="35" spans="1:1" x14ac:dyDescent="0.25">
      <c r="A35" s="1" t="s">
        <v>279</v>
      </c>
    </row>
    <row r="37" spans="1:1" x14ac:dyDescent="0.25">
      <c r="A37" s="1" t="s">
        <v>278</v>
      </c>
    </row>
    <row r="39" spans="1:1" x14ac:dyDescent="0.25">
      <c r="A39" s="1" t="s">
        <v>145</v>
      </c>
    </row>
    <row r="47" spans="1:1" x14ac:dyDescent="0.25">
      <c r="A47" s="1" t="s">
        <v>277</v>
      </c>
    </row>
    <row r="49" spans="1:1" x14ac:dyDescent="0.25">
      <c r="A49" s="1" t="s">
        <v>276</v>
      </c>
    </row>
    <row r="50" spans="1:1" ht="14.25" thickBot="1" x14ac:dyDescent="0.3"/>
    <row r="51" spans="1:1" ht="14.25" thickBot="1" x14ac:dyDescent="0.3">
      <c r="A51" s="9" t="s">
        <v>275</v>
      </c>
    </row>
    <row r="53" spans="1:1" x14ac:dyDescent="0.25">
      <c r="A53" s="1" t="s">
        <v>274</v>
      </c>
    </row>
    <row r="54" spans="1:1" x14ac:dyDescent="0.25">
      <c r="A54" s="1" t="s">
        <v>273</v>
      </c>
    </row>
    <row r="56" spans="1:1" x14ac:dyDescent="0.25">
      <c r="A56" s="1" t="s">
        <v>272</v>
      </c>
    </row>
    <row r="58" spans="1:1" x14ac:dyDescent="0.25">
      <c r="A58" s="1" t="s">
        <v>145</v>
      </c>
    </row>
    <row r="66" spans="1:1" x14ac:dyDescent="0.25">
      <c r="A66" s="1" t="s">
        <v>271</v>
      </c>
    </row>
    <row r="68" spans="1:1" x14ac:dyDescent="0.25">
      <c r="A68" s="1" t="s">
        <v>270</v>
      </c>
    </row>
  </sheetData>
  <mergeCells count="1">
    <mergeCell ref="A1:H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937FB-3C31-4711-A317-439DBE9EC62B}">
  <dimension ref="A1:T36"/>
  <sheetViews>
    <sheetView zoomScale="85" zoomScaleNormal="85" workbookViewId="0">
      <selection activeCell="L41" sqref="L41"/>
    </sheetView>
  </sheetViews>
  <sheetFormatPr baseColWidth="10" defaultRowHeight="15" x14ac:dyDescent="0.25"/>
  <cols>
    <col min="1" max="16384" width="11.42578125" style="7"/>
  </cols>
  <sheetData>
    <row r="1" spans="1:20" x14ac:dyDescent="0.25">
      <c r="A1" s="7" t="s">
        <v>139</v>
      </c>
    </row>
    <row r="3" spans="1:20" x14ac:dyDescent="0.25">
      <c r="B3" s="7" t="s">
        <v>138</v>
      </c>
      <c r="C3" s="7">
        <v>146</v>
      </c>
      <c r="I3" s="7" t="s">
        <v>138</v>
      </c>
      <c r="J3" s="7">
        <v>146</v>
      </c>
      <c r="P3" s="7" t="s">
        <v>138</v>
      </c>
      <c r="Q3" s="7">
        <v>150</v>
      </c>
    </row>
    <row r="4" spans="1:20" x14ac:dyDescent="0.25">
      <c r="B4" s="7" t="s">
        <v>137</v>
      </c>
      <c r="C4" s="7">
        <f>D4^2</f>
        <v>6.6564000000000005</v>
      </c>
      <c r="D4" s="7">
        <v>2.58</v>
      </c>
      <c r="E4" s="7" t="s">
        <v>136</v>
      </c>
      <c r="F4" s="7">
        <v>99</v>
      </c>
      <c r="I4" s="7" t="s">
        <v>137</v>
      </c>
      <c r="J4" s="7">
        <f>K4^2</f>
        <v>3.8415999999999997</v>
      </c>
      <c r="K4" s="7">
        <v>1.96</v>
      </c>
      <c r="L4" s="7" t="s">
        <v>136</v>
      </c>
      <c r="M4" s="7">
        <v>95</v>
      </c>
      <c r="P4" s="7" t="s">
        <v>137</v>
      </c>
      <c r="Q4" s="7">
        <f>R4^2</f>
        <v>2.7224999999999997</v>
      </c>
      <c r="R4" s="7">
        <v>1.65</v>
      </c>
      <c r="S4" s="7" t="s">
        <v>136</v>
      </c>
      <c r="T4" s="7">
        <v>90</v>
      </c>
    </row>
    <row r="5" spans="1:20" x14ac:dyDescent="0.25">
      <c r="B5" s="7" t="s">
        <v>135</v>
      </c>
      <c r="C5" s="7">
        <v>0.5</v>
      </c>
      <c r="I5" s="7" t="s">
        <v>135</v>
      </c>
      <c r="J5" s="7">
        <v>0.5</v>
      </c>
      <c r="P5" s="7" t="s">
        <v>135</v>
      </c>
      <c r="Q5" s="7">
        <v>0.5</v>
      </c>
    </row>
    <row r="6" spans="1:20" x14ac:dyDescent="0.25">
      <c r="B6" s="7" t="s">
        <v>134</v>
      </c>
      <c r="C6" s="7">
        <v>0.5</v>
      </c>
      <c r="I6" s="7" t="s">
        <v>134</v>
      </c>
      <c r="J6" s="7">
        <v>0.5</v>
      </c>
      <c r="P6" s="7" t="s">
        <v>134</v>
      </c>
      <c r="Q6" s="7">
        <v>0.5</v>
      </c>
    </row>
    <row r="7" spans="1:20" x14ac:dyDescent="0.25">
      <c r="B7" s="7" t="s">
        <v>133</v>
      </c>
      <c r="C7" s="7">
        <f>D7^2</f>
        <v>2.5000000000000005E-3</v>
      </c>
      <c r="D7" s="7">
        <v>0.05</v>
      </c>
      <c r="E7" s="7" t="s">
        <v>132</v>
      </c>
      <c r="I7" s="7" t="s">
        <v>133</v>
      </c>
      <c r="J7" s="7">
        <f>K7^2</f>
        <v>2.5000000000000005E-3</v>
      </c>
      <c r="K7" s="7">
        <v>0.05</v>
      </c>
      <c r="L7" s="7" t="s">
        <v>132</v>
      </c>
      <c r="P7" s="7" t="s">
        <v>133</v>
      </c>
      <c r="Q7" s="7">
        <f>R7^2</f>
        <v>2.5000000000000005E-3</v>
      </c>
      <c r="R7" s="7">
        <v>0.05</v>
      </c>
      <c r="S7" s="7" t="s">
        <v>132</v>
      </c>
    </row>
    <row r="9" spans="1:20" x14ac:dyDescent="0.25">
      <c r="B9" s="7" t="s">
        <v>131</v>
      </c>
      <c r="C9" s="8">
        <f>((C4)*(C5)*(C6)*(C3)) / ((C7)*(C3  - 1)+(C4)*(C5)*(C6))</f>
        <v>119.88483173788612</v>
      </c>
      <c r="I9" s="7" t="s">
        <v>131</v>
      </c>
      <c r="J9" s="8">
        <f>((J4)*(J5)*(J6)*(J3)) / ((J7)*(J3  - 1)+(J4)*(J5)*(J6))</f>
        <v>105.99319676468363</v>
      </c>
      <c r="P9" s="7" t="s">
        <v>131</v>
      </c>
      <c r="Q9" s="8">
        <f>((Q4)*(Q5)*(Q6)*(Q3)) / ((Q7)*(Q3  - 1)+(Q4)*(Q5)*(Q6))</f>
        <v>96.943620178041527</v>
      </c>
    </row>
    <row r="12" spans="1:20" x14ac:dyDescent="0.25">
      <c r="B12" s="7" t="s">
        <v>138</v>
      </c>
      <c r="C12" s="7">
        <v>146</v>
      </c>
      <c r="I12" s="7" t="s">
        <v>138</v>
      </c>
      <c r="J12" s="7">
        <v>146</v>
      </c>
      <c r="P12" s="7" t="s">
        <v>138</v>
      </c>
      <c r="Q12" s="7">
        <v>150</v>
      </c>
    </row>
    <row r="13" spans="1:20" x14ac:dyDescent="0.25">
      <c r="B13" s="7" t="s">
        <v>137</v>
      </c>
      <c r="C13" s="7">
        <f>D13^2</f>
        <v>6.6564000000000005</v>
      </c>
      <c r="D13" s="7">
        <v>2.58</v>
      </c>
      <c r="E13" s="7" t="s">
        <v>136</v>
      </c>
      <c r="F13" s="7">
        <v>99</v>
      </c>
      <c r="I13" s="7" t="s">
        <v>137</v>
      </c>
      <c r="J13" s="7">
        <f>K13^2</f>
        <v>3.8415999999999997</v>
      </c>
      <c r="K13" s="7">
        <v>1.96</v>
      </c>
      <c r="L13" s="7" t="s">
        <v>136</v>
      </c>
      <c r="M13" s="7">
        <v>95</v>
      </c>
      <c r="P13" s="7" t="s">
        <v>137</v>
      </c>
      <c r="Q13" s="7">
        <f>R13^2</f>
        <v>2.7224999999999997</v>
      </c>
      <c r="R13" s="7">
        <v>1.65</v>
      </c>
      <c r="S13" s="7" t="s">
        <v>136</v>
      </c>
      <c r="T13" s="7">
        <v>90</v>
      </c>
    </row>
    <row r="14" spans="1:20" x14ac:dyDescent="0.25">
      <c r="B14" s="7" t="s">
        <v>135</v>
      </c>
      <c r="C14" s="7">
        <v>0.5</v>
      </c>
      <c r="I14" s="7" t="s">
        <v>135</v>
      </c>
      <c r="J14" s="7">
        <v>0.9</v>
      </c>
      <c r="P14" s="7" t="s">
        <v>135</v>
      </c>
      <c r="Q14" s="7">
        <v>0.9</v>
      </c>
    </row>
    <row r="15" spans="1:20" x14ac:dyDescent="0.25">
      <c r="B15" s="7" t="s">
        <v>134</v>
      </c>
      <c r="C15" s="7">
        <v>0.5</v>
      </c>
      <c r="I15" s="7" t="s">
        <v>134</v>
      </c>
      <c r="J15" s="7">
        <v>0.1</v>
      </c>
      <c r="P15" s="7" t="s">
        <v>134</v>
      </c>
      <c r="Q15" s="7">
        <v>0.1</v>
      </c>
    </row>
    <row r="16" spans="1:20" x14ac:dyDescent="0.25">
      <c r="B16" s="7" t="s">
        <v>133</v>
      </c>
      <c r="C16" s="7">
        <f>D16^2</f>
        <v>1.0000000000000002E-2</v>
      </c>
      <c r="D16" s="7">
        <v>0.1</v>
      </c>
      <c r="E16" s="7" t="s">
        <v>132</v>
      </c>
      <c r="I16" s="7" t="s">
        <v>133</v>
      </c>
      <c r="J16" s="7">
        <f>K16^2</f>
        <v>2.5000000000000005E-3</v>
      </c>
      <c r="K16" s="7">
        <v>0.05</v>
      </c>
      <c r="L16" s="7" t="s">
        <v>132</v>
      </c>
      <c r="P16" s="7" t="s">
        <v>133</v>
      </c>
      <c r="Q16" s="7">
        <f>R16^2</f>
        <v>2.5000000000000005E-3</v>
      </c>
      <c r="R16" s="7">
        <v>0.05</v>
      </c>
      <c r="S16" s="7" t="s">
        <v>132</v>
      </c>
    </row>
    <row r="18" spans="2:20" x14ac:dyDescent="0.25">
      <c r="B18" s="7" t="s">
        <v>131</v>
      </c>
      <c r="C18" s="8">
        <f>((C13)*(C14)*(C15)*(C12)) / ((C16)*(C12  - 1)+(C13)*(C14)*(C15))</f>
        <v>78.018881859927419</v>
      </c>
      <c r="I18" s="7" t="s">
        <v>131</v>
      </c>
      <c r="J18" s="8">
        <f>((J13)*(J14)*(J15)*(J12)) / ((J16)*(J12  - 1)+(J13)*(J14)*(J15))</f>
        <v>71.272928538752168</v>
      </c>
      <c r="P18" s="7" t="s">
        <v>131</v>
      </c>
      <c r="Q18" s="8">
        <f>((Q13)*(Q14)*(Q15)*(Q12)) / ((Q16)*(Q12  - 1)+(Q13)*(Q14)*(Q15))</f>
        <v>59.517833286101769</v>
      </c>
    </row>
    <row r="21" spans="2:20" x14ac:dyDescent="0.25">
      <c r="B21" s="7" t="s">
        <v>138</v>
      </c>
      <c r="C21" s="7">
        <v>146</v>
      </c>
      <c r="I21" s="7" t="s">
        <v>138</v>
      </c>
      <c r="J21" s="7">
        <v>146</v>
      </c>
      <c r="P21" s="7" t="s">
        <v>138</v>
      </c>
      <c r="Q21" s="7">
        <v>150</v>
      </c>
    </row>
    <row r="22" spans="2:20" x14ac:dyDescent="0.25">
      <c r="B22" s="7" t="s">
        <v>137</v>
      </c>
      <c r="C22" s="7">
        <f>D22^2</f>
        <v>6.6564000000000005</v>
      </c>
      <c r="D22" s="7">
        <v>2.58</v>
      </c>
      <c r="E22" s="7" t="s">
        <v>136</v>
      </c>
      <c r="F22" s="7">
        <v>99</v>
      </c>
      <c r="I22" s="7" t="s">
        <v>137</v>
      </c>
      <c r="J22" s="7">
        <f>K22^2</f>
        <v>3.8415999999999997</v>
      </c>
      <c r="K22" s="7">
        <v>1.96</v>
      </c>
      <c r="L22" s="7" t="s">
        <v>136</v>
      </c>
      <c r="M22" s="7">
        <v>95</v>
      </c>
      <c r="P22" s="7" t="s">
        <v>137</v>
      </c>
      <c r="Q22" s="7">
        <f>R22^2</f>
        <v>2.7224999999999997</v>
      </c>
      <c r="R22" s="7">
        <v>1.65</v>
      </c>
      <c r="S22" s="7" t="s">
        <v>136</v>
      </c>
      <c r="T22" s="7">
        <v>90</v>
      </c>
    </row>
    <row r="23" spans="2:20" x14ac:dyDescent="0.25">
      <c r="B23" s="7" t="s">
        <v>135</v>
      </c>
      <c r="C23" s="7">
        <v>0.9</v>
      </c>
      <c r="I23" s="7" t="s">
        <v>135</v>
      </c>
      <c r="J23" s="7">
        <v>0.5</v>
      </c>
      <c r="P23" s="7" t="s">
        <v>135</v>
      </c>
      <c r="Q23" s="7">
        <v>0.9</v>
      </c>
    </row>
    <row r="24" spans="2:20" x14ac:dyDescent="0.25">
      <c r="B24" s="7" t="s">
        <v>134</v>
      </c>
      <c r="C24" s="7">
        <v>0.1</v>
      </c>
      <c r="I24" s="7" t="s">
        <v>134</v>
      </c>
      <c r="J24" s="7">
        <v>0.5</v>
      </c>
      <c r="P24" s="7" t="s">
        <v>134</v>
      </c>
      <c r="Q24" s="7">
        <v>0.1</v>
      </c>
    </row>
    <row r="25" spans="2:20" x14ac:dyDescent="0.25">
      <c r="B25" s="7" t="s">
        <v>133</v>
      </c>
      <c r="C25" s="7">
        <f>D25^2</f>
        <v>2.5000000000000005E-3</v>
      </c>
      <c r="D25" s="7">
        <v>0.05</v>
      </c>
      <c r="E25" s="7" t="s">
        <v>132</v>
      </c>
      <c r="I25" s="7" t="s">
        <v>133</v>
      </c>
      <c r="J25" s="7">
        <f>K25^2</f>
        <v>1.0000000000000002E-2</v>
      </c>
      <c r="K25" s="7">
        <v>0.1</v>
      </c>
      <c r="L25" s="7" t="s">
        <v>132</v>
      </c>
      <c r="P25" s="7" t="s">
        <v>133</v>
      </c>
      <c r="Q25" s="7">
        <f>R25^2</f>
        <v>1.0000000000000002E-2</v>
      </c>
      <c r="R25" s="7">
        <v>0.1</v>
      </c>
      <c r="S25" s="7" t="s">
        <v>132</v>
      </c>
    </row>
    <row r="27" spans="2:20" x14ac:dyDescent="0.25">
      <c r="B27" s="7" t="s">
        <v>131</v>
      </c>
      <c r="C27" s="8">
        <f>((C22)*(C23)*(C24)*(C21)) / ((C25)*(C21  - 1)+(C22)*(C23)*(C24))</f>
        <v>90.960148755792574</v>
      </c>
      <c r="I27" s="7" t="s">
        <v>131</v>
      </c>
      <c r="J27" s="8">
        <f>((J22)*(J23)*(J24)*(J21)) / ((J25)*(J21  - 1)+(J22)*(J23)*(J24))</f>
        <v>58.172253567872538</v>
      </c>
      <c r="K27" s="7" t="s">
        <v>130</v>
      </c>
      <c r="P27" s="7" t="s">
        <v>131</v>
      </c>
      <c r="Q27" s="8">
        <f>((Q22)*(Q23)*(Q24)*(Q21)) / ((Q25)*(Q21  - 1)+(Q22)*(Q23)*(Q24))</f>
        <v>21.183412342761628</v>
      </c>
      <c r="R27" s="7" t="s">
        <v>130</v>
      </c>
    </row>
    <row r="30" spans="2:20" x14ac:dyDescent="0.25">
      <c r="B30" s="7" t="s">
        <v>138</v>
      </c>
      <c r="C30" s="7">
        <v>146</v>
      </c>
      <c r="I30" s="7" t="s">
        <v>138</v>
      </c>
      <c r="J30" s="7">
        <v>146</v>
      </c>
      <c r="P30" s="7" t="s">
        <v>138</v>
      </c>
      <c r="Q30" s="7">
        <v>150</v>
      </c>
    </row>
    <row r="31" spans="2:20" x14ac:dyDescent="0.25">
      <c r="B31" s="7" t="s">
        <v>137</v>
      </c>
      <c r="C31" s="7">
        <f>D31^2</f>
        <v>6.6564000000000005</v>
      </c>
      <c r="D31" s="7">
        <v>2.58</v>
      </c>
      <c r="E31" s="7" t="s">
        <v>136</v>
      </c>
      <c r="F31" s="7">
        <v>99</v>
      </c>
      <c r="I31" s="7" t="s">
        <v>137</v>
      </c>
      <c r="J31" s="7">
        <f>K31^2</f>
        <v>3.8415999999999997</v>
      </c>
      <c r="K31" s="7">
        <v>1.96</v>
      </c>
      <c r="L31" s="7" t="s">
        <v>136</v>
      </c>
      <c r="M31" s="7">
        <v>95</v>
      </c>
      <c r="P31" s="7" t="s">
        <v>137</v>
      </c>
      <c r="Q31" s="7">
        <f>R31^2</f>
        <v>2.7224999999999997</v>
      </c>
      <c r="R31" s="7">
        <v>1.65</v>
      </c>
      <c r="S31" s="7" t="s">
        <v>136</v>
      </c>
      <c r="T31" s="7">
        <v>90</v>
      </c>
    </row>
    <row r="32" spans="2:20" x14ac:dyDescent="0.25">
      <c r="B32" s="7" t="s">
        <v>135</v>
      </c>
      <c r="C32" s="7">
        <v>0.9</v>
      </c>
      <c r="I32" s="7" t="s">
        <v>135</v>
      </c>
      <c r="J32" s="7">
        <v>0.9</v>
      </c>
      <c r="P32" s="7" t="s">
        <v>135</v>
      </c>
      <c r="Q32" s="7">
        <v>0.5</v>
      </c>
    </row>
    <row r="33" spans="2:19" x14ac:dyDescent="0.25">
      <c r="B33" s="7" t="s">
        <v>134</v>
      </c>
      <c r="C33" s="7">
        <v>0.1</v>
      </c>
      <c r="I33" s="7" t="s">
        <v>134</v>
      </c>
      <c r="J33" s="7">
        <v>0.1</v>
      </c>
      <c r="P33" s="7" t="s">
        <v>134</v>
      </c>
      <c r="Q33" s="7">
        <v>0.5</v>
      </c>
    </row>
    <row r="34" spans="2:19" x14ac:dyDescent="0.25">
      <c r="B34" s="7" t="s">
        <v>133</v>
      </c>
      <c r="C34" s="7">
        <f>D34^2</f>
        <v>1.0000000000000002E-2</v>
      </c>
      <c r="D34" s="7">
        <v>0.1</v>
      </c>
      <c r="E34" s="7" t="s">
        <v>132</v>
      </c>
      <c r="I34" s="7" t="s">
        <v>133</v>
      </c>
      <c r="J34" s="7">
        <f>K34^2</f>
        <v>1.0000000000000002E-2</v>
      </c>
      <c r="K34" s="7">
        <v>0.1</v>
      </c>
      <c r="L34" s="7" t="s">
        <v>132</v>
      </c>
      <c r="P34" s="7" t="s">
        <v>133</v>
      </c>
      <c r="Q34" s="7">
        <f>R34^2</f>
        <v>1.0000000000000002E-2</v>
      </c>
      <c r="R34" s="7">
        <v>0.1</v>
      </c>
      <c r="S34" s="7" t="s">
        <v>132</v>
      </c>
    </row>
    <row r="36" spans="2:19" x14ac:dyDescent="0.25">
      <c r="B36" s="7" t="s">
        <v>131</v>
      </c>
      <c r="C36" s="8">
        <f>((C31)*(C32)*(C33)*(C30)) / ((C34)*(C30  - 1)+(C31)*(C32)*(C33))</f>
        <v>42.6851400338494</v>
      </c>
      <c r="I36" s="7" t="s">
        <v>131</v>
      </c>
      <c r="J36" s="8">
        <f>((J31)*(J32)*(J33)*(J30)) / ((J34)*(J30  - 1)+(J31)*(J32)*(J33))</f>
        <v>28.110144875884309</v>
      </c>
      <c r="K36" s="7" t="s">
        <v>130</v>
      </c>
      <c r="P36" s="7" t="s">
        <v>131</v>
      </c>
      <c r="Q36" s="8">
        <f>((Q31)*(Q32)*(Q33)*(Q30)) / ((Q34)*(Q30  - 1)+(Q31)*(Q32)*(Q33))</f>
        <v>47.034264324791238</v>
      </c>
      <c r="R36" s="7"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E766A-D973-4B89-A1F0-76B017B5BB63}">
  <dimension ref="A2:V34"/>
  <sheetViews>
    <sheetView workbookViewId="0">
      <selection activeCell="R8" sqref="R8"/>
    </sheetView>
  </sheetViews>
  <sheetFormatPr baseColWidth="10" defaultRowHeight="13.5" x14ac:dyDescent="0.25"/>
  <cols>
    <col min="1" max="3" width="11.42578125" style="1"/>
    <col min="4" max="4" width="12.28515625" style="1" bestFit="1" customWidth="1"/>
    <col min="5" max="16384" width="11.42578125" style="1"/>
  </cols>
  <sheetData>
    <row r="2" spans="1:18" ht="24" x14ac:dyDescent="0.4">
      <c r="A2" s="23">
        <v>0</v>
      </c>
      <c r="B2" s="23">
        <v>20</v>
      </c>
      <c r="C2" s="23">
        <v>17</v>
      </c>
      <c r="D2" s="23">
        <v>85</v>
      </c>
      <c r="E2" s="23">
        <v>34</v>
      </c>
      <c r="F2" s="23">
        <v>90</v>
      </c>
      <c r="G2" s="23">
        <v>51</v>
      </c>
      <c r="H2" s="23">
        <v>50</v>
      </c>
      <c r="I2" s="23">
        <v>68</v>
      </c>
      <c r="J2" s="23">
        <v>100</v>
      </c>
      <c r="K2" s="23">
        <v>85</v>
      </c>
      <c r="L2" s="23">
        <v>80</v>
      </c>
      <c r="M2" s="23">
        <v>102</v>
      </c>
      <c r="N2" s="23">
        <v>50</v>
      </c>
      <c r="O2" s="23">
        <v>119</v>
      </c>
      <c r="P2" s="23">
        <v>75</v>
      </c>
      <c r="Q2" s="23">
        <v>136</v>
      </c>
      <c r="R2" s="23">
        <v>87</v>
      </c>
    </row>
    <row r="3" spans="1:18" ht="24" x14ac:dyDescent="0.4">
      <c r="A3" s="23">
        <v>1</v>
      </c>
      <c r="B3" s="23">
        <v>80</v>
      </c>
      <c r="C3" s="23">
        <v>18</v>
      </c>
      <c r="D3" s="23">
        <v>80</v>
      </c>
      <c r="E3" s="23">
        <v>35</v>
      </c>
      <c r="F3" s="23">
        <v>75</v>
      </c>
      <c r="G3" s="23">
        <v>52</v>
      </c>
      <c r="H3" s="23">
        <v>50</v>
      </c>
      <c r="I3" s="23">
        <v>69</v>
      </c>
      <c r="J3" s="23">
        <v>70</v>
      </c>
      <c r="K3" s="23">
        <v>86</v>
      </c>
      <c r="L3" s="23">
        <v>70</v>
      </c>
      <c r="M3" s="23">
        <v>103</v>
      </c>
      <c r="N3" s="23">
        <v>30</v>
      </c>
      <c r="O3" s="23">
        <v>120</v>
      </c>
      <c r="P3" s="23">
        <v>70</v>
      </c>
      <c r="Q3" s="23">
        <v>137</v>
      </c>
      <c r="R3" s="23">
        <v>10</v>
      </c>
    </row>
    <row r="4" spans="1:18" ht="24" x14ac:dyDescent="0.4">
      <c r="A4" s="23">
        <v>2</v>
      </c>
      <c r="B4" s="23">
        <v>25</v>
      </c>
      <c r="C4" s="23">
        <v>19</v>
      </c>
      <c r="D4" s="23">
        <v>80</v>
      </c>
      <c r="E4" s="23">
        <v>36</v>
      </c>
      <c r="F4" s="23">
        <v>85</v>
      </c>
      <c r="G4" s="23">
        <v>53</v>
      </c>
      <c r="H4" s="23">
        <v>60</v>
      </c>
      <c r="I4" s="23">
        <v>70</v>
      </c>
      <c r="J4" s="23">
        <v>90</v>
      </c>
      <c r="K4" s="23">
        <v>87</v>
      </c>
      <c r="L4" s="23">
        <v>87</v>
      </c>
      <c r="M4" s="23">
        <v>104</v>
      </c>
      <c r="N4" s="23">
        <v>40</v>
      </c>
      <c r="O4" s="23">
        <v>121</v>
      </c>
      <c r="P4" s="23">
        <v>70</v>
      </c>
      <c r="Q4" s="23">
        <v>138</v>
      </c>
      <c r="R4" s="23">
        <v>80</v>
      </c>
    </row>
    <row r="5" spans="1:18" ht="24" x14ac:dyDescent="0.4">
      <c r="A5" s="23">
        <v>3</v>
      </c>
      <c r="B5" s="23">
        <v>87</v>
      </c>
      <c r="C5" s="23">
        <v>20</v>
      </c>
      <c r="D5" s="23">
        <v>69</v>
      </c>
      <c r="E5" s="23">
        <v>37</v>
      </c>
      <c r="F5" s="23">
        <v>70</v>
      </c>
      <c r="G5" s="23">
        <v>54</v>
      </c>
      <c r="H5" s="23">
        <v>50</v>
      </c>
      <c r="I5" s="23">
        <v>71</v>
      </c>
      <c r="J5" s="23">
        <v>85</v>
      </c>
      <c r="K5" s="23">
        <v>88</v>
      </c>
      <c r="L5" s="23">
        <v>80</v>
      </c>
      <c r="M5" s="23">
        <v>105</v>
      </c>
      <c r="N5" s="23">
        <v>65</v>
      </c>
      <c r="O5" s="23">
        <v>122</v>
      </c>
      <c r="P5" s="23">
        <v>50</v>
      </c>
      <c r="Q5" s="23">
        <v>139</v>
      </c>
      <c r="R5" s="23">
        <v>80</v>
      </c>
    </row>
    <row r="6" spans="1:18" ht="24" x14ac:dyDescent="0.4">
      <c r="A6" s="23">
        <v>4</v>
      </c>
      <c r="B6" s="23">
        <v>80</v>
      </c>
      <c r="C6" s="23">
        <v>21</v>
      </c>
      <c r="D6" s="23">
        <v>50</v>
      </c>
      <c r="E6" s="23">
        <v>38</v>
      </c>
      <c r="F6" s="23">
        <v>85</v>
      </c>
      <c r="G6" s="23">
        <v>55</v>
      </c>
      <c r="H6" s="23">
        <v>20</v>
      </c>
      <c r="I6" s="23">
        <v>72</v>
      </c>
      <c r="J6" s="23">
        <v>65</v>
      </c>
      <c r="K6" s="23">
        <v>89</v>
      </c>
      <c r="L6" s="23">
        <v>75</v>
      </c>
      <c r="M6" s="23">
        <v>106</v>
      </c>
      <c r="N6" s="23">
        <v>50</v>
      </c>
      <c r="O6" s="23">
        <v>123</v>
      </c>
      <c r="P6" s="23">
        <v>87</v>
      </c>
      <c r="Q6" s="23">
        <v>140</v>
      </c>
      <c r="R6" s="23">
        <v>50</v>
      </c>
    </row>
    <row r="7" spans="1:18" ht="24" x14ac:dyDescent="0.4">
      <c r="A7" s="23">
        <v>5</v>
      </c>
      <c r="B7" s="23">
        <v>70</v>
      </c>
      <c r="C7" s="23">
        <v>22</v>
      </c>
      <c r="D7" s="23">
        <v>50</v>
      </c>
      <c r="E7" s="23">
        <v>39</v>
      </c>
      <c r="F7" s="23">
        <v>80</v>
      </c>
      <c r="G7" s="23">
        <v>56</v>
      </c>
      <c r="H7" s="23">
        <v>67</v>
      </c>
      <c r="I7" s="23">
        <v>73</v>
      </c>
      <c r="J7" s="23">
        <v>70</v>
      </c>
      <c r="K7" s="23">
        <v>90</v>
      </c>
      <c r="L7" s="23">
        <v>52</v>
      </c>
      <c r="M7" s="23">
        <v>107</v>
      </c>
      <c r="N7" s="23">
        <v>65</v>
      </c>
      <c r="O7" s="23">
        <v>124</v>
      </c>
      <c r="P7" s="23">
        <v>65</v>
      </c>
      <c r="Q7" s="23">
        <v>141</v>
      </c>
      <c r="R7" s="23">
        <v>50</v>
      </c>
    </row>
    <row r="8" spans="1:18" ht="24" x14ac:dyDescent="0.4">
      <c r="A8" s="23">
        <v>6</v>
      </c>
      <c r="B8" s="23">
        <v>90</v>
      </c>
      <c r="C8" s="23">
        <v>23</v>
      </c>
      <c r="D8" s="23">
        <v>65</v>
      </c>
      <c r="E8" s="23">
        <v>40</v>
      </c>
      <c r="F8" s="23">
        <v>80</v>
      </c>
      <c r="G8" s="23">
        <v>57</v>
      </c>
      <c r="H8" s="23">
        <v>70</v>
      </c>
      <c r="I8" s="23">
        <v>74</v>
      </c>
      <c r="J8" s="23">
        <v>75</v>
      </c>
      <c r="K8" s="23">
        <v>91</v>
      </c>
      <c r="L8" s="23">
        <v>75</v>
      </c>
      <c r="M8" s="23">
        <v>108</v>
      </c>
      <c r="N8" s="23">
        <v>70</v>
      </c>
      <c r="O8" s="23">
        <v>125</v>
      </c>
      <c r="P8" s="23">
        <v>60</v>
      </c>
      <c r="Q8" s="23">
        <v>142</v>
      </c>
      <c r="R8" s="23">
        <v>30</v>
      </c>
    </row>
    <row r="9" spans="1:18" ht="24" x14ac:dyDescent="0.4">
      <c r="A9" s="23">
        <v>7</v>
      </c>
      <c r="B9" s="23">
        <v>85</v>
      </c>
      <c r="C9" s="23">
        <v>24</v>
      </c>
      <c r="D9" s="23">
        <v>8</v>
      </c>
      <c r="E9" s="23">
        <v>41</v>
      </c>
      <c r="F9" s="23">
        <v>40</v>
      </c>
      <c r="G9" s="23">
        <v>58</v>
      </c>
      <c r="H9" s="23">
        <v>75</v>
      </c>
      <c r="I9" s="23">
        <v>75</v>
      </c>
      <c r="J9" s="23">
        <v>75</v>
      </c>
      <c r="K9" s="23">
        <v>92</v>
      </c>
      <c r="L9" s="23">
        <v>38</v>
      </c>
      <c r="M9" s="23">
        <v>109</v>
      </c>
      <c r="N9" s="23">
        <v>70</v>
      </c>
      <c r="O9" s="23">
        <v>126</v>
      </c>
      <c r="P9" s="23">
        <v>90</v>
      </c>
      <c r="Q9" s="23">
        <v>143</v>
      </c>
      <c r="R9" s="23">
        <v>90</v>
      </c>
    </row>
    <row r="10" spans="1:18" ht="24" x14ac:dyDescent="0.4">
      <c r="A10" s="23">
        <v>8</v>
      </c>
      <c r="B10" s="23">
        <v>80</v>
      </c>
      <c r="C10" s="23">
        <v>25</v>
      </c>
      <c r="D10" s="23">
        <v>45</v>
      </c>
      <c r="E10" s="23">
        <v>42</v>
      </c>
      <c r="F10" s="23">
        <v>60</v>
      </c>
      <c r="G10" s="23">
        <v>59</v>
      </c>
      <c r="H10" s="23">
        <v>75</v>
      </c>
      <c r="I10" s="23">
        <v>76</v>
      </c>
      <c r="J10" s="23">
        <v>50</v>
      </c>
      <c r="K10" s="23">
        <v>93</v>
      </c>
      <c r="L10" s="23">
        <v>70</v>
      </c>
      <c r="M10" s="23">
        <v>110</v>
      </c>
      <c r="N10" s="23">
        <v>60</v>
      </c>
      <c r="O10" s="23">
        <v>127</v>
      </c>
      <c r="P10" s="23">
        <v>50</v>
      </c>
      <c r="Q10" s="23">
        <v>144</v>
      </c>
      <c r="R10" s="23">
        <v>35</v>
      </c>
    </row>
    <row r="11" spans="1:18" ht="24" x14ac:dyDescent="0.4">
      <c r="A11" s="23">
        <v>9</v>
      </c>
      <c r="B11" s="23">
        <v>60</v>
      </c>
      <c r="C11" s="23">
        <v>26</v>
      </c>
      <c r="D11" s="23">
        <v>80</v>
      </c>
      <c r="E11" s="23">
        <v>43</v>
      </c>
      <c r="F11" s="23">
        <v>100</v>
      </c>
      <c r="G11" s="23">
        <v>60</v>
      </c>
      <c r="H11" s="23">
        <v>80</v>
      </c>
      <c r="I11" s="23">
        <v>77</v>
      </c>
      <c r="J11" s="23">
        <v>60</v>
      </c>
      <c r="K11" s="23">
        <v>94</v>
      </c>
      <c r="L11" s="23">
        <v>85</v>
      </c>
      <c r="M11" s="23">
        <v>111</v>
      </c>
      <c r="N11" s="23">
        <v>70</v>
      </c>
      <c r="O11" s="23">
        <v>128</v>
      </c>
      <c r="P11" s="23">
        <v>80</v>
      </c>
      <c r="Q11" s="23">
        <v>145</v>
      </c>
      <c r="R11" s="23">
        <v>90</v>
      </c>
    </row>
    <row r="12" spans="1:18" ht="24" x14ac:dyDescent="0.4">
      <c r="A12" s="23">
        <v>10</v>
      </c>
      <c r="B12" s="23">
        <v>60</v>
      </c>
      <c r="C12" s="23">
        <v>27</v>
      </c>
      <c r="D12" s="23">
        <v>85</v>
      </c>
      <c r="E12" s="23">
        <v>44</v>
      </c>
      <c r="F12" s="23">
        <v>80</v>
      </c>
      <c r="G12" s="23">
        <v>61</v>
      </c>
      <c r="H12" s="23">
        <v>80</v>
      </c>
      <c r="I12" s="23">
        <v>78</v>
      </c>
      <c r="J12" s="23">
        <v>10</v>
      </c>
      <c r="K12" s="23">
        <v>95</v>
      </c>
      <c r="L12" s="23">
        <v>75</v>
      </c>
      <c r="M12" s="23">
        <v>112</v>
      </c>
      <c r="N12" s="23">
        <v>50</v>
      </c>
      <c r="O12" s="23">
        <v>129</v>
      </c>
      <c r="P12" s="23">
        <v>95</v>
      </c>
      <c r="Q12" s="23"/>
      <c r="R12" s="23"/>
    </row>
    <row r="13" spans="1:18" ht="24" x14ac:dyDescent="0.4">
      <c r="A13" s="23">
        <v>11</v>
      </c>
      <c r="B13" s="23">
        <v>100</v>
      </c>
      <c r="C13" s="23">
        <v>28</v>
      </c>
      <c r="D13" s="23">
        <v>75</v>
      </c>
      <c r="E13" s="23">
        <v>45</v>
      </c>
      <c r="F13" s="23">
        <v>30</v>
      </c>
      <c r="G13" s="23">
        <v>62</v>
      </c>
      <c r="H13" s="23">
        <v>90</v>
      </c>
      <c r="I13" s="23">
        <v>79</v>
      </c>
      <c r="J13" s="23">
        <v>89</v>
      </c>
      <c r="K13" s="23">
        <v>96</v>
      </c>
      <c r="L13" s="23">
        <v>70</v>
      </c>
      <c r="M13" s="23">
        <v>113</v>
      </c>
      <c r="N13" s="23">
        <v>60</v>
      </c>
      <c r="O13" s="23">
        <v>130</v>
      </c>
      <c r="P13" s="23">
        <v>45</v>
      </c>
      <c r="Q13" s="23"/>
      <c r="R13" s="23"/>
    </row>
    <row r="14" spans="1:18" ht="24" x14ac:dyDescent="0.4">
      <c r="A14" s="23">
        <v>12</v>
      </c>
      <c r="B14" s="23">
        <v>79</v>
      </c>
      <c r="C14" s="23">
        <v>29</v>
      </c>
      <c r="D14" s="23">
        <v>50</v>
      </c>
      <c r="E14" s="23">
        <v>46</v>
      </c>
      <c r="F14" s="23">
        <v>75</v>
      </c>
      <c r="G14" s="23">
        <v>63</v>
      </c>
      <c r="H14" s="23">
        <v>70</v>
      </c>
      <c r="I14" s="23">
        <v>80</v>
      </c>
      <c r="J14" s="23">
        <v>78</v>
      </c>
      <c r="K14" s="23">
        <v>97</v>
      </c>
      <c r="L14" s="23">
        <v>86</v>
      </c>
      <c r="M14" s="23">
        <v>114</v>
      </c>
      <c r="N14" s="23">
        <v>90</v>
      </c>
      <c r="O14" s="23">
        <v>131</v>
      </c>
      <c r="P14" s="23">
        <v>70</v>
      </c>
      <c r="Q14" s="23"/>
      <c r="R14" s="23"/>
    </row>
    <row r="15" spans="1:18" ht="24" x14ac:dyDescent="0.4">
      <c r="A15" s="23">
        <v>13</v>
      </c>
      <c r="B15" s="23">
        <v>75</v>
      </c>
      <c r="C15" s="23">
        <v>30</v>
      </c>
      <c r="D15" s="23">
        <v>85</v>
      </c>
      <c r="E15" s="23">
        <v>47</v>
      </c>
      <c r="F15" s="23">
        <v>80</v>
      </c>
      <c r="G15" s="23">
        <v>64</v>
      </c>
      <c r="H15" s="23">
        <v>75</v>
      </c>
      <c r="I15" s="23">
        <v>81</v>
      </c>
      <c r="J15" s="23">
        <v>60</v>
      </c>
      <c r="K15" s="23">
        <v>98</v>
      </c>
      <c r="L15" s="23">
        <v>50</v>
      </c>
      <c r="M15" s="23">
        <v>115</v>
      </c>
      <c r="N15" s="23">
        <v>75</v>
      </c>
      <c r="O15" s="23">
        <v>132</v>
      </c>
      <c r="P15" s="23">
        <v>90</v>
      </c>
      <c r="Q15" s="23"/>
      <c r="R15" s="23"/>
    </row>
    <row r="16" spans="1:18" ht="24" x14ac:dyDescent="0.4">
      <c r="A16" s="23">
        <v>14</v>
      </c>
      <c r="B16" s="23">
        <v>70</v>
      </c>
      <c r="C16" s="23">
        <v>31</v>
      </c>
      <c r="D16" s="23">
        <v>90</v>
      </c>
      <c r="E16" s="23">
        <v>48</v>
      </c>
      <c r="F16" s="23">
        <v>88</v>
      </c>
      <c r="G16" s="23">
        <v>65</v>
      </c>
      <c r="H16" s="23">
        <v>70</v>
      </c>
      <c r="I16" s="23">
        <v>82</v>
      </c>
      <c r="J16" s="23">
        <v>45</v>
      </c>
      <c r="K16" s="23">
        <v>99</v>
      </c>
      <c r="L16" s="23">
        <v>50</v>
      </c>
      <c r="M16" s="23">
        <v>116</v>
      </c>
      <c r="N16" s="23">
        <v>100</v>
      </c>
      <c r="O16" s="23">
        <v>133</v>
      </c>
      <c r="P16" s="23">
        <v>90</v>
      </c>
      <c r="Q16" s="23"/>
      <c r="R16" s="23"/>
    </row>
    <row r="17" spans="1:22" ht="24" x14ac:dyDescent="0.4">
      <c r="A17" s="23">
        <v>15</v>
      </c>
      <c r="B17" s="23">
        <v>80</v>
      </c>
      <c r="C17" s="23">
        <v>32</v>
      </c>
      <c r="D17" s="23">
        <v>50</v>
      </c>
      <c r="E17" s="23">
        <v>49</v>
      </c>
      <c r="F17" s="23">
        <v>60</v>
      </c>
      <c r="G17" s="23">
        <v>66</v>
      </c>
      <c r="H17" s="23">
        <v>80</v>
      </c>
      <c r="I17" s="23">
        <v>83</v>
      </c>
      <c r="J17" s="23">
        <v>60</v>
      </c>
      <c r="K17" s="23">
        <v>100</v>
      </c>
      <c r="L17" s="23">
        <v>75</v>
      </c>
      <c r="M17" s="23">
        <v>117</v>
      </c>
      <c r="N17" s="23">
        <v>80</v>
      </c>
      <c r="O17" s="23">
        <v>134</v>
      </c>
      <c r="P17" s="23">
        <v>98</v>
      </c>
      <c r="Q17" s="23"/>
      <c r="R17" s="23"/>
    </row>
    <row r="18" spans="1:22" ht="24" x14ac:dyDescent="0.4">
      <c r="A18" s="23">
        <v>16</v>
      </c>
      <c r="B18" s="23">
        <v>99</v>
      </c>
      <c r="C18" s="23">
        <v>33</v>
      </c>
      <c r="D18" s="23">
        <v>60</v>
      </c>
      <c r="E18" s="23">
        <v>50</v>
      </c>
      <c r="F18" s="23">
        <v>50</v>
      </c>
      <c r="G18" s="23">
        <v>67</v>
      </c>
      <c r="H18" s="23">
        <v>100</v>
      </c>
      <c r="I18" s="23">
        <v>84</v>
      </c>
      <c r="J18" s="23">
        <v>80</v>
      </c>
      <c r="K18" s="23">
        <v>101</v>
      </c>
      <c r="L18" s="23">
        <v>70</v>
      </c>
      <c r="M18" s="23">
        <v>118</v>
      </c>
      <c r="N18" s="23">
        <v>10</v>
      </c>
      <c r="O18" s="23">
        <v>135</v>
      </c>
      <c r="P18" s="23">
        <v>100</v>
      </c>
      <c r="Q18" s="23"/>
      <c r="R18" s="23"/>
    </row>
    <row r="19" spans="1:22" x14ac:dyDescent="0.25">
      <c r="T19" s="13" t="s">
        <v>142</v>
      </c>
      <c r="U19" s="13"/>
      <c r="V19" s="13"/>
    </row>
    <row r="20" spans="1:22" x14ac:dyDescent="0.25">
      <c r="T20" s="13"/>
      <c r="U20" s="13"/>
      <c r="V20" s="13"/>
    </row>
    <row r="21" spans="1:22" x14ac:dyDescent="0.25">
      <c r="T21" s="13"/>
      <c r="U21" s="13"/>
      <c r="V21" s="13"/>
    </row>
    <row r="22" spans="1:22" x14ac:dyDescent="0.25">
      <c r="T22" s="13"/>
      <c r="U22" s="13"/>
      <c r="V22" s="13"/>
    </row>
    <row r="23" spans="1:22" x14ac:dyDescent="0.25">
      <c r="C23" s="1" t="s">
        <v>131</v>
      </c>
      <c r="D23" s="1" t="s">
        <v>141</v>
      </c>
      <c r="E23" s="1" t="s">
        <v>140</v>
      </c>
      <c r="T23" s="13"/>
      <c r="U23" s="13"/>
      <c r="V23" s="13"/>
    </row>
    <row r="24" spans="1:22" x14ac:dyDescent="0.25">
      <c r="C24" s="1">
        <v>146</v>
      </c>
      <c r="D24" s="1">
        <f>AVERAGE(B2:B18,D2:D18,F2:F18,H2:H18,J2:J18,L2:L18,N2:N18,P2:P18,R2:R11)</f>
        <v>68.554794520547944</v>
      </c>
      <c r="E24" s="1">
        <f>_xlfn.STDEV.S(B2:B18,D2:D18,F2:F18,H2:H18,J2:J18,L2:L18,N2:N18,P2:P18,R2:R11)</f>
        <v>20.259363376973269</v>
      </c>
      <c r="T24" s="13"/>
      <c r="U24" s="13"/>
      <c r="V24" s="13"/>
    </row>
    <row r="25" spans="1:22" x14ac:dyDescent="0.25">
      <c r="T25" s="13"/>
      <c r="U25" s="13"/>
      <c r="V25" s="13"/>
    </row>
    <row r="34" spans="21:21" x14ac:dyDescent="0.25">
      <c r="U34" s="1" t="s">
        <v>292</v>
      </c>
    </row>
  </sheetData>
  <mergeCells count="1">
    <mergeCell ref="T19:V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4F66-3A92-4C28-8E13-7B35CB99C197}">
  <dimension ref="A1:H56"/>
  <sheetViews>
    <sheetView topLeftCell="A24" zoomScaleNormal="100" workbookViewId="0">
      <selection activeCell="K13" sqref="K13"/>
    </sheetView>
  </sheetViews>
  <sheetFormatPr baseColWidth="10" defaultRowHeight="13.5" x14ac:dyDescent="0.25"/>
  <cols>
    <col min="1" max="13" width="11.42578125" style="1"/>
    <col min="14" max="14" width="12.42578125" style="1" bestFit="1" customWidth="1"/>
    <col min="15" max="16384" width="11.42578125" style="1"/>
  </cols>
  <sheetData>
    <row r="1" spans="1:8" ht="12.75" customHeight="1" x14ac:dyDescent="0.25">
      <c r="A1" s="14" t="s">
        <v>170</v>
      </c>
      <c r="B1" s="15"/>
      <c r="C1" s="15"/>
      <c r="D1" s="15"/>
      <c r="E1" s="15"/>
      <c r="F1" s="15"/>
      <c r="G1" s="15"/>
      <c r="H1" s="16"/>
    </row>
    <row r="2" spans="1:8" x14ac:dyDescent="0.25">
      <c r="A2" s="17"/>
      <c r="B2" s="18"/>
      <c r="C2" s="18"/>
      <c r="D2" s="18"/>
      <c r="E2" s="18"/>
      <c r="F2" s="18"/>
      <c r="G2" s="18"/>
      <c r="H2" s="19"/>
    </row>
    <row r="3" spans="1:8" x14ac:dyDescent="0.25">
      <c r="A3" s="17"/>
      <c r="B3" s="18"/>
      <c r="C3" s="18"/>
      <c r="D3" s="18"/>
      <c r="E3" s="18"/>
      <c r="F3" s="18"/>
      <c r="G3" s="18"/>
      <c r="H3" s="19"/>
    </row>
    <row r="4" spans="1:8" ht="14.25" thickBot="1" x14ac:dyDescent="0.3">
      <c r="A4" s="20"/>
      <c r="B4" s="21"/>
      <c r="C4" s="21"/>
      <c r="D4" s="21"/>
      <c r="E4" s="21"/>
      <c r="F4" s="21"/>
      <c r="G4" s="21"/>
      <c r="H4" s="22"/>
    </row>
    <row r="5" spans="1:8" x14ac:dyDescent="0.25">
      <c r="A5" s="1" t="s">
        <v>169</v>
      </c>
    </row>
    <row r="6" spans="1:8" x14ac:dyDescent="0.25">
      <c r="A6" s="1" t="s">
        <v>155</v>
      </c>
    </row>
    <row r="7" spans="1:8" x14ac:dyDescent="0.25">
      <c r="A7" s="1" t="s">
        <v>168</v>
      </c>
    </row>
    <row r="10" spans="1:8" x14ac:dyDescent="0.25">
      <c r="A10" s="1" t="s">
        <v>167</v>
      </c>
      <c r="B10" s="1" t="s">
        <v>166</v>
      </c>
      <c r="C10" s="1" t="s">
        <v>165</v>
      </c>
      <c r="D10" s="1" t="s">
        <v>164</v>
      </c>
      <c r="E10" s="1" t="s">
        <v>163</v>
      </c>
      <c r="F10" s="1" t="s">
        <v>162</v>
      </c>
    </row>
    <row r="11" spans="1:8" ht="14.25" thickBot="1" x14ac:dyDescent="0.3"/>
    <row r="12" spans="1:8" ht="14.25" thickBot="1" x14ac:dyDescent="0.3">
      <c r="A12" s="9" t="s">
        <v>161</v>
      </c>
    </row>
    <row r="14" spans="1:8" x14ac:dyDescent="0.25">
      <c r="A14" s="1" t="s">
        <v>160</v>
      </c>
    </row>
    <row r="15" spans="1:8" x14ac:dyDescent="0.25">
      <c r="A15" s="1" t="s">
        <v>159</v>
      </c>
    </row>
    <row r="17" spans="1:1" x14ac:dyDescent="0.25">
      <c r="A17" s="1" t="s">
        <v>158</v>
      </c>
    </row>
    <row r="19" spans="1:1" x14ac:dyDescent="0.25">
      <c r="A19" s="1" t="s">
        <v>145</v>
      </c>
    </row>
    <row r="23" spans="1:1" x14ac:dyDescent="0.25">
      <c r="A23" s="1" t="s">
        <v>157</v>
      </c>
    </row>
    <row r="25" spans="1:1" x14ac:dyDescent="0.25">
      <c r="A25" s="1" t="s">
        <v>156</v>
      </c>
    </row>
    <row r="27" spans="1:1" ht="14.25" thickBot="1" x14ac:dyDescent="0.3"/>
    <row r="28" spans="1:1" ht="14.25" thickBot="1" x14ac:dyDescent="0.3">
      <c r="A28" s="9" t="s">
        <v>155</v>
      </c>
    </row>
    <row r="30" spans="1:1" x14ac:dyDescent="0.25">
      <c r="A30" s="1" t="s">
        <v>154</v>
      </c>
    </row>
    <row r="31" spans="1:1" x14ac:dyDescent="0.25">
      <c r="A31" s="1" t="s">
        <v>153</v>
      </c>
    </row>
    <row r="33" spans="1:1" x14ac:dyDescent="0.25">
      <c r="A33" s="1" t="s">
        <v>152</v>
      </c>
    </row>
    <row r="35" spans="1:1" x14ac:dyDescent="0.25">
      <c r="A35" s="1" t="s">
        <v>145</v>
      </c>
    </row>
    <row r="39" spans="1:1" x14ac:dyDescent="0.25">
      <c r="A39" s="1" t="s">
        <v>151</v>
      </c>
    </row>
    <row r="41" spans="1:1" x14ac:dyDescent="0.25">
      <c r="A41" s="1" t="s">
        <v>150</v>
      </c>
    </row>
    <row r="42" spans="1:1" ht="14.25" thickBot="1" x14ac:dyDescent="0.3"/>
    <row r="43" spans="1:1" ht="14.25" thickBot="1" x14ac:dyDescent="0.3">
      <c r="A43" s="9" t="s">
        <v>149</v>
      </c>
    </row>
    <row r="45" spans="1:1" x14ac:dyDescent="0.25">
      <c r="A45" s="1" t="s">
        <v>148</v>
      </c>
    </row>
    <row r="46" spans="1:1" x14ac:dyDescent="0.25">
      <c r="A46" s="1" t="s">
        <v>147</v>
      </c>
    </row>
    <row r="48" spans="1:1" x14ac:dyDescent="0.25">
      <c r="A48" s="1" t="s">
        <v>146</v>
      </c>
    </row>
    <row r="50" spans="1:1" x14ac:dyDescent="0.25">
      <c r="A50" s="1" t="s">
        <v>145</v>
      </c>
    </row>
    <row r="54" spans="1:1" x14ac:dyDescent="0.25">
      <c r="A54" s="1" t="s">
        <v>144</v>
      </c>
    </row>
    <row r="56" spans="1:1" x14ac:dyDescent="0.25">
      <c r="A56" s="1" t="s">
        <v>143</v>
      </c>
    </row>
  </sheetData>
  <mergeCells count="1">
    <mergeCell ref="A1:H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BF5EC-675F-4BB9-B64E-9166C242DEE2}">
  <dimension ref="A1:H56"/>
  <sheetViews>
    <sheetView topLeftCell="A24" zoomScaleNormal="100" workbookViewId="0">
      <selection activeCell="H6" sqref="H6"/>
    </sheetView>
  </sheetViews>
  <sheetFormatPr baseColWidth="10" defaultRowHeight="13.5" x14ac:dyDescent="0.25"/>
  <cols>
    <col min="1" max="13" width="11.42578125" style="1"/>
    <col min="14" max="14" width="12.42578125" style="1" bestFit="1" customWidth="1"/>
    <col min="15" max="16384" width="11.42578125" style="1"/>
  </cols>
  <sheetData>
    <row r="1" spans="1:8" ht="12.75" customHeight="1" x14ac:dyDescent="0.25">
      <c r="A1" s="14" t="s">
        <v>291</v>
      </c>
      <c r="B1" s="15"/>
      <c r="C1" s="15"/>
      <c r="D1" s="15"/>
      <c r="E1" s="15"/>
      <c r="F1" s="15"/>
      <c r="G1" s="15"/>
      <c r="H1" s="16"/>
    </row>
    <row r="2" spans="1:8" x14ac:dyDescent="0.25">
      <c r="A2" s="17"/>
      <c r="B2" s="18"/>
      <c r="C2" s="18"/>
      <c r="D2" s="18"/>
      <c r="E2" s="18"/>
      <c r="F2" s="18"/>
      <c r="G2" s="18"/>
      <c r="H2" s="19"/>
    </row>
    <row r="3" spans="1:8" x14ac:dyDescent="0.25">
      <c r="A3" s="17"/>
      <c r="B3" s="18"/>
      <c r="C3" s="18"/>
      <c r="D3" s="18"/>
      <c r="E3" s="18"/>
      <c r="F3" s="18"/>
      <c r="G3" s="18"/>
      <c r="H3" s="19"/>
    </row>
    <row r="4" spans="1:8" ht="14.25" thickBot="1" x14ac:dyDescent="0.3">
      <c r="A4" s="20"/>
      <c r="B4" s="21"/>
      <c r="C4" s="21"/>
      <c r="D4" s="21"/>
      <c r="E4" s="21"/>
      <c r="F4" s="21"/>
      <c r="G4" s="21"/>
      <c r="H4" s="22"/>
    </row>
    <row r="5" spans="1:8" x14ac:dyDescent="0.25">
      <c r="A5" s="1" t="s">
        <v>169</v>
      </c>
    </row>
    <row r="6" spans="1:8" x14ac:dyDescent="0.25">
      <c r="A6" s="1" t="s">
        <v>155</v>
      </c>
    </row>
    <row r="7" spans="1:8" x14ac:dyDescent="0.25">
      <c r="A7" s="1" t="s">
        <v>168</v>
      </c>
    </row>
    <row r="10" spans="1:8" x14ac:dyDescent="0.25">
      <c r="A10" s="1" t="s">
        <v>167</v>
      </c>
      <c r="B10" s="1" t="s">
        <v>166</v>
      </c>
      <c r="C10" s="1" t="s">
        <v>177</v>
      </c>
      <c r="D10" s="1" t="s">
        <v>164</v>
      </c>
      <c r="E10" s="1" t="s">
        <v>163</v>
      </c>
      <c r="F10" s="1" t="s">
        <v>162</v>
      </c>
    </row>
    <row r="11" spans="1:8" ht="14.25" thickBot="1" x14ac:dyDescent="0.3"/>
    <row r="12" spans="1:8" ht="14.25" thickBot="1" x14ac:dyDescent="0.3">
      <c r="A12" s="9" t="s">
        <v>161</v>
      </c>
    </row>
    <row r="14" spans="1:8" x14ac:dyDescent="0.25">
      <c r="A14" s="1" t="s">
        <v>160</v>
      </c>
    </row>
    <row r="15" spans="1:8" x14ac:dyDescent="0.25">
      <c r="A15" s="1" t="s">
        <v>159</v>
      </c>
    </row>
    <row r="17" spans="1:1" x14ac:dyDescent="0.25">
      <c r="A17" s="1" t="s">
        <v>176</v>
      </c>
    </row>
    <row r="19" spans="1:1" x14ac:dyDescent="0.25">
      <c r="A19" s="1" t="s">
        <v>145</v>
      </c>
    </row>
    <row r="23" spans="1:1" x14ac:dyDescent="0.25">
      <c r="A23" s="1" t="s">
        <v>175</v>
      </c>
    </row>
    <row r="25" spans="1:1" x14ac:dyDescent="0.25">
      <c r="A25" s="1" t="s">
        <v>156</v>
      </c>
    </row>
    <row r="27" spans="1:1" ht="14.25" thickBot="1" x14ac:dyDescent="0.3"/>
    <row r="28" spans="1:1" ht="14.25" thickBot="1" x14ac:dyDescent="0.3">
      <c r="A28" s="9" t="s">
        <v>155</v>
      </c>
    </row>
    <row r="30" spans="1:1" x14ac:dyDescent="0.25">
      <c r="A30" s="1" t="s">
        <v>154</v>
      </c>
    </row>
    <row r="31" spans="1:1" x14ac:dyDescent="0.25">
      <c r="A31" s="1" t="s">
        <v>153</v>
      </c>
    </row>
    <row r="33" spans="1:1" x14ac:dyDescent="0.25">
      <c r="A33" s="1" t="s">
        <v>174</v>
      </c>
    </row>
    <row r="35" spans="1:1" x14ac:dyDescent="0.25">
      <c r="A35" s="1" t="s">
        <v>145</v>
      </c>
    </row>
    <row r="39" spans="1:1" x14ac:dyDescent="0.25">
      <c r="A39" s="1" t="s">
        <v>173</v>
      </c>
    </row>
    <row r="41" spans="1:1" x14ac:dyDescent="0.25">
      <c r="A41" s="1" t="s">
        <v>150</v>
      </c>
    </row>
    <row r="42" spans="1:1" ht="14.25" thickBot="1" x14ac:dyDescent="0.3"/>
    <row r="43" spans="1:1" ht="14.25" thickBot="1" x14ac:dyDescent="0.3">
      <c r="A43" s="9" t="s">
        <v>149</v>
      </c>
    </row>
    <row r="45" spans="1:1" x14ac:dyDescent="0.25">
      <c r="A45" s="1" t="s">
        <v>148</v>
      </c>
    </row>
    <row r="46" spans="1:1" x14ac:dyDescent="0.25">
      <c r="A46" s="1" t="s">
        <v>147</v>
      </c>
    </row>
    <row r="48" spans="1:1" x14ac:dyDescent="0.25">
      <c r="A48" s="1" t="s">
        <v>172</v>
      </c>
    </row>
    <row r="50" spans="1:1" x14ac:dyDescent="0.25">
      <c r="A50" s="1" t="s">
        <v>145</v>
      </c>
    </row>
    <row r="54" spans="1:1" x14ac:dyDescent="0.25">
      <c r="A54" s="1" t="s">
        <v>171</v>
      </c>
    </row>
    <row r="56" spans="1:1" x14ac:dyDescent="0.25">
      <c r="A56" s="1" t="s">
        <v>143</v>
      </c>
    </row>
  </sheetData>
  <mergeCells count="1">
    <mergeCell ref="A1:H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9349E-675D-43CA-859D-E5E68019A74D}">
  <dimension ref="A1:H62"/>
  <sheetViews>
    <sheetView topLeftCell="A24" zoomScaleNormal="100" workbookViewId="0">
      <selection activeCell="I42" sqref="I42"/>
    </sheetView>
  </sheetViews>
  <sheetFormatPr baseColWidth="10" defaultRowHeight="13.5" x14ac:dyDescent="0.25"/>
  <cols>
    <col min="1" max="13" width="11.42578125" style="1"/>
    <col min="14" max="14" width="12.42578125" style="1" bestFit="1" customWidth="1"/>
    <col min="15" max="16384" width="11.42578125" style="1"/>
  </cols>
  <sheetData>
    <row r="1" spans="1:8" ht="12.75" customHeight="1" x14ac:dyDescent="0.25">
      <c r="A1" s="14" t="s">
        <v>200</v>
      </c>
      <c r="B1" s="15"/>
      <c r="C1" s="15"/>
      <c r="D1" s="15"/>
      <c r="E1" s="15"/>
      <c r="F1" s="15"/>
      <c r="G1" s="15"/>
      <c r="H1" s="16"/>
    </row>
    <row r="2" spans="1:8" x14ac:dyDescent="0.25">
      <c r="A2" s="17"/>
      <c r="B2" s="18"/>
      <c r="C2" s="18"/>
      <c r="D2" s="18"/>
      <c r="E2" s="18"/>
      <c r="F2" s="18"/>
      <c r="G2" s="18"/>
      <c r="H2" s="19"/>
    </row>
    <row r="3" spans="1:8" x14ac:dyDescent="0.25">
      <c r="A3" s="17"/>
      <c r="B3" s="18"/>
      <c r="C3" s="18"/>
      <c r="D3" s="18"/>
      <c r="E3" s="18"/>
      <c r="F3" s="18"/>
      <c r="G3" s="18"/>
      <c r="H3" s="19"/>
    </row>
    <row r="4" spans="1:8" ht="14.25" thickBot="1" x14ac:dyDescent="0.3">
      <c r="A4" s="20"/>
      <c r="B4" s="21"/>
      <c r="C4" s="21"/>
      <c r="D4" s="21"/>
      <c r="E4" s="21"/>
      <c r="F4" s="21"/>
      <c r="G4" s="21"/>
      <c r="H4" s="22"/>
    </row>
    <row r="5" spans="1:8" x14ac:dyDescent="0.25">
      <c r="A5" s="1" t="s">
        <v>199</v>
      </c>
    </row>
    <row r="6" spans="1:8" x14ac:dyDescent="0.25">
      <c r="A6" s="1" t="s">
        <v>190</v>
      </c>
    </row>
    <row r="7" spans="1:8" x14ac:dyDescent="0.25">
      <c r="A7" s="1" t="s">
        <v>183</v>
      </c>
    </row>
    <row r="10" spans="1:8" x14ac:dyDescent="0.25">
      <c r="A10" s="1" t="s">
        <v>198</v>
      </c>
      <c r="B10" s="1" t="s">
        <v>165</v>
      </c>
    </row>
    <row r="11" spans="1:8" ht="14.25" thickBot="1" x14ac:dyDescent="0.3"/>
    <row r="12" spans="1:8" ht="14.25" thickBot="1" x14ac:dyDescent="0.3">
      <c r="A12" s="9" t="s">
        <v>197</v>
      </c>
    </row>
    <row r="14" spans="1:8" x14ac:dyDescent="0.25">
      <c r="A14" s="1" t="s">
        <v>196</v>
      </c>
    </row>
    <row r="15" spans="1:8" x14ac:dyDescent="0.25">
      <c r="A15" s="1" t="s">
        <v>195</v>
      </c>
    </row>
    <row r="17" spans="1:1" x14ac:dyDescent="0.25">
      <c r="A17" s="1" t="s">
        <v>194</v>
      </c>
    </row>
    <row r="19" spans="1:1" x14ac:dyDescent="0.25">
      <c r="A19" s="1" t="s">
        <v>145</v>
      </c>
    </row>
    <row r="23" spans="1:1" x14ac:dyDescent="0.25">
      <c r="A23" s="1" t="s">
        <v>193</v>
      </c>
    </row>
    <row r="25" spans="1:1" x14ac:dyDescent="0.25">
      <c r="A25" s="1" t="s">
        <v>192</v>
      </c>
    </row>
    <row r="27" spans="1:1" x14ac:dyDescent="0.25">
      <c r="A27" s="1" t="s">
        <v>191</v>
      </c>
    </row>
    <row r="29" spans="1:1" ht="14.25" thickBot="1" x14ac:dyDescent="0.3"/>
    <row r="30" spans="1:1" ht="14.25" thickBot="1" x14ac:dyDescent="0.3">
      <c r="A30" s="9" t="s">
        <v>190</v>
      </c>
    </row>
    <row r="32" spans="1:1" x14ac:dyDescent="0.25">
      <c r="A32" s="1" t="s">
        <v>189</v>
      </c>
    </row>
    <row r="33" spans="1:1" x14ac:dyDescent="0.25">
      <c r="A33" s="1" t="s">
        <v>188</v>
      </c>
    </row>
    <row r="35" spans="1:1" x14ac:dyDescent="0.25">
      <c r="A35" s="1" t="s">
        <v>187</v>
      </c>
    </row>
    <row r="37" spans="1:1" x14ac:dyDescent="0.25">
      <c r="A37" s="1" t="s">
        <v>145</v>
      </c>
    </row>
    <row r="41" spans="1:1" x14ac:dyDescent="0.25">
      <c r="A41" s="1" t="s">
        <v>186</v>
      </c>
    </row>
    <row r="43" spans="1:1" x14ac:dyDescent="0.25">
      <c r="A43" s="1" t="s">
        <v>185</v>
      </c>
    </row>
    <row r="45" spans="1:1" x14ac:dyDescent="0.25">
      <c r="A45" s="1" t="s">
        <v>184</v>
      </c>
    </row>
    <row r="48" spans="1:1" ht="14.25" thickBot="1" x14ac:dyDescent="0.3"/>
    <row r="49" spans="1:1" ht="14.25" thickBot="1" x14ac:dyDescent="0.3">
      <c r="A49" s="9" t="s">
        <v>183</v>
      </c>
    </row>
    <row r="51" spans="1:1" x14ac:dyDescent="0.25">
      <c r="A51" s="1" t="s">
        <v>182</v>
      </c>
    </row>
    <row r="52" spans="1:1" x14ac:dyDescent="0.25">
      <c r="A52" s="1" t="s">
        <v>181</v>
      </c>
    </row>
    <row r="54" spans="1:1" x14ac:dyDescent="0.25">
      <c r="A54" s="1" t="s">
        <v>180</v>
      </c>
    </row>
    <row r="56" spans="1:1" x14ac:dyDescent="0.25">
      <c r="A56" s="1" t="s">
        <v>145</v>
      </c>
    </row>
    <row r="60" spans="1:1" x14ac:dyDescent="0.25">
      <c r="A60" s="1" t="s">
        <v>179</v>
      </c>
    </row>
    <row r="62" spans="1:1" x14ac:dyDescent="0.25">
      <c r="A62" s="1" t="s">
        <v>178</v>
      </c>
    </row>
  </sheetData>
  <mergeCells count="1">
    <mergeCell ref="A1:H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FA25-E2E8-4A5E-946E-2C2B84079482}">
  <dimension ref="A2:X34"/>
  <sheetViews>
    <sheetView workbookViewId="0">
      <selection activeCell="P31" sqref="P31"/>
    </sheetView>
  </sheetViews>
  <sheetFormatPr baseColWidth="10" defaultRowHeight="13.5" x14ac:dyDescent="0.25"/>
  <cols>
    <col min="1" max="3" width="11.42578125" style="1"/>
    <col min="4" max="4" width="12.28515625" style="1" bestFit="1" customWidth="1"/>
    <col min="5" max="16384" width="11.42578125" style="1"/>
  </cols>
  <sheetData>
    <row r="2" spans="1:24" x14ac:dyDescent="0.25">
      <c r="A2" s="1">
        <v>0</v>
      </c>
      <c r="B2" s="1">
        <v>20</v>
      </c>
      <c r="C2" s="1">
        <v>17</v>
      </c>
      <c r="D2" s="1">
        <v>85</v>
      </c>
      <c r="E2" s="1">
        <v>34</v>
      </c>
      <c r="F2" s="1">
        <v>90</v>
      </c>
      <c r="G2" s="1">
        <v>11</v>
      </c>
      <c r="H2" s="1">
        <v>50</v>
      </c>
      <c r="I2" s="1">
        <v>28</v>
      </c>
      <c r="J2" s="1">
        <v>100</v>
      </c>
      <c r="K2" s="1">
        <v>45</v>
      </c>
      <c r="L2" s="1">
        <v>80</v>
      </c>
      <c r="M2" s="1">
        <v>62</v>
      </c>
      <c r="N2" s="1">
        <v>50</v>
      </c>
      <c r="O2" s="1">
        <v>79</v>
      </c>
      <c r="P2" s="1">
        <v>75</v>
      </c>
      <c r="Q2" s="1">
        <v>16</v>
      </c>
      <c r="R2" s="1">
        <v>87</v>
      </c>
    </row>
    <row r="3" spans="1:24" x14ac:dyDescent="0.25">
      <c r="A3" s="1">
        <v>1</v>
      </c>
      <c r="B3" s="1">
        <v>80</v>
      </c>
      <c r="C3" s="1">
        <v>18</v>
      </c>
      <c r="D3" s="1">
        <v>80</v>
      </c>
      <c r="E3" s="1">
        <v>35</v>
      </c>
      <c r="F3" s="1">
        <v>75</v>
      </c>
      <c r="G3" s="1">
        <v>12</v>
      </c>
      <c r="H3" s="1">
        <v>50</v>
      </c>
      <c r="I3" s="1">
        <v>29</v>
      </c>
      <c r="J3" s="1">
        <v>70</v>
      </c>
      <c r="K3" s="1">
        <v>46</v>
      </c>
      <c r="L3" s="1">
        <v>70</v>
      </c>
      <c r="M3" s="1">
        <v>63</v>
      </c>
      <c r="N3" s="1">
        <v>30</v>
      </c>
      <c r="O3" s="1">
        <v>0</v>
      </c>
      <c r="P3" s="1">
        <v>70</v>
      </c>
      <c r="Q3" s="1">
        <v>17</v>
      </c>
      <c r="R3" s="1">
        <v>10</v>
      </c>
    </row>
    <row r="4" spans="1:24" x14ac:dyDescent="0.25">
      <c r="A4" s="1">
        <v>2</v>
      </c>
      <c r="B4" s="1">
        <v>25</v>
      </c>
      <c r="C4" s="1">
        <v>19</v>
      </c>
      <c r="D4" s="1">
        <v>80</v>
      </c>
      <c r="E4" s="1">
        <v>36</v>
      </c>
      <c r="F4" s="1">
        <v>85</v>
      </c>
      <c r="G4" s="1">
        <v>13</v>
      </c>
      <c r="H4" s="1">
        <v>60</v>
      </c>
      <c r="I4" s="1">
        <v>30</v>
      </c>
      <c r="J4" s="1">
        <v>90</v>
      </c>
      <c r="K4" s="1">
        <v>47</v>
      </c>
      <c r="L4" s="1">
        <v>87</v>
      </c>
      <c r="M4" s="1">
        <v>64</v>
      </c>
      <c r="N4" s="1">
        <v>40</v>
      </c>
      <c r="O4" s="1">
        <v>1</v>
      </c>
      <c r="P4" s="1">
        <v>70</v>
      </c>
      <c r="Q4" s="1">
        <v>18</v>
      </c>
      <c r="R4" s="1">
        <v>80</v>
      </c>
    </row>
    <row r="5" spans="1:24" x14ac:dyDescent="0.25">
      <c r="A5" s="1">
        <v>3</v>
      </c>
      <c r="B5" s="1">
        <v>87</v>
      </c>
      <c r="C5" s="1">
        <v>20</v>
      </c>
      <c r="D5" s="1">
        <v>69</v>
      </c>
      <c r="E5" s="1">
        <v>37</v>
      </c>
      <c r="F5" s="1">
        <v>70</v>
      </c>
      <c r="G5" s="1">
        <v>14</v>
      </c>
      <c r="H5" s="1">
        <v>50</v>
      </c>
      <c r="I5" s="1">
        <v>31</v>
      </c>
      <c r="J5" s="1">
        <v>85</v>
      </c>
      <c r="K5" s="1">
        <v>48</v>
      </c>
      <c r="L5" s="1">
        <v>80</v>
      </c>
      <c r="M5" s="1">
        <v>65</v>
      </c>
      <c r="N5" s="1">
        <v>65</v>
      </c>
      <c r="O5" s="1">
        <v>2</v>
      </c>
      <c r="P5" s="1">
        <v>50</v>
      </c>
      <c r="Q5" s="1">
        <v>19</v>
      </c>
      <c r="R5" s="1">
        <v>80</v>
      </c>
    </row>
    <row r="6" spans="1:24" x14ac:dyDescent="0.25">
      <c r="A6" s="1">
        <v>4</v>
      </c>
      <c r="B6" s="1">
        <v>80</v>
      </c>
      <c r="C6" s="1">
        <v>21</v>
      </c>
      <c r="D6" s="1">
        <v>50</v>
      </c>
      <c r="E6" s="1">
        <v>38</v>
      </c>
      <c r="F6" s="1">
        <v>85</v>
      </c>
      <c r="G6" s="1">
        <v>15</v>
      </c>
      <c r="H6" s="1">
        <v>20</v>
      </c>
      <c r="I6" s="1">
        <v>32</v>
      </c>
      <c r="J6" s="1">
        <v>65</v>
      </c>
      <c r="K6" s="1">
        <v>49</v>
      </c>
      <c r="L6" s="1">
        <v>75</v>
      </c>
      <c r="M6" s="1">
        <v>66</v>
      </c>
      <c r="N6" s="1">
        <v>50</v>
      </c>
      <c r="O6" s="1">
        <v>3</v>
      </c>
      <c r="P6" s="1">
        <v>87</v>
      </c>
      <c r="Q6" s="1">
        <v>20</v>
      </c>
      <c r="R6" s="1">
        <v>50</v>
      </c>
    </row>
    <row r="7" spans="1:24" x14ac:dyDescent="0.25">
      <c r="A7" s="1">
        <v>5</v>
      </c>
      <c r="B7" s="1">
        <v>70</v>
      </c>
      <c r="C7" s="1">
        <v>22</v>
      </c>
      <c r="D7" s="1">
        <v>50</v>
      </c>
      <c r="E7" s="1">
        <v>39</v>
      </c>
      <c r="F7" s="1">
        <v>80</v>
      </c>
      <c r="G7" s="1">
        <v>16</v>
      </c>
      <c r="H7" s="1">
        <v>67</v>
      </c>
      <c r="I7" s="1">
        <v>33</v>
      </c>
      <c r="J7" s="1">
        <v>70</v>
      </c>
      <c r="K7" s="1">
        <v>50</v>
      </c>
      <c r="L7" s="1">
        <v>52</v>
      </c>
      <c r="M7" s="1">
        <v>67</v>
      </c>
      <c r="N7" s="1">
        <v>65</v>
      </c>
      <c r="O7" s="1">
        <v>4</v>
      </c>
      <c r="P7" s="1">
        <v>65</v>
      </c>
      <c r="Q7" s="1">
        <v>21</v>
      </c>
      <c r="R7" s="1">
        <v>50</v>
      </c>
    </row>
    <row r="8" spans="1:24" x14ac:dyDescent="0.25">
      <c r="A8" s="1">
        <v>6</v>
      </c>
      <c r="B8" s="1">
        <v>90</v>
      </c>
      <c r="C8" s="1">
        <v>23</v>
      </c>
      <c r="D8" s="1">
        <v>65</v>
      </c>
      <c r="E8" s="1">
        <v>0</v>
      </c>
      <c r="F8" s="1">
        <v>80</v>
      </c>
      <c r="G8" s="1">
        <v>17</v>
      </c>
      <c r="H8" s="1">
        <v>70</v>
      </c>
      <c r="I8" s="1">
        <v>34</v>
      </c>
      <c r="J8" s="1">
        <v>75</v>
      </c>
      <c r="K8" s="1">
        <v>51</v>
      </c>
      <c r="L8" s="1">
        <v>75</v>
      </c>
      <c r="M8" s="1">
        <v>68</v>
      </c>
      <c r="N8" s="1">
        <v>70</v>
      </c>
      <c r="O8" s="1">
        <v>5</v>
      </c>
      <c r="P8" s="1">
        <v>60</v>
      </c>
      <c r="Q8" s="1">
        <v>22</v>
      </c>
      <c r="R8" s="1">
        <v>30</v>
      </c>
    </row>
    <row r="9" spans="1:24" x14ac:dyDescent="0.25">
      <c r="A9" s="1">
        <v>7</v>
      </c>
      <c r="B9" s="1">
        <v>85</v>
      </c>
      <c r="C9" s="1">
        <v>24</v>
      </c>
      <c r="D9" s="1">
        <v>8</v>
      </c>
      <c r="E9" s="1">
        <v>1</v>
      </c>
      <c r="F9" s="1">
        <v>40</v>
      </c>
      <c r="G9" s="1">
        <v>18</v>
      </c>
      <c r="H9" s="1">
        <v>75</v>
      </c>
      <c r="I9" s="1">
        <v>35</v>
      </c>
      <c r="J9" s="1">
        <v>75</v>
      </c>
      <c r="K9" s="1">
        <v>52</v>
      </c>
      <c r="L9" s="1">
        <v>38</v>
      </c>
      <c r="M9" s="1">
        <v>69</v>
      </c>
      <c r="N9" s="1">
        <v>70</v>
      </c>
      <c r="O9" s="1">
        <v>6</v>
      </c>
      <c r="P9" s="1">
        <v>90</v>
      </c>
      <c r="Q9" s="1">
        <v>23</v>
      </c>
      <c r="R9" s="1">
        <v>90</v>
      </c>
      <c r="V9" s="13" t="s">
        <v>142</v>
      </c>
      <c r="W9" s="13"/>
      <c r="X9" s="13"/>
    </row>
    <row r="10" spans="1:24" x14ac:dyDescent="0.25">
      <c r="A10" s="1">
        <v>8</v>
      </c>
      <c r="B10" s="1">
        <v>80</v>
      </c>
      <c r="C10" s="1">
        <v>25</v>
      </c>
      <c r="D10" s="1">
        <v>45</v>
      </c>
      <c r="E10" s="1">
        <v>2</v>
      </c>
      <c r="F10" s="1">
        <v>60</v>
      </c>
      <c r="G10" s="1">
        <v>19</v>
      </c>
      <c r="H10" s="1">
        <v>75</v>
      </c>
      <c r="I10" s="1">
        <v>36</v>
      </c>
      <c r="J10" s="1">
        <v>50</v>
      </c>
      <c r="K10" s="1">
        <v>53</v>
      </c>
      <c r="L10" s="1">
        <v>70</v>
      </c>
      <c r="M10" s="1">
        <v>70</v>
      </c>
      <c r="N10" s="1">
        <v>60</v>
      </c>
      <c r="O10" s="1">
        <v>7</v>
      </c>
      <c r="P10" s="1">
        <v>50</v>
      </c>
      <c r="Q10" s="1">
        <v>24</v>
      </c>
      <c r="R10" s="1">
        <v>35</v>
      </c>
      <c r="V10" s="13"/>
      <c r="W10" s="13"/>
      <c r="X10" s="13"/>
    </row>
    <row r="11" spans="1:24" x14ac:dyDescent="0.25">
      <c r="A11" s="1">
        <v>9</v>
      </c>
      <c r="B11" s="1">
        <v>60</v>
      </c>
      <c r="C11" s="1">
        <v>26</v>
      </c>
      <c r="D11" s="1">
        <v>80</v>
      </c>
      <c r="E11" s="1">
        <v>3</v>
      </c>
      <c r="F11" s="1">
        <v>100</v>
      </c>
      <c r="G11" s="1">
        <v>20</v>
      </c>
      <c r="H11" s="1">
        <v>80</v>
      </c>
      <c r="I11" s="1">
        <v>37</v>
      </c>
      <c r="J11" s="1">
        <v>60</v>
      </c>
      <c r="K11" s="1">
        <v>54</v>
      </c>
      <c r="L11" s="1">
        <v>85</v>
      </c>
      <c r="M11" s="1">
        <v>71</v>
      </c>
      <c r="N11" s="1">
        <v>70</v>
      </c>
      <c r="O11" s="1">
        <v>8</v>
      </c>
      <c r="P11" s="1">
        <v>80</v>
      </c>
      <c r="Q11" s="1">
        <v>25</v>
      </c>
      <c r="R11" s="1">
        <v>90</v>
      </c>
      <c r="V11" s="13"/>
      <c r="W11" s="13"/>
      <c r="X11" s="13"/>
    </row>
    <row r="12" spans="1:24" x14ac:dyDescent="0.25">
      <c r="A12" s="1">
        <v>10</v>
      </c>
      <c r="B12" s="1">
        <v>60</v>
      </c>
      <c r="C12" s="1">
        <v>27</v>
      </c>
      <c r="D12" s="1">
        <v>85</v>
      </c>
      <c r="E12" s="1">
        <v>4</v>
      </c>
      <c r="F12" s="1">
        <v>80</v>
      </c>
      <c r="G12" s="1">
        <v>21</v>
      </c>
      <c r="H12" s="1">
        <v>80</v>
      </c>
      <c r="I12" s="1">
        <v>38</v>
      </c>
      <c r="J12" s="1">
        <v>10</v>
      </c>
      <c r="K12" s="1">
        <v>55</v>
      </c>
      <c r="L12" s="1">
        <v>75</v>
      </c>
      <c r="M12" s="1">
        <v>72</v>
      </c>
      <c r="N12" s="1">
        <v>50</v>
      </c>
      <c r="O12" s="1">
        <v>9</v>
      </c>
      <c r="P12" s="1">
        <v>95</v>
      </c>
      <c r="V12" s="13"/>
      <c r="W12" s="13"/>
      <c r="X12" s="13"/>
    </row>
    <row r="13" spans="1:24" x14ac:dyDescent="0.25">
      <c r="A13" s="1">
        <v>11</v>
      </c>
      <c r="B13" s="1">
        <v>100</v>
      </c>
      <c r="C13" s="1">
        <v>28</v>
      </c>
      <c r="D13" s="1">
        <v>75</v>
      </c>
      <c r="E13" s="1">
        <v>5</v>
      </c>
      <c r="F13" s="1">
        <v>30</v>
      </c>
      <c r="G13" s="1">
        <v>22</v>
      </c>
      <c r="H13" s="1">
        <v>90</v>
      </c>
      <c r="I13" s="1">
        <v>39</v>
      </c>
      <c r="J13" s="1">
        <v>89</v>
      </c>
      <c r="K13" s="1">
        <v>56</v>
      </c>
      <c r="L13" s="1">
        <v>70</v>
      </c>
      <c r="M13" s="1">
        <v>73</v>
      </c>
      <c r="N13" s="1">
        <v>60</v>
      </c>
      <c r="O13" s="1">
        <v>10</v>
      </c>
      <c r="P13" s="1">
        <v>45</v>
      </c>
      <c r="V13" s="13"/>
      <c r="W13" s="13"/>
      <c r="X13" s="13"/>
    </row>
    <row r="14" spans="1:24" x14ac:dyDescent="0.25">
      <c r="A14" s="1">
        <v>12</v>
      </c>
      <c r="B14" s="1">
        <v>79</v>
      </c>
      <c r="C14" s="1">
        <v>29</v>
      </c>
      <c r="D14" s="1">
        <v>50</v>
      </c>
      <c r="E14" s="1">
        <v>6</v>
      </c>
      <c r="F14" s="1">
        <v>75</v>
      </c>
      <c r="G14" s="1">
        <v>23</v>
      </c>
      <c r="H14" s="1">
        <v>70</v>
      </c>
      <c r="I14" s="1">
        <v>40</v>
      </c>
      <c r="J14" s="1">
        <v>78</v>
      </c>
      <c r="K14" s="1">
        <v>57</v>
      </c>
      <c r="L14" s="1">
        <v>86</v>
      </c>
      <c r="M14" s="1">
        <v>74</v>
      </c>
      <c r="N14" s="1">
        <v>90</v>
      </c>
      <c r="O14" s="1">
        <v>11</v>
      </c>
      <c r="P14" s="1">
        <v>70</v>
      </c>
      <c r="V14" s="13"/>
      <c r="W14" s="13"/>
      <c r="X14" s="13"/>
    </row>
    <row r="15" spans="1:24" x14ac:dyDescent="0.25">
      <c r="A15" s="1">
        <v>13</v>
      </c>
      <c r="B15" s="1">
        <v>75</v>
      </c>
      <c r="C15" s="1">
        <v>30</v>
      </c>
      <c r="D15" s="1">
        <v>85</v>
      </c>
      <c r="E15" s="1">
        <v>7</v>
      </c>
      <c r="F15" s="1">
        <v>80</v>
      </c>
      <c r="G15" s="1">
        <v>24</v>
      </c>
      <c r="H15" s="1">
        <v>75</v>
      </c>
      <c r="I15" s="1">
        <v>41</v>
      </c>
      <c r="J15" s="1">
        <v>60</v>
      </c>
      <c r="K15" s="1">
        <v>58</v>
      </c>
      <c r="L15" s="1">
        <v>50</v>
      </c>
      <c r="M15" s="1">
        <v>75</v>
      </c>
      <c r="N15" s="1">
        <v>75</v>
      </c>
      <c r="O15" s="1">
        <v>12</v>
      </c>
      <c r="P15" s="1">
        <v>90</v>
      </c>
      <c r="V15" s="13"/>
      <c r="W15" s="13"/>
      <c r="X15" s="13"/>
    </row>
    <row r="16" spans="1:24" x14ac:dyDescent="0.25">
      <c r="A16" s="1">
        <v>14</v>
      </c>
      <c r="B16" s="1">
        <v>70</v>
      </c>
      <c r="C16" s="1">
        <v>31</v>
      </c>
      <c r="D16" s="1">
        <v>90</v>
      </c>
      <c r="E16" s="1">
        <v>8</v>
      </c>
      <c r="F16" s="1">
        <v>88</v>
      </c>
      <c r="G16" s="1">
        <v>25</v>
      </c>
      <c r="H16" s="1">
        <v>70</v>
      </c>
      <c r="I16" s="1">
        <v>42</v>
      </c>
      <c r="J16" s="1">
        <v>45</v>
      </c>
      <c r="K16" s="1">
        <v>59</v>
      </c>
      <c r="L16" s="1">
        <v>50</v>
      </c>
      <c r="M16" s="1">
        <v>76</v>
      </c>
      <c r="N16" s="1">
        <v>100</v>
      </c>
      <c r="O16" s="1">
        <v>13</v>
      </c>
      <c r="P16" s="1">
        <v>90</v>
      </c>
    </row>
    <row r="17" spans="1:16" x14ac:dyDescent="0.25">
      <c r="A17" s="1">
        <v>15</v>
      </c>
      <c r="B17" s="1">
        <v>80</v>
      </c>
      <c r="C17" s="1">
        <v>32</v>
      </c>
      <c r="D17" s="1">
        <v>50</v>
      </c>
      <c r="E17" s="1">
        <v>9</v>
      </c>
      <c r="F17" s="1">
        <v>60</v>
      </c>
      <c r="G17" s="1">
        <v>26</v>
      </c>
      <c r="H17" s="1">
        <v>80</v>
      </c>
      <c r="I17" s="1">
        <v>43</v>
      </c>
      <c r="J17" s="1">
        <v>60</v>
      </c>
      <c r="K17" s="1">
        <v>60</v>
      </c>
      <c r="L17" s="1">
        <v>75</v>
      </c>
      <c r="M17" s="1">
        <v>77</v>
      </c>
      <c r="N17" s="1">
        <v>80</v>
      </c>
      <c r="O17" s="1">
        <v>14</v>
      </c>
      <c r="P17" s="1">
        <v>98</v>
      </c>
    </row>
    <row r="18" spans="1:16" x14ac:dyDescent="0.25">
      <c r="A18" s="1">
        <v>16</v>
      </c>
      <c r="B18" s="1">
        <v>99</v>
      </c>
      <c r="C18" s="1">
        <v>33</v>
      </c>
      <c r="D18" s="1">
        <v>60</v>
      </c>
      <c r="E18" s="1">
        <v>10</v>
      </c>
      <c r="F18" s="1">
        <v>50</v>
      </c>
      <c r="G18" s="1">
        <v>27</v>
      </c>
      <c r="H18" s="1">
        <v>100</v>
      </c>
      <c r="I18" s="1">
        <v>44</v>
      </c>
      <c r="J18" s="1">
        <v>80</v>
      </c>
      <c r="K18" s="1">
        <v>61</v>
      </c>
      <c r="L18" s="1">
        <v>70</v>
      </c>
      <c r="M18" s="1">
        <v>78</v>
      </c>
      <c r="N18" s="1">
        <v>10</v>
      </c>
      <c r="O18" s="1">
        <v>15</v>
      </c>
      <c r="P18" s="1">
        <v>100</v>
      </c>
    </row>
    <row r="23" spans="1:16" x14ac:dyDescent="0.25">
      <c r="C23" s="1" t="s">
        <v>131</v>
      </c>
    </row>
    <row r="24" spans="1:16" x14ac:dyDescent="0.25">
      <c r="C24" s="1">
        <v>146</v>
      </c>
    </row>
    <row r="26" spans="1:16" x14ac:dyDescent="0.25">
      <c r="N26" s="1" t="s">
        <v>209</v>
      </c>
      <c r="O26" s="1" t="s">
        <v>208</v>
      </c>
      <c r="P26" s="1" t="s">
        <v>207</v>
      </c>
    </row>
    <row r="27" spans="1:16" x14ac:dyDescent="0.25">
      <c r="C27" s="1" t="s">
        <v>209</v>
      </c>
      <c r="D27" s="1" t="s">
        <v>208</v>
      </c>
      <c r="E27" s="1" t="s">
        <v>207</v>
      </c>
      <c r="N27" s="1">
        <v>50</v>
      </c>
      <c r="O27" s="1">
        <f>AVERAGE(B2:B18,D2:D18,F2:F17)</f>
        <v>70.5</v>
      </c>
      <c r="P27" s="1">
        <f>_xlfn.STDEV.S(B2:B18,D2:D18,F2:F17)</f>
        <v>20.549839862328536</v>
      </c>
    </row>
    <row r="28" spans="1:16" x14ac:dyDescent="0.25">
      <c r="C28" s="1">
        <v>40</v>
      </c>
      <c r="D28" s="1">
        <f>AVERAGE(B2:B18,D2:D18,F2:F7)</f>
        <v>70.8</v>
      </c>
      <c r="E28" s="1">
        <f>_xlfn.STDEV.S(B2:B18,D2:D18,F2:F7)</f>
        <v>20.525406395302081</v>
      </c>
      <c r="H28" s="1">
        <f>_xlfn.STDEV.S(85,80,60,85)</f>
        <v>11.902380714238083</v>
      </c>
    </row>
    <row r="29" spans="1:16" x14ac:dyDescent="0.25">
      <c r="N29" s="1" t="s">
        <v>206</v>
      </c>
      <c r="O29" s="1" t="s">
        <v>205</v>
      </c>
      <c r="P29" s="1" t="s">
        <v>204</v>
      </c>
    </row>
    <row r="30" spans="1:16" x14ac:dyDescent="0.25">
      <c r="C30" s="1" t="s">
        <v>206</v>
      </c>
      <c r="D30" s="1" t="s">
        <v>205</v>
      </c>
      <c r="E30" s="1" t="s">
        <v>204</v>
      </c>
      <c r="H30" s="1">
        <f>_xlfn.STDEV.S(80,70,70,70,50,75,90)</f>
        <v>12.198750911856679</v>
      </c>
      <c r="N30" s="1">
        <v>55</v>
      </c>
      <c r="O30" s="1">
        <f>AVERAGE(L7:L18,N2:N18,P2:P18,R2:R11)</f>
        <v>66.392857142857139</v>
      </c>
      <c r="P30" s="1">
        <f>_xlfn.STDEV.S(L7:L18,N2:N18,P2:P18,R2:R11)</f>
        <v>21.293343877993735</v>
      </c>
    </row>
    <row r="31" spans="1:16" x14ac:dyDescent="0.25">
      <c r="C31" s="1">
        <v>80</v>
      </c>
      <c r="D31" s="1">
        <f>AVERAGE(F8:F18,H2:H18,J2:J18,L2:L18,N2:N18,P2)</f>
        <v>67.0625</v>
      </c>
      <c r="E31" s="1">
        <f>_xlfn.STDEV.S(F8:F18,H2:H18,J2:J18,L2:L18,N2:N18,P2)</f>
        <v>19.063746327798032</v>
      </c>
    </row>
    <row r="33" spans="3:8" x14ac:dyDescent="0.25">
      <c r="C33" s="1" t="s">
        <v>203</v>
      </c>
      <c r="D33" s="1" t="s">
        <v>202</v>
      </c>
      <c r="E33" s="1" t="s">
        <v>201</v>
      </c>
      <c r="H33" s="1">
        <f>_xlfn.STDEV.S(90,100)</f>
        <v>7.0710678118654755</v>
      </c>
    </row>
    <row r="34" spans="3:8" x14ac:dyDescent="0.25">
      <c r="C34" s="1">
        <v>26</v>
      </c>
      <c r="D34" s="1">
        <f>AVERAGE(P3:P18,R2:R10)</f>
        <v>68.88</v>
      </c>
      <c r="E34" s="1">
        <f>_xlfn.STDEV.S(P3:P18,R2:R10)</f>
        <v>23.743981693613787</v>
      </c>
    </row>
  </sheetData>
  <mergeCells count="1">
    <mergeCell ref="V9:X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14F77-8DA9-47D2-A1CE-BDB2905E2E17}">
  <dimension ref="A1:H59"/>
  <sheetViews>
    <sheetView topLeftCell="A24" zoomScaleNormal="100" workbookViewId="0">
      <selection activeCell="R1" sqref="R1:V63"/>
    </sheetView>
  </sheetViews>
  <sheetFormatPr baseColWidth="10" defaultRowHeight="13.5" x14ac:dyDescent="0.25"/>
  <cols>
    <col min="1" max="13" width="11.42578125" style="1"/>
    <col min="14" max="14" width="12.42578125" style="1" bestFit="1" customWidth="1"/>
    <col min="15" max="16384" width="11.42578125" style="1"/>
  </cols>
  <sheetData>
    <row r="1" spans="1:8" ht="12.75" customHeight="1" x14ac:dyDescent="0.25">
      <c r="A1" s="14" t="s">
        <v>229</v>
      </c>
      <c r="B1" s="15"/>
      <c r="C1" s="15"/>
      <c r="D1" s="15"/>
      <c r="E1" s="15"/>
      <c r="F1" s="15"/>
      <c r="G1" s="15"/>
      <c r="H1" s="16"/>
    </row>
    <row r="2" spans="1:8" x14ac:dyDescent="0.25">
      <c r="A2" s="17"/>
      <c r="B2" s="18"/>
      <c r="C2" s="18"/>
      <c r="D2" s="18"/>
      <c r="E2" s="18"/>
      <c r="F2" s="18"/>
      <c r="G2" s="18"/>
      <c r="H2" s="19"/>
    </row>
    <row r="3" spans="1:8" x14ac:dyDescent="0.25">
      <c r="A3" s="17"/>
      <c r="B3" s="18"/>
      <c r="C3" s="18"/>
      <c r="D3" s="18"/>
      <c r="E3" s="18"/>
      <c r="F3" s="18"/>
      <c r="G3" s="18"/>
      <c r="H3" s="19"/>
    </row>
    <row r="4" spans="1:8" ht="14.25" thickBot="1" x14ac:dyDescent="0.3">
      <c r="A4" s="20"/>
      <c r="B4" s="21"/>
      <c r="C4" s="21"/>
      <c r="D4" s="21"/>
      <c r="E4" s="21"/>
      <c r="F4" s="21"/>
      <c r="G4" s="21"/>
      <c r="H4" s="22"/>
    </row>
    <row r="5" spans="1:8" x14ac:dyDescent="0.25">
      <c r="A5" s="1" t="s">
        <v>221</v>
      </c>
    </row>
    <row r="6" spans="1:8" x14ac:dyDescent="0.25">
      <c r="A6" s="1" t="s">
        <v>217</v>
      </c>
    </row>
    <row r="7" spans="1:8" x14ac:dyDescent="0.25">
      <c r="A7" s="1" t="s">
        <v>213</v>
      </c>
    </row>
    <row r="9" spans="1:8" x14ac:dyDescent="0.25">
      <c r="A9" s="1" t="s">
        <v>228</v>
      </c>
      <c r="B9" s="1" t="s">
        <v>227</v>
      </c>
      <c r="C9" s="1" t="s">
        <v>226</v>
      </c>
      <c r="E9" s="1" t="s">
        <v>225</v>
      </c>
    </row>
    <row r="10" spans="1:8" x14ac:dyDescent="0.25">
      <c r="A10" s="1" t="s">
        <v>224</v>
      </c>
      <c r="B10" s="1" t="s">
        <v>223</v>
      </c>
      <c r="C10" s="1" t="s">
        <v>222</v>
      </c>
    </row>
    <row r="11" spans="1:8" ht="14.25" thickBot="1" x14ac:dyDescent="0.3"/>
    <row r="12" spans="1:8" ht="14.25" thickBot="1" x14ac:dyDescent="0.3">
      <c r="A12" s="9" t="s">
        <v>221</v>
      </c>
    </row>
    <row r="14" spans="1:8" x14ac:dyDescent="0.25">
      <c r="A14" s="1" t="s">
        <v>220</v>
      </c>
    </row>
    <row r="15" spans="1:8" x14ac:dyDescent="0.25">
      <c r="A15" s="1" t="s">
        <v>219</v>
      </c>
    </row>
    <row r="17" spans="1:1" x14ac:dyDescent="0.25">
      <c r="A17" s="1" t="s">
        <v>194</v>
      </c>
    </row>
    <row r="19" spans="1:1" x14ac:dyDescent="0.25">
      <c r="A19" s="1" t="s">
        <v>145</v>
      </c>
    </row>
    <row r="23" spans="1:1" x14ac:dyDescent="0.25">
      <c r="A23" s="1" t="s">
        <v>193</v>
      </c>
    </row>
    <row r="25" spans="1:1" x14ac:dyDescent="0.25">
      <c r="A25" s="1" t="s">
        <v>218</v>
      </c>
    </row>
    <row r="27" spans="1:1" ht="14.25" thickBot="1" x14ac:dyDescent="0.3"/>
    <row r="28" spans="1:1" ht="14.25" thickBot="1" x14ac:dyDescent="0.3">
      <c r="A28" s="9" t="s">
        <v>217</v>
      </c>
    </row>
    <row r="30" spans="1:1" x14ac:dyDescent="0.25">
      <c r="A30" s="1" t="s">
        <v>216</v>
      </c>
    </row>
    <row r="31" spans="1:1" x14ac:dyDescent="0.25">
      <c r="A31" s="1" t="s">
        <v>215</v>
      </c>
    </row>
    <row r="33" spans="1:1" x14ac:dyDescent="0.25">
      <c r="A33" s="1" t="s">
        <v>187</v>
      </c>
    </row>
    <row r="35" spans="1:1" x14ac:dyDescent="0.25">
      <c r="A35" s="1" t="s">
        <v>145</v>
      </c>
    </row>
    <row r="41" spans="1:1" x14ac:dyDescent="0.25">
      <c r="A41" s="1" t="s">
        <v>186</v>
      </c>
    </row>
    <row r="43" spans="1:1" x14ac:dyDescent="0.25">
      <c r="A43" s="1" t="s">
        <v>214</v>
      </c>
    </row>
    <row r="44" spans="1:1" ht="14.25" thickBot="1" x14ac:dyDescent="0.3"/>
    <row r="45" spans="1:1" ht="14.25" thickBot="1" x14ac:dyDescent="0.3">
      <c r="A45" s="9" t="s">
        <v>213</v>
      </c>
    </row>
    <row r="47" spans="1:1" x14ac:dyDescent="0.25">
      <c r="A47" s="1" t="s">
        <v>212</v>
      </c>
    </row>
    <row r="48" spans="1:1" x14ac:dyDescent="0.25">
      <c r="A48" s="1" t="s">
        <v>211</v>
      </c>
    </row>
    <row r="50" spans="1:1" x14ac:dyDescent="0.25">
      <c r="A50" s="1" t="s">
        <v>180</v>
      </c>
    </row>
    <row r="52" spans="1:1" x14ac:dyDescent="0.25">
      <c r="A52" s="1" t="s">
        <v>145</v>
      </c>
    </row>
    <row r="57" spans="1:1" x14ac:dyDescent="0.25">
      <c r="A57" s="1" t="s">
        <v>179</v>
      </c>
    </row>
    <row r="59" spans="1:1" x14ac:dyDescent="0.25">
      <c r="A59" s="1" t="s">
        <v>210</v>
      </c>
    </row>
  </sheetData>
  <mergeCells count="1">
    <mergeCell ref="A1:H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65979-7E56-44E0-9B58-01B7862D2A88}">
  <dimension ref="A1:H71"/>
  <sheetViews>
    <sheetView topLeftCell="A30" zoomScale="78" zoomScaleNormal="78" workbookViewId="0">
      <selection activeCell="U62" sqref="Q1:U62"/>
    </sheetView>
  </sheetViews>
  <sheetFormatPr baseColWidth="10" defaultRowHeight="13.5" x14ac:dyDescent="0.25"/>
  <cols>
    <col min="1" max="13" width="11.42578125" style="1"/>
    <col min="14" max="14" width="12.42578125" style="1" bestFit="1" customWidth="1"/>
    <col min="15" max="16384" width="11.42578125" style="1"/>
  </cols>
  <sheetData>
    <row r="1" spans="1:8" ht="12.75" customHeight="1" x14ac:dyDescent="0.25">
      <c r="A1" s="14" t="s">
        <v>245</v>
      </c>
      <c r="B1" s="15"/>
      <c r="C1" s="15"/>
      <c r="D1" s="15"/>
      <c r="E1" s="15"/>
      <c r="F1" s="15"/>
      <c r="G1" s="15"/>
      <c r="H1" s="16"/>
    </row>
    <row r="2" spans="1:8" x14ac:dyDescent="0.25">
      <c r="A2" s="17"/>
      <c r="B2" s="18"/>
      <c r="C2" s="18"/>
      <c r="D2" s="18"/>
      <c r="E2" s="18"/>
      <c r="F2" s="18"/>
      <c r="G2" s="18"/>
      <c r="H2" s="19"/>
    </row>
    <row r="3" spans="1:8" x14ac:dyDescent="0.25">
      <c r="A3" s="17"/>
      <c r="B3" s="18"/>
      <c r="C3" s="18"/>
      <c r="D3" s="18"/>
      <c r="E3" s="18"/>
      <c r="F3" s="18"/>
      <c r="G3" s="18"/>
      <c r="H3" s="19"/>
    </row>
    <row r="4" spans="1:8" ht="14.25" thickBot="1" x14ac:dyDescent="0.3">
      <c r="A4" s="20"/>
      <c r="B4" s="21"/>
      <c r="C4" s="21"/>
      <c r="D4" s="21"/>
      <c r="E4" s="21"/>
      <c r="F4" s="21"/>
      <c r="G4" s="21"/>
      <c r="H4" s="22"/>
    </row>
    <row r="5" spans="1:8" x14ac:dyDescent="0.25">
      <c r="A5" s="1" t="s">
        <v>221</v>
      </c>
    </row>
    <row r="6" spans="1:8" x14ac:dyDescent="0.25">
      <c r="A6" s="1" t="s">
        <v>217</v>
      </c>
    </row>
    <row r="7" spans="1:8" x14ac:dyDescent="0.25">
      <c r="A7" s="1" t="s">
        <v>213</v>
      </c>
    </row>
    <row r="9" spans="1:8" x14ac:dyDescent="0.25">
      <c r="A9" s="1" t="s">
        <v>244</v>
      </c>
      <c r="B9" s="1" t="s">
        <v>243</v>
      </c>
      <c r="C9" s="1" t="s">
        <v>242</v>
      </c>
      <c r="E9" s="1" t="s">
        <v>162</v>
      </c>
    </row>
    <row r="10" spans="1:8" x14ac:dyDescent="0.25">
      <c r="A10" s="1" t="s">
        <v>224</v>
      </c>
      <c r="B10" s="1" t="s">
        <v>241</v>
      </c>
      <c r="C10" s="1" t="s">
        <v>240</v>
      </c>
    </row>
    <row r="11" spans="1:8" ht="14.25" thickBot="1" x14ac:dyDescent="0.3"/>
    <row r="12" spans="1:8" ht="14.25" thickBot="1" x14ac:dyDescent="0.3">
      <c r="A12" s="9" t="s">
        <v>221</v>
      </c>
    </row>
    <row r="14" spans="1:8" x14ac:dyDescent="0.25">
      <c r="A14" s="1" t="s">
        <v>220</v>
      </c>
    </row>
    <row r="15" spans="1:8" x14ac:dyDescent="0.25">
      <c r="A15" s="1" t="s">
        <v>219</v>
      </c>
    </row>
    <row r="17" spans="1:1" x14ac:dyDescent="0.25">
      <c r="A17" s="1" t="s">
        <v>239</v>
      </c>
    </row>
    <row r="19" spans="1:1" x14ac:dyDescent="0.25">
      <c r="A19" s="1" t="s">
        <v>145</v>
      </c>
    </row>
    <row r="28" spans="1:1" x14ac:dyDescent="0.25">
      <c r="A28" s="1" t="s">
        <v>238</v>
      </c>
    </row>
    <row r="30" spans="1:1" x14ac:dyDescent="0.25">
      <c r="A30" s="1" t="s">
        <v>237</v>
      </c>
    </row>
    <row r="32" spans="1:1" ht="14.25" thickBot="1" x14ac:dyDescent="0.3"/>
    <row r="33" spans="1:1" ht="14.25" thickBot="1" x14ac:dyDescent="0.3">
      <c r="A33" s="9" t="s">
        <v>217</v>
      </c>
    </row>
    <row r="35" spans="1:1" x14ac:dyDescent="0.25">
      <c r="A35" s="1" t="s">
        <v>216</v>
      </c>
    </row>
    <row r="36" spans="1:1" x14ac:dyDescent="0.25">
      <c r="A36" s="1" t="s">
        <v>215</v>
      </c>
    </row>
    <row r="38" spans="1:1" x14ac:dyDescent="0.25">
      <c r="A38" s="1" t="s">
        <v>236</v>
      </c>
    </row>
    <row r="40" spans="1:1" x14ac:dyDescent="0.25">
      <c r="A40" s="1" t="s">
        <v>145</v>
      </c>
    </row>
    <row r="49" spans="1:1" x14ac:dyDescent="0.25">
      <c r="A49" s="1" t="s">
        <v>235</v>
      </c>
    </row>
    <row r="51" spans="1:1" x14ac:dyDescent="0.25">
      <c r="A51" s="1" t="s">
        <v>234</v>
      </c>
    </row>
    <row r="52" spans="1:1" ht="14.25" thickBot="1" x14ac:dyDescent="0.3"/>
    <row r="53" spans="1:1" ht="14.25" thickBot="1" x14ac:dyDescent="0.3">
      <c r="A53" s="9" t="s">
        <v>233</v>
      </c>
    </row>
    <row r="55" spans="1:1" x14ac:dyDescent="0.25">
      <c r="A55" s="1" t="s">
        <v>212</v>
      </c>
    </row>
    <row r="56" spans="1:1" x14ac:dyDescent="0.25">
      <c r="A56" s="1" t="s">
        <v>211</v>
      </c>
    </row>
    <row r="58" spans="1:1" x14ac:dyDescent="0.25">
      <c r="A58" s="1" t="s">
        <v>232</v>
      </c>
    </row>
    <row r="60" spans="1:1" x14ac:dyDescent="0.25">
      <c r="A60" s="1" t="s">
        <v>145</v>
      </c>
    </row>
    <row r="69" spans="1:1" x14ac:dyDescent="0.25">
      <c r="A69" s="1" t="s">
        <v>231</v>
      </c>
    </row>
    <row r="71" spans="1:1" x14ac:dyDescent="0.25">
      <c r="A71" s="1" t="s">
        <v>230</v>
      </c>
    </row>
  </sheetData>
  <mergeCells count="1">
    <mergeCell ref="A1:H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MAS Excel</vt:lpstr>
      <vt:lpstr>Tamaño de muestra</vt:lpstr>
      <vt:lpstr>Tabla de los datos</vt:lpstr>
      <vt:lpstr>Prueba de muestra grande</vt:lpstr>
      <vt:lpstr>Prueba de muestra pequeña</vt:lpstr>
      <vt:lpstr>Prueba de proporcion</vt:lpstr>
      <vt:lpstr>Tabla de los datos (2)</vt:lpstr>
      <vt:lpstr>Prueba de 2 muestra grande</vt:lpstr>
      <vt:lpstr>Prueba de 2 muestra pequeña ind</vt:lpstr>
      <vt:lpstr>Prueba de 2 muestra pequeña dep</vt:lpstr>
      <vt:lpstr>Prueba de 2 proporcion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ALEJANDRO MORALES MENDOZA</dc:creator>
  <cp:lastModifiedBy>ANTHONY ALEJANDRO MORALES MENDOZA</cp:lastModifiedBy>
  <dcterms:created xsi:type="dcterms:W3CDTF">2025-07-02T01:08:23Z</dcterms:created>
  <dcterms:modified xsi:type="dcterms:W3CDTF">2025-07-02T06:35:41Z</dcterms:modified>
</cp:coreProperties>
</file>