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16460" windowHeight="4320" tabRatio="890"/>
  </bookViews>
  <sheets>
    <sheet name="List" sheetId="1" r:id="rId1"/>
    <sheet name="SOP" sheetId="5" r:id="rId2"/>
    <sheet name="Scope List" sheetId="9" r:id="rId3"/>
    <sheet name="SOP interpreter" sheetId="7" r:id="rId4"/>
    <sheet name="Ref" sheetId="2" r:id="rId5"/>
    <sheet name="MicrogridDesignDocs" sheetId="11" r:id="rId6"/>
    <sheet name="NetworkInfra" sheetId="13" r:id="rId7"/>
    <sheet name="InternetService" sheetId="12" r:id="rId8"/>
    <sheet name="VAPT" sheetId="14" r:id="rId9"/>
    <sheet name="(obs)workflow" sheetId="10" r:id="rId1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43" i="7" l="1"/>
  <c r="D142" i="7"/>
  <c r="D143" i="7" s="1"/>
  <c r="D144" i="7" s="1"/>
  <c r="D145" i="7" s="1"/>
  <c r="I141" i="7"/>
  <c r="I121" i="7"/>
  <c r="I142" i="7" l="1"/>
  <c r="D146" i="7"/>
  <c r="I145" i="7"/>
  <c r="I144" i="7"/>
  <c r="I119" i="7"/>
  <c r="D120" i="7"/>
  <c r="D121" i="7" s="1"/>
  <c r="D147" i="7" l="1"/>
  <c r="D148" i="7" s="1"/>
  <c r="I146" i="7"/>
  <c r="I120" i="7"/>
  <c r="D122" i="7"/>
  <c r="I122" i="7" s="1"/>
  <c r="I111" i="7"/>
  <c r="D112" i="7"/>
  <c r="I112" i="7" s="1"/>
  <c r="D149" i="7" l="1"/>
  <c r="I148" i="7"/>
  <c r="D123" i="7"/>
  <c r="I123" i="7" s="1"/>
  <c r="D113" i="7"/>
  <c r="I113" i="7" s="1"/>
  <c r="D90" i="7"/>
  <c r="D91" i="7" s="1"/>
  <c r="I89" i="7"/>
  <c r="D5" i="7"/>
  <c r="D6" i="7" s="1"/>
  <c r="D7" i="7" s="1"/>
  <c r="D8" i="7" s="1"/>
  <c r="D9" i="7" s="1"/>
  <c r="D10" i="7" s="1"/>
  <c r="D11" i="7" s="1"/>
  <c r="I1" i="7"/>
  <c r="D150" i="7" l="1"/>
  <c r="D151" i="7" s="1"/>
  <c r="D152" i="7" s="1"/>
  <c r="D153" i="7" s="1"/>
  <c r="D154" i="7" s="1"/>
  <c r="D155" i="7" s="1"/>
  <c r="D156" i="7" s="1"/>
  <c r="D157" i="7" s="1"/>
  <c r="D158" i="7" s="1"/>
  <c r="D159" i="7" s="1"/>
  <c r="I149" i="7"/>
  <c r="D124" i="7"/>
  <c r="D114" i="7"/>
  <c r="I114" i="7" s="1"/>
  <c r="D92" i="7"/>
  <c r="D93" i="7" s="1"/>
  <c r="I91" i="7"/>
  <c r="I90" i="7"/>
  <c r="D12" i="7"/>
  <c r="I11" i="7"/>
  <c r="D161" i="7" l="1"/>
  <c r="D160" i="7"/>
  <c r="I124" i="7"/>
  <c r="D125" i="7"/>
  <c r="D126" i="7" s="1"/>
  <c r="I126" i="7" s="1"/>
  <c r="D115" i="7"/>
  <c r="I115" i="7" s="1"/>
  <c r="I92" i="7"/>
  <c r="I93" i="7"/>
  <c r="D94" i="7"/>
  <c r="D13" i="7"/>
  <c r="D14" i="7" s="1"/>
  <c r="D15" i="7" s="1"/>
  <c r="D16" i="7" s="1"/>
  <c r="D17" i="7" s="1"/>
  <c r="D18" i="7" s="1"/>
  <c r="D19" i="7" s="1"/>
  <c r="D20" i="7" s="1"/>
  <c r="D21" i="7" s="1"/>
  <c r="D22" i="7" s="1"/>
  <c r="D23" i="7" s="1"/>
  <c r="D24" i="7" s="1"/>
  <c r="D25" i="7" s="1"/>
  <c r="I12" i="7"/>
  <c r="D127" i="7" l="1"/>
  <c r="I127" i="7" s="1"/>
  <c r="D116" i="7"/>
  <c r="D26" i="7"/>
  <c r="I25" i="7"/>
  <c r="D95" i="7"/>
  <c r="D96" i="7" s="1"/>
  <c r="I9" i="7"/>
  <c r="D128" i="7" l="1"/>
  <c r="D129" i="7" s="1"/>
  <c r="D130" i="7" s="1"/>
  <c r="D131" i="7" s="1"/>
  <c r="D132" i="7" s="1"/>
  <c r="D133" i="7" s="1"/>
  <c r="D134" i="7" s="1"/>
  <c r="D135" i="7" s="1"/>
  <c r="D136" i="7" s="1"/>
  <c r="D137" i="7" s="1"/>
  <c r="D117" i="7"/>
  <c r="I116" i="7"/>
  <c r="D27" i="7"/>
  <c r="I26" i="7"/>
  <c r="D97" i="7"/>
  <c r="I96" i="7"/>
  <c r="I8" i="7"/>
  <c r="I7" i="7"/>
  <c r="I6" i="7"/>
  <c r="D138" i="7" l="1"/>
  <c r="D139" i="7"/>
  <c r="D28" i="7"/>
  <c r="I27" i="7"/>
  <c r="D98" i="7"/>
  <c r="D99" i="7" s="1"/>
  <c r="D100" i="7" s="1"/>
  <c r="D101" i="7" s="1"/>
  <c r="D102" i="7" s="1"/>
  <c r="D103" i="7" s="1"/>
  <c r="D104" i="7" s="1"/>
  <c r="D105" i="7" s="1"/>
  <c r="D106" i="7" s="1"/>
  <c r="D107" i="7" s="1"/>
  <c r="D108" i="7" s="1"/>
  <c r="D109" i="7" s="1"/>
  <c r="I97" i="7"/>
  <c r="I5" i="7"/>
  <c r="I4" i="7"/>
  <c r="D29" i="7" l="1"/>
  <c r="I28" i="7"/>
  <c r="D30" i="7" l="1"/>
  <c r="D31" i="7" s="1"/>
  <c r="I29" i="7"/>
  <c r="D32" i="7" l="1"/>
  <c r="I31" i="7"/>
  <c r="D33" i="7" l="1"/>
  <c r="I32" i="7"/>
  <c r="D34" i="7" l="1"/>
  <c r="I33" i="7"/>
  <c r="D35" i="7" l="1"/>
  <c r="D36" i="7" s="1"/>
  <c r="D37" i="7" s="1"/>
  <c r="D38" i="7" s="1"/>
  <c r="D39" i="7" s="1"/>
  <c r="D40" i="7" s="1"/>
  <c r="D41" i="7" s="1"/>
  <c r="D42" i="7" s="1"/>
  <c r="D43" i="7" s="1"/>
  <c r="D44" i="7" s="1"/>
  <c r="D45" i="7" s="1"/>
  <c r="D46" i="7" s="1"/>
  <c r="I34" i="7"/>
  <c r="D47" i="7" l="1"/>
  <c r="I46" i="7"/>
  <c r="D48" i="7" l="1"/>
  <c r="D49" i="7" s="1"/>
  <c r="I47" i="7"/>
  <c r="D50" i="7" l="1"/>
  <c r="I49" i="7"/>
  <c r="D51" i="7" l="1"/>
  <c r="D52" i="7" s="1"/>
  <c r="D53" i="7" s="1"/>
  <c r="I50" i="7"/>
  <c r="D54" i="7" l="1"/>
  <c r="I53" i="7"/>
  <c r="D55" i="7" l="1"/>
  <c r="I54" i="7"/>
  <c r="D56" i="7" l="1"/>
  <c r="D57" i="7" s="1"/>
  <c r="D58" i="7" s="1"/>
  <c r="D59" i="7" s="1"/>
  <c r="D60" i="7" s="1"/>
  <c r="D61" i="7" s="1"/>
  <c r="D62" i="7" s="1"/>
  <c r="D63" i="7" s="1"/>
  <c r="D64" i="7" s="1"/>
  <c r="D65" i="7" s="1"/>
  <c r="D66" i="7" s="1"/>
  <c r="D67" i="7" s="1"/>
  <c r="I55" i="7"/>
  <c r="D68" i="7" l="1"/>
  <c r="I67" i="7"/>
  <c r="D69" i="7" l="1"/>
  <c r="D70" i="7" s="1"/>
  <c r="I68" i="7"/>
  <c r="D71" i="7" l="1"/>
  <c r="I70" i="7"/>
  <c r="D72" i="7" l="1"/>
  <c r="D73" i="7" s="1"/>
  <c r="D74" i="7" s="1"/>
  <c r="I71" i="7"/>
  <c r="D75" i="7" l="1"/>
  <c r="I74" i="7"/>
  <c r="D76" i="7" l="1"/>
  <c r="D77" i="7" s="1"/>
  <c r="D78" i="7" s="1"/>
  <c r="D79" i="7" s="1"/>
  <c r="D80" i="7" s="1"/>
  <c r="D81" i="7" s="1"/>
  <c r="D82" i="7" s="1"/>
  <c r="D83" i="7" s="1"/>
  <c r="D84" i="7" s="1"/>
  <c r="D85" i="7" s="1"/>
  <c r="D86" i="7" s="1"/>
  <c r="D87" i="7" s="1"/>
  <c r="I75" i="7"/>
</calcChain>
</file>

<file path=xl/sharedStrings.xml><?xml version="1.0" encoding="utf-8"?>
<sst xmlns="http://schemas.openxmlformats.org/spreadsheetml/2006/main" count="4618" uniqueCount="866">
  <si>
    <t>Inclusion</t>
  </si>
  <si>
    <t>Exclusion</t>
  </si>
  <si>
    <t>System</t>
  </si>
  <si>
    <t>Task</t>
  </si>
  <si>
    <t>Scope</t>
  </si>
  <si>
    <t>MGC</t>
  </si>
  <si>
    <t>Microgrid Controller</t>
  </si>
  <si>
    <t>CSMS</t>
  </si>
  <si>
    <t>Charging Station Management System</t>
  </si>
  <si>
    <t>HEMS</t>
  </si>
  <si>
    <t xml:space="preserve">Home Energy Management System </t>
  </si>
  <si>
    <t>Category</t>
  </si>
  <si>
    <t>Hardware</t>
  </si>
  <si>
    <t>Software</t>
  </si>
  <si>
    <t>Service</t>
  </si>
  <si>
    <t>General</t>
  </si>
  <si>
    <t>Note</t>
  </si>
  <si>
    <t>Configuring network devices which been supplied by other party, even the purpose is to fit LITEON’s needs</t>
  </si>
  <si>
    <t>LITEON only acquires the data from connected components but not sending any command so not responsible for any damage of the connected components;</t>
  </si>
  <si>
    <t>Data Acquisition</t>
  </si>
  <si>
    <t>Providing on-demand onsite assistance for simple tasks such as simulating events, faults etc.</t>
  </si>
  <si>
    <t>Providing accurate and sufficient information to LITEON team upon request, including but not limited to connected devices datasheet, Modbus register table, IP address and Slave IDs of connected devices, SLD of the existing setup, load profile and future expansion plan</t>
  </si>
  <si>
    <t>LITEON will maintain confidentiality of the acquired data and will not disclose it to third parties, except as stated in this proposal or any other written agreement between LITEON and &lt;customer name&gt;, unless legally obligated to do so</t>
  </si>
  <si>
    <t>Conducting / attending &lt;defining frequency, e.g. Weekly&gt; project meeting</t>
  </si>
  <si>
    <t>Providing &lt;service level definition, e.g. 24/7, or refer to SLMA&gt; maintenance support</t>
  </si>
  <si>
    <t>Testing the &lt;system name, e.g. PV SCADA&gt; &lt;feature 1, e.g. UI&gt;, &lt;feature2 and more&gt; and providing timely feedbacks upon LITEON’s request within &lt;3&gt; working days</t>
  </si>
  <si>
    <t>Assumption / Customer Responsibility</t>
  </si>
  <si>
    <t>Join T&amp;C activity between LITEON and network supplier is expected to ensure all connected devices are able to communicate via established network.</t>
  </si>
  <si>
    <t xml:space="preserve">Anything that is not included in inclusion is considered out of scope. </t>
  </si>
  <si>
    <t>Drafting high level project plan</t>
  </si>
  <si>
    <t>Certifying or Endorsing &lt;system name, e.g. MGC, CSMS, HEMS&gt; design</t>
  </si>
  <si>
    <t>Drafting project org-chart</t>
  </si>
  <si>
    <t>Introducing &lt;system name&gt;</t>
  </si>
  <si>
    <t>Providing quotation</t>
  </si>
  <si>
    <t>Attending commercial negotiation</t>
  </si>
  <si>
    <t>Attending / arranging project kick-off meeting</t>
  </si>
  <si>
    <t>Ensuring workforce complying with local safety requirement</t>
  </si>
  <si>
    <t>Applying safety permits and licenses</t>
  </si>
  <si>
    <t xml:space="preserve">Attending SIC, Site Introduction Course </t>
  </si>
  <si>
    <t>Conducting daily toolbox meeting</t>
  </si>
  <si>
    <t>Conducting risk assessment</t>
  </si>
  <si>
    <t>Identifying roles and responsibilities (RACI)</t>
  </si>
  <si>
    <t>Identifying workflows</t>
  </si>
  <si>
    <t>Providing project management service</t>
  </si>
  <si>
    <t>Identifying existing site condition (via conducting site survey or other method)</t>
  </si>
  <si>
    <t>Attending / arranging UAT activity</t>
  </si>
  <si>
    <t>Applying and supplying &lt;commercial-off-the-shelf software, normally one-time&gt; certificate / license</t>
  </si>
  <si>
    <t>Preparing Request For Proposal (RFP) for &lt;service, e.g. installation, cabling etc. normally one-time&gt;</t>
  </si>
  <si>
    <t>Preparing Request For Proposal (RFP) for &lt;service, e.g. call center, maintenance etc. normally subscription&gt;</t>
  </si>
  <si>
    <t>Requesting Proposal for &lt;service, e.g. installation, cabling etc. normally one-time&gt;</t>
  </si>
  <si>
    <t>Accepting proposal and engaging &lt;3rd party company name&gt; for &lt;service, e.g. installation, cabling etc. normally one-time&gt;</t>
  </si>
  <si>
    <t>Evaluating and accepting installation work as per defined in &lt;3rd party devices, equipment&gt; installation MoS</t>
  </si>
  <si>
    <t>Evaluating and accepting testing and commissioning work as per defined in &lt;3rd party devices, equipment&gt; testing and commissioning work MoS</t>
  </si>
  <si>
    <t>Submitting &lt;3rd party devices, equipment&gt; testing and commissioning MoS (including field network communication configuration) for approval</t>
  </si>
  <si>
    <t>Performing testing and commissioning work for &lt;3rd party devices, equipment, to serve its function&gt; according to approved testing and commissioning MoS</t>
  </si>
  <si>
    <t>Submitting &lt;3rd party devices, equipment&gt; integration MoS (mainly pertaining to LITEON systems, e.g. MGC, CSMS, HEMS) for approval</t>
  </si>
  <si>
    <t>Performing integration work for &lt;3rd party devices, equipment, to serve its function&gt; according to approved integration MoS</t>
  </si>
  <si>
    <t>Installing &lt;3rd party devices, equipment&gt; according to approved installation MoS</t>
  </si>
  <si>
    <t>Submitting &lt;software system name, e.g. MGC, CSMS, HEMS&gt; deployment MoS for approval</t>
  </si>
  <si>
    <t>Providing technical specification of &lt;LITEON or 3rd party hardware, software, e.g. server spec, Genset specification&gt;</t>
  </si>
  <si>
    <t>Approving submitted UAT template</t>
  </si>
  <si>
    <t>Providing &lt;software system name, e.g. MGC, CSMS, HEMS&gt; source code</t>
  </si>
  <si>
    <t xml:space="preserve">Making progress payment </t>
  </si>
  <si>
    <t>Receiving progress payment and producing receipt</t>
  </si>
  <si>
    <t>Accepting UAT report</t>
  </si>
  <si>
    <t>Completing and submitting UAT report</t>
  </si>
  <si>
    <t>Attending user training</t>
  </si>
  <si>
    <t>Arranging user training</t>
  </si>
  <si>
    <t>Conducting user training</t>
  </si>
  <si>
    <t>Preparing user training material (e.g. Operation manual, troubleshooting manual) for &lt;organization, e.g. end user operation team, end user IT team&gt;</t>
  </si>
  <si>
    <t>Preparing As-built materials (e.g. drawings, design documents, manuals)</t>
  </si>
  <si>
    <t>Submitting As-built materials</t>
  </si>
  <si>
    <t>Accepting submitted As-built materials</t>
  </si>
  <si>
    <t>Requesting ad-hoc service or support</t>
  </si>
  <si>
    <t>Attending to ad-hoc service or support request</t>
  </si>
  <si>
    <t>Preparing internal handover to LITEON operation team</t>
  </si>
  <si>
    <t>Handing over to LITEON operation team</t>
  </si>
  <si>
    <t>Identifying &lt;system name, e.g. MGC, CSMS, HEMS&gt; requirement details</t>
  </si>
  <si>
    <t>Submitting progress payment invoice (together with the milestone completion evidence) according to definition in &lt;document, e.g. tender, proposal, quotation&gt;</t>
  </si>
  <si>
    <t>Supplying &lt;3rd party devices, equipment&gt; according to &lt;document, e.g. tendor, proposal, LOA&gt;</t>
  </si>
  <si>
    <t>Assisting ad-hoc service or support request</t>
  </si>
  <si>
    <t>Designing and specifying &lt;system name, e.g. MGC, CSMS, HEMS&gt; control panel</t>
  </si>
  <si>
    <t>Certifying or Endorsing &lt;system name, e.g. MGC, CSMS, HEMS&gt; control panel design</t>
  </si>
  <si>
    <t>Souring for &lt;system name, e.g. MGC, CSMS, HEMS&gt; control panel maker</t>
  </si>
  <si>
    <t>Evaluating and accepting &lt;system name, e.g. MGC, CSMS, HEMS&gt; control panel maker offer</t>
  </si>
  <si>
    <t>Engaging control panel maker for &lt;system name, e.g. MGC, CSMS, HEMS&gt; control panel assembly</t>
  </si>
  <si>
    <t>Supplying &lt;LITEON device, e.g. Edge Gateway, or assembled control panel&gt; according to &lt;document, e.g. tendor, proposal, LOA&gt;</t>
  </si>
  <si>
    <t>Submitting &lt;LITEON device, e.g. Edge Gateway, or assembled control panel&gt; installation MoS for approval</t>
  </si>
  <si>
    <t>Installing &lt;LITEON device, e.g. Edge Gateway, or assembled control panel&gt; according to approved installation MoS</t>
  </si>
  <si>
    <t>Souring for &lt;system name, e.g. MGC, CSMS, HEMS&gt; control panel installer</t>
  </si>
  <si>
    <t>Engaging control panel installer for &lt;system name, e.g. MGC, CSMS, HEMS&gt; control panel installation</t>
  </si>
  <si>
    <t>Modifying or Adding deliverables beyond the definition in &lt;document, e.g. tender, proposal&gt;</t>
  </si>
  <si>
    <t>Drafting scope of work (inclusion and exclusion) and customer responsibility or assumption</t>
  </si>
  <si>
    <t xml:space="preserve">Arranging &lt;any hardware, e.g. device, equipment, control panel&gt; transportation </t>
  </si>
  <si>
    <t>Arranging &lt;any hardware, e.g. device, equipment, control panel&gt; storage (before installation work been carried out)</t>
  </si>
  <si>
    <t>Supplying &lt;other LITEON hardware, e.g. EV charger&gt;</t>
  </si>
  <si>
    <t>Subscribing and supplying &lt;3rd party service name, normally subscription, e.g. AWS, eWallet&gt; ceritifcate / license</t>
  </si>
  <si>
    <t>Providing UAT template according to &lt;document, e.g. tender, proposal, compliance table&gt; for approval</t>
  </si>
  <si>
    <t>Submitting ad-hoc service or support report</t>
  </si>
  <si>
    <t>Submitting Certificate of Final Completion</t>
  </si>
  <si>
    <t>Accepting Certificate of Final Completion</t>
  </si>
  <si>
    <t>Drafting maintenance contract</t>
  </si>
  <si>
    <t>Proposing maintenance contract</t>
  </si>
  <si>
    <t>Attending scheduled maintenance activity</t>
  </si>
  <si>
    <t>Submitting scheduled maintenance report</t>
  </si>
  <si>
    <t>Accepting scheduled maintenance report</t>
  </si>
  <si>
    <t>Proposing license / maintenance contract renewal</t>
  </si>
  <si>
    <t>Accepting license / maintenance contract renewal</t>
  </si>
  <si>
    <t>Requesting to modify or add features / deliverables beyond the delivered &lt;system name&gt;. Note : to be considered as a new project and go through the full cycle.</t>
  </si>
  <si>
    <t>Attending Site survey for &lt;project name&gt;</t>
  </si>
  <si>
    <t>Conducting office based technical feasibility study for &lt;project name&gt;</t>
  </si>
  <si>
    <t>Arranging onsite test, trial or pilot</t>
  </si>
  <si>
    <t>Attending onsite test, trial or pilot</t>
  </si>
  <si>
    <t>Clarifying &lt;system name&gt; requirements</t>
  </si>
  <si>
    <t>Drafting technical proposal for &lt;project name&gt;</t>
  </si>
  <si>
    <t>Assessing compliance and drafting compliance table according to &lt;document, e.g. tender, RFP&gt;</t>
  </si>
  <si>
    <t>Drafting Architecture Diagram of &lt;system name&gt;</t>
  </si>
  <si>
    <t>Drafting Network Connection Diagram of &lt;system name&gt;</t>
  </si>
  <si>
    <t>Drafting Layout Diagram of &lt;system name&gt; control panel</t>
  </si>
  <si>
    <t>Drafting Wiring Diagram of &lt;system name&gt; control panel</t>
  </si>
  <si>
    <t>Producing BOQ / BOM of &lt;system name&gt;</t>
  </si>
  <si>
    <t>Submitting &lt;system name, e.g. MGC, CSMS, HEMS&gt; software development MoS for approval</t>
  </si>
  <si>
    <t>Providing &lt;system name, e.g. MGC, CSMS, HEMS&gt; software design document</t>
  </si>
  <si>
    <t>Approving submitted &lt;system name, e.g. MGC, CSMS, HEMS&gt; software development MoS for approval</t>
  </si>
  <si>
    <t>Accepting provided &lt;system name, e.g. MGC, CSMS, HEMS&gt; software design document</t>
  </si>
  <si>
    <t>Providng &lt;system name, e.g. MGC, CSMS, HEMS&gt; software architecture diagram (different from system architecture diagram)</t>
  </si>
  <si>
    <t>Phase</t>
  </si>
  <si>
    <t>Handover</t>
  </si>
  <si>
    <t>After-Sales</t>
  </si>
  <si>
    <t>Execution</t>
  </si>
  <si>
    <t>Attending project briefing</t>
  </si>
  <si>
    <t>Process</t>
  </si>
  <si>
    <t>Providing supplied product &lt;hardware or software&gt; datasheet</t>
  </si>
  <si>
    <t>Providing supplied product &lt;hardware or software&gt; certificate</t>
  </si>
  <si>
    <t>Drafting Operation And Maintenance Agreement : SLA, Service Level Agreement</t>
  </si>
  <si>
    <t>Supplying &lt;system name, e.g. MGC, CSMS, HEMS&gt; accessories (e.g. UPS, network switch)</t>
  </si>
  <si>
    <t>Providing detailed project gantt-chart</t>
  </si>
  <si>
    <t>PM</t>
  </si>
  <si>
    <t>Supplying &lt;system name&gt; control panel installation accessories, including but not limited to enclosure, DIN rail, wall plugs, bolts and nuts, screws, cables, terminal blocks, RJ45 terminals, cable trunkings, cable conduits, tools needed to complete the installation work</t>
  </si>
  <si>
    <t>Evaluating and accepting &lt;system name, e.g. MGC, CSMS, HEMS&gt; control panel installer offer</t>
  </si>
  <si>
    <t>Join Integration test between &lt;LITEON&gt; and &lt;3rd party device or equipment supplier, e.g. Genset Controllers, PV and BESS Inverters, smart DBs and other DERs suppliers&gt; is expected to ensure system integrity</t>
  </si>
  <si>
    <t>&lt;3rd party device or equipment, e.g. Genset Controllers, PV and BESS Inverters, smart DBs and other DERs devices&gt; &lt;protocol name, e.g. Modbus, IEC104&gt; &lt;document, e.g Modbus Register table, IEC104 Information Objects and Data Elements table&gt; should be made available for LITEON</t>
  </si>
  <si>
    <t>Integration</t>
  </si>
  <si>
    <t>Evaluating and accepting integration work as per defined in &lt;3rd party devices, equipment&gt; testing and commissioning work MoS</t>
  </si>
  <si>
    <t>Cabling</t>
  </si>
  <si>
    <t>Installation</t>
  </si>
  <si>
    <t>Guiding and assisting the  &lt;LITEON device, e.g. Edge Gateway, or assembled control panel&gt; installation</t>
  </si>
  <si>
    <t>Outsourcing</t>
  </si>
  <si>
    <t>Procurement</t>
  </si>
  <si>
    <t xml:space="preserve">Purchasing and supplying &lt;3rd party hardware, software&gt; </t>
  </si>
  <si>
    <t>Verifying or Endorsing &lt;3rd party hardware, software&gt; to be purchased by &lt;entity name, e.g. customer, Installer&gt;</t>
  </si>
  <si>
    <t xml:space="preserve">Providing data collection service for &lt;system name&gt;. Note : e.g. collecting data of charging station name, GPS coordinate, charger specification </t>
  </si>
  <si>
    <t xml:space="preserve">Providing data entry service for &lt;system name&gt;. Note : e.g. input collected data of charging station name, GPS coordinate, charger specification </t>
  </si>
  <si>
    <t>Deployment</t>
  </si>
  <si>
    <t>Development</t>
  </si>
  <si>
    <t>Approving submitted &lt;software system name, e.g. MGC, CSMS, HEMS&gt; deployment MoS</t>
  </si>
  <si>
    <t>Deploying &lt;software system name, e.g. MGC, CSMS, HEMS&gt; according to approved deployment MoS</t>
  </si>
  <si>
    <t>Developing &lt;software system name, e.g. MGC, CSMS, HEMS&gt; according to approved development MoS</t>
  </si>
  <si>
    <t>Submitting &lt;3rd party devices, equipment&gt; installation MoS (including installation position and method) for approval</t>
  </si>
  <si>
    <t>Approving submitted &lt;3rd party devices, equipment&gt; installation MoS (including installation position and method)</t>
  </si>
  <si>
    <t>Requesting Proposal for &lt;after-sales service, e.g. call center, maintenance etc. normally subscription&gt;</t>
  </si>
  <si>
    <t>Evaluating and accepting &lt;after-sales service provider name&gt; offer</t>
  </si>
  <si>
    <t>Engaging &lt;after-sales service provider name&gt; for &lt;after-sales service, e.g. call center, maintenance etc. normally subscription&gt;</t>
  </si>
  <si>
    <t>Internet</t>
  </si>
  <si>
    <t>VAPT</t>
  </si>
  <si>
    <t>Submitting &lt;project name&gt; network infrastructure work MoS for approval</t>
  </si>
  <si>
    <t>Evaluating and accepting network infrastructure work as per defined in &lt;project name&gt; network infrastructure work MoS</t>
  </si>
  <si>
    <t>Souring for VAPT vendor</t>
  </si>
  <si>
    <t>Preparing Request For Proposal (RFP) for VAPT</t>
  </si>
  <si>
    <t>Evaluating and accepting &lt;VAPT vendor name&gt; offer</t>
  </si>
  <si>
    <t>Engaging &lt;VAPT vendor name&gt; for &lt;system name, e.g. MGC, CSMS, HEMS&gt; VAPT</t>
  </si>
  <si>
    <t>Drafting vulnerability patching service agreement</t>
  </si>
  <si>
    <t>Proposing vulnerability patching service agreement</t>
  </si>
  <si>
    <t>Attending vulnerability patching service</t>
  </si>
  <si>
    <t>Submitting vulnerability patching service report</t>
  </si>
  <si>
    <t>Accepting vulnerability patching service report</t>
  </si>
  <si>
    <t>Latest update : 14-Jul-2023, Gabriel</t>
  </si>
  <si>
    <t>Payment</t>
  </si>
  <si>
    <t>Setting up Internet network infrastructure for &lt;project name&gt; according to approved network infrastructure work MoS</t>
  </si>
  <si>
    <t>Managing risk via implementing the risk control measures</t>
  </si>
  <si>
    <t>Submitting VAPT criteria to &lt;customer name&gt; for approval</t>
  </si>
  <si>
    <t>Approving submitted VAPT criteria</t>
  </si>
  <si>
    <t>Submitting &lt;system name&gt; testing and commissioning MoS (including field network communication configuration) for approval</t>
  </si>
  <si>
    <t>Performing testing and commissioning work for &lt;system name&gt; according to approved testing and commissioning MoS</t>
  </si>
  <si>
    <t>Evaluating and accepting testing and commissioning work as per defined in &lt;system name&gt; testing and commissioning work MoS</t>
  </si>
  <si>
    <t>Stakeholder</t>
  </si>
  <si>
    <t>LITEON</t>
  </si>
  <si>
    <t>Customer</t>
  </si>
  <si>
    <t>Panel maker</t>
  </si>
  <si>
    <t>Supplying &lt;system name, e.g. MGC, CSMS, HEMS&gt; according to definition in &lt;document, e.g. compliance table, proposal&gt;</t>
  </si>
  <si>
    <t>Souring for &lt;system name, e.g. MGC, CSMS, HEMS&gt; accessories vendor (e.g. UPS, network switch)</t>
  </si>
  <si>
    <t>Evaluating and accepting &lt;system name, e.g. MGC, CSMS, HEMS&gt; accessories vendor offer</t>
  </si>
  <si>
    <t>Control Panel</t>
  </si>
  <si>
    <t>Defining &lt;service level definition, e.g. 24/7, or refer to SLMA&gt; maintenance support</t>
  </si>
  <si>
    <t>Souring for &lt;system name, e.g. MGC, CSMS, HEMS&gt; accessories installer</t>
  </si>
  <si>
    <t>Evaluating and accepting &lt;system name, e.g. MGC, CSMS, HEMS&gt; accessories installer offer</t>
  </si>
  <si>
    <t>Submitting &lt;LITEON device, e.g. Edge Gateway, or assembled control panel&gt; accessories installation MoS for approval</t>
  </si>
  <si>
    <t>Installing &lt;LITEON device, e.g. Edge Gateway, or assembled control panel&gt; accessories according to approved installation MoS</t>
  </si>
  <si>
    <t>Guiding and assisting the &lt;LITEON device, e.g. Edge Gateway, or assembled control panel&gt; accessories installation</t>
  </si>
  <si>
    <t>Submitting &lt;LITEON device, e.g. Edge Gateway, or assembled control panel&gt; installation report for acceptance</t>
  </si>
  <si>
    <t>Evaluating and accepting installation work (and report) as per defined in &lt;LITEON device, e.g. Edge Gateway, or assembled control panel&gt; installation MoS</t>
  </si>
  <si>
    <t>Approving &lt;LITEON device, e.g. Edge Gateway, or assembled control panel&gt; accessories installation MoS</t>
  </si>
  <si>
    <t>Engaging accessories installer for &lt;system name, e.g. MGC, CSMS, HEMS&gt; accessories installation</t>
  </si>
  <si>
    <t>Submitting &lt;LITEON device, e.g. Edge Gateway, or assembled control panel&gt;  accessories installation report for acceptance</t>
  </si>
  <si>
    <t>Accessories - Supply</t>
  </si>
  <si>
    <t>Accessories - Installation</t>
  </si>
  <si>
    <t>Contingency</t>
  </si>
  <si>
    <t>Initialization</t>
  </si>
  <si>
    <t>Proposal</t>
  </si>
  <si>
    <t>Design</t>
  </si>
  <si>
    <t>LITEON System</t>
  </si>
  <si>
    <t>Designing and specifying &lt;system name, e.g. MGC, CSMS, HEMS&gt;</t>
  </si>
  <si>
    <t>LITEON Hardware</t>
  </si>
  <si>
    <t>O and M</t>
  </si>
  <si>
    <t>Accessories - T and C</t>
  </si>
  <si>
    <t>T and C</t>
  </si>
  <si>
    <t>Project Management</t>
  </si>
  <si>
    <t>Supplying any software, including but not limited to equipment configuration software, monitoring software, SCADA software,  except the proposed &lt;system name, e.g. MGC, CSMS, HEMS&gt; and / or LITEON cloud platform</t>
  </si>
  <si>
    <t>Designing and specifying Electrical DB (Distribution Board) as well as installation position and method</t>
  </si>
  <si>
    <t>Certifying or endorsing Electrical DB (Distribution Board) design specification as well as installation position and method</t>
  </si>
  <si>
    <t>Supplying Electrical DB (Distribution Board) defined in &lt;document, e.g. architecture diagram, electrical distribution diagram, or Microgrid design&gt;</t>
  </si>
  <si>
    <t>Electrical DB</t>
  </si>
  <si>
    <t>Acquiring data from, and / or sending data to, any device with new communication protocol which not been defined in &lt;document, e.g. tendor, proposal, integration MoS&gt;. Note : normally this adaptation involves development effort, testing, trial, pilot etc. and cannot guarantee the result</t>
  </si>
  <si>
    <t xml:space="preserve">Acquiring data from, and / or sending data to, newly added devices which not been defined in &lt;document, e.g. tendor, proposal, integration MoS&gt; via defined communication protocol </t>
  </si>
  <si>
    <t>Acquiring data from, and / or sending data to, new data points not been defined in &lt;document, e.g. tendor, proposal, integration MoS&gt; within connected network devices</t>
  </si>
  <si>
    <t>&lt;customer name&gt; shall permit LITEON, and any persons authorised by it, at all reasonable times to have access to the acquired data and database either at the &lt;customer name&gt; location or Cloud for analysis and other necessary purpose</t>
  </si>
  <si>
    <t>After-Sales VAPT</t>
  </si>
  <si>
    <t>Submitting &lt;type of cabling work, e.g. AC, DC and communication network&gt; cabling work MoS for approval</t>
  </si>
  <si>
    <t>Approving submitted &lt;type of cabling work, e.g. AC, DC and communication network&gt; cabling work MoS</t>
  </si>
  <si>
    <t>Connecting &lt;field devices, equipment name, both LITEON or 3rd party&gt; to eletrical distribution network according to approved cabling work MoS</t>
  </si>
  <si>
    <t>Connecting &lt;field devices, equipment name, both LITEON or 3rd party&gt; to &lt;field communication network name, e.g. Modbus TCP, Modbus RTU over RS485&gt; according to approved cabling work MoS</t>
  </si>
  <si>
    <t xml:space="preserve">Guiding and assisting the &lt;field devices, equipment name, both LITEON or 3rd party&gt; &lt;field communication network name, e.g. Modbus TCP, Modbus RTU over RS485&gt; connection and termination work </t>
  </si>
  <si>
    <t>Evaluating and accepting cabling work as per defined in &lt;type of cabling work, e.g. AC, DC and communication network&gt; cabling work MoS</t>
  </si>
  <si>
    <t>T and C - 3rd party device, equipment</t>
  </si>
  <si>
    <t>Certifying or Endorsing &lt;type of cable, e.g. AC, DC, field communication network&gt; cable specification</t>
  </si>
  <si>
    <t>Supplying cables for &lt;type of cable, e.g. AC, DC, field communication network&gt; according to &lt;document, e.g. Microgrid design, proposal&gt;</t>
  </si>
  <si>
    <t>Designing and specifying &lt;type of cable, e.g. AC, DC, field communication network&gt; according to &lt;document, e.g. Microgrid design, proposal&gt;.  Note : Field communication network distance limitation should be considered.</t>
  </si>
  <si>
    <r>
      <t xml:space="preserve">Providing Internet connection design for &lt;system name&gt; according to &lt;document, e.g. proposal, network infrastructure diagram&gt;. Note : </t>
    </r>
    <r>
      <rPr>
        <sz val="11"/>
        <color rgb="FFFF0000"/>
        <rFont val="Calibri"/>
        <family val="2"/>
        <scheme val="minor"/>
      </rPr>
      <t>Minimum Internet speed is (?)100 Mbps.</t>
    </r>
  </si>
  <si>
    <t>Providing installation requirement (e.g. ventilation) for LITEON Edge Gateway hardware</t>
  </si>
  <si>
    <t>Installation - 3rd party device, equipment</t>
  </si>
  <si>
    <t>Pre-sales</t>
  </si>
  <si>
    <t>Gathering or feeding information</t>
  </si>
  <si>
    <t>Gathering or feeding details</t>
  </si>
  <si>
    <t>Certifying or endorsing low level design</t>
  </si>
  <si>
    <t>Submitting MoS (includes :</t>
  </si>
  <si>
    <t>Equipment logistic</t>
  </si>
  <si>
    <t>Labour work permit, license, certificate etc.</t>
  </si>
  <si>
    <t>Software license, subscription, if applicable</t>
  </si>
  <si>
    <t>Safety certificate, Permit-To-Work</t>
  </si>
  <si>
    <t>Work steps</t>
  </si>
  <si>
    <t>Risks for each step</t>
  </si>
  <si>
    <t>Control measure for each risk</t>
  </si>
  <si>
    <t>Contingency plan</t>
  </si>
  <si>
    <t>Approving MoS</t>
  </si>
  <si>
    <t>Progress meeting</t>
  </si>
  <si>
    <t>Accepting completion report</t>
  </si>
  <si>
    <t>Carrying out work steps according to approved MoS</t>
  </si>
  <si>
    <t>Drafting maintenance tasks (scheduled)</t>
  </si>
  <si>
    <t>Drafting service level agreement (for ad-hoc service request)</t>
  </si>
  <si>
    <t>Attending to ad-hoc service request</t>
  </si>
  <si>
    <t>Signing maintenance contract, and or service level agreement</t>
  </si>
  <si>
    <t>Attending to scheduled maintenance tasks</t>
  </si>
  <si>
    <t>Evaluation criteria)</t>
  </si>
  <si>
    <t>Requires R&amp;D to provide per task man-hour</t>
  </si>
  <si>
    <t>Performing high level design</t>
  </si>
  <si>
    <t>Performing low level design</t>
  </si>
  <si>
    <t>Evaluating and accepting offer (including commercial negotiation)</t>
  </si>
  <si>
    <t>Approving completion report template, as well as work evaluation criteria</t>
  </si>
  <si>
    <t>Submitting completion report template, indicates the work evaluation criteria for approval</t>
  </si>
  <si>
    <t>Arranging work evaluation activity (e.g. UAT)</t>
  </si>
  <si>
    <t>Attending work evaluation activity (e.g. UAT)</t>
  </si>
  <si>
    <t>Providing training (e.g. Operation, Troubleshooting, Emergency Response), if applicable</t>
  </si>
  <si>
    <t>If suppling something (hardware, software, service)</t>
  </si>
  <si>
    <t>Hardware : only selling the hardware. For installing, connecting, configuring the supplied hardware are considered as associated "Service"</t>
  </si>
  <si>
    <t>Software : only selling the software. For developing, deploying and configuring the supplied software are considered as associated "Service"</t>
  </si>
  <si>
    <t>Note : single supplier can provide more than one category of the product. Example : a desktop supplier provides desktop (hardware), embedded OS (software) and installation at dedicated location (service)</t>
  </si>
  <si>
    <t xml:space="preserve">Providing offer which covers : </t>
  </si>
  <si>
    <t>Gathering necessary information required for designing and specifying DER component or system to be supplied, including but not limited to attending project briefing, receiving project documents, attending site survey, setting up demo/trial/pilot, as per requested by &lt;customer name&gt;</t>
  </si>
  <si>
    <t>Software : software, license, subscription, deployment, training or support, debugging, security patching</t>
  </si>
  <si>
    <t>Providing offer, including but not limited to : DER component or system to be supplied, supplied hardware warranty, supplied hardware datasheet, supplied hardware certificates, supplied hardware communication document, supplied hardware user manual, logistic arrangement for supplied hardware, supplied hardware operation training, supplied hardware troubleshooting and emergency response training, supplied hardware spare part management, supplied hardware End-Of-Life or Phase-In/Phase-Out roadmap and substitution hardware availbility, maintenance contract for supplied hardware.</t>
  </si>
  <si>
    <t>Evaluating and accepting DER supplying offer (including commercial negotiation)</t>
  </si>
  <si>
    <t>Hardware : hardware, supplied hardware warranty, supplied hardware datasheet, supplied hardware certificates, supplied hardware communication document, supplied hardware user manual, logistic arrangement for supplied hardware, supplied hardware operation training, supplied hardware troubleshooting and emergency response training, supplied hardware spare part management, supplied hardware End-Of-Life or Phase-In/Phase-Out roadmap and substitution hardware availbility, maintenance contract for supplied hardware.</t>
  </si>
  <si>
    <t>Gathering necessary information required for supplying DER, including but not limited to attending project meeting, collecting project documents from other parties, liaising with other parties, conducting feasibility study, attending any necessary off-site and / or on-site activity, as per requested by &lt;customer project manager name&gt;</t>
  </si>
  <si>
    <t>Providing MoS, states aligned delivery schedule, logistic and warehousing arrangement as well as the risks, control measures implementation method and contingency plan</t>
  </si>
  <si>
    <t>Approving submitted DER supplying MoS</t>
  </si>
  <si>
    <t>Performing DER supplying tasks according to approved MoS</t>
  </si>
  <si>
    <t>DER Supplier - Pre-Sales</t>
  </si>
  <si>
    <t>DER Supplier - Execution</t>
  </si>
  <si>
    <t>DER Supplier - Handover</t>
  </si>
  <si>
    <t>DER Supplier - After-Sales</t>
  </si>
  <si>
    <t>DER Installer - Pre-Sales</t>
  </si>
  <si>
    <t>DER Installer - Execution</t>
  </si>
  <si>
    <t>DER Installer - Handover</t>
  </si>
  <si>
    <t>DER Installer - After-Sales</t>
  </si>
  <si>
    <t>Gathering necessary information required for installing supplied DER component or system, including but not limited to attending project briefing, receiving project documents, attending site survey, setting up demo/trial/pilot, as per requested by &lt;customer name&gt;</t>
  </si>
  <si>
    <t>Service : anything other than an off-the-shelf product (hardware or software), normally involves site work, therefore project management and safety aspect needs to be considered</t>
  </si>
  <si>
    <t>Evaluating and accepting DER installation offer (including commercial negotiation)</t>
  </si>
  <si>
    <t>Gathering necessary information required for installing DER, including but not limited to attending project meeting, collecting project documents from other parties, liaising with other parties, conducting feasibility study, attending any necessary off-site and / or on-site activity, as per requested by &lt;customer project manager name&gt;</t>
  </si>
  <si>
    <t>Providing MoS, states aligned work schedule, any other arrangement as well as the risks, control measures implementation method and contingency plan</t>
  </si>
  <si>
    <t>Approving submitted DER installation MoS</t>
  </si>
  <si>
    <t>Performing DER installation tasks according to approved MoS</t>
  </si>
  <si>
    <t>DER Configurator - Pre-Sales</t>
  </si>
  <si>
    <t>DER Configurator - Execution</t>
  </si>
  <si>
    <t>DER Configurator - Handover</t>
  </si>
  <si>
    <t>DER Configurator - After-Sales</t>
  </si>
  <si>
    <t>DER Cabler - Pre-Sales</t>
  </si>
  <si>
    <t>DER Cabler - Execution</t>
  </si>
  <si>
    <t>DER Cabler - Handover</t>
  </si>
  <si>
    <t>DER Cabler - After-Sales</t>
  </si>
  <si>
    <t>Gathering necessary information required for connecting installed DER component or system, including but not limited to attending project briefing, receiving project documents, attending site survey, setting up demo/trial/pilot, as per requested by &lt;customer name&gt;</t>
  </si>
  <si>
    <t>Evaluating and accepting DER cabling work offer (including commercial negotiation)</t>
  </si>
  <si>
    <t>Gathering necessary information required for connecting DER, including but not limited to attending project meeting, collecting project documents from other parties, liaising with other parties, conducting feasibility study, attending any necessary off-site and / or on-site activity, as per requested by &lt;customer project manager name&gt;</t>
  </si>
  <si>
    <t>Approving submitted DER cabling work MoS</t>
  </si>
  <si>
    <t>Performing DER cabling work tasks according to approved MoS</t>
  </si>
  <si>
    <t>Gathering necessary information required for configuring connected DER component or system, including but not limited to attending project briefing, receiving project documents, attending site survey, setting up demo/trial/pilot, as per requested by &lt;customer name&gt;</t>
  </si>
  <si>
    <t>Submitting completion report template &lt;e.g. DO with warehouse photos&gt;, indicates the work evaluation criteria for approval &lt;e.g. delivered goods are in good condition, goods storage been arranged properly&gt;</t>
  </si>
  <si>
    <t>Arranging work evaluation activity (e.g. goods quantity and condition inspection)</t>
  </si>
  <si>
    <t>Attending work evaluation activity (e.g. goods quantity and condition inspection)</t>
  </si>
  <si>
    <t>Submitting completion report (including self or other party evaluation result, e.g. UAT)</t>
  </si>
  <si>
    <t>Submitting completion report template (e.g. pre-installation location photos and installed hardware photos), indicates the work evaluation criteria for approval (e.g. meeting the DER installation requirement in Installation Instruction, work been completed on schedule and within budget, completed work complies with local standards, work been carried out in a safe manner, work been done with minimum interruption to other party's work and even the aesthetic consideration)</t>
  </si>
  <si>
    <t>Arranging work evaluation activity (e.g. site inspection)</t>
  </si>
  <si>
    <t>Attending work evaluation activity (e.g. site inspection)</t>
  </si>
  <si>
    <t>Submitting completion report (including self or other party evaluation result, e.g. site inspection comments and rectification work been done)</t>
  </si>
  <si>
    <t>Submitting completion report template (e.g. cable routing diagram, cable piping or trunking photos, labeling and termination photos), indicates the work evaluation criteria for approval (e.g. meeting the DER connection requirement in Installation Instruction, work been completed on schedule and within budget, completed work complies with local standards, work been carried out in a safe manner, work been done with minimum interruption to other party's work and even the aesthetic consideration)</t>
  </si>
  <si>
    <t>Arranging work evaluation activity (e.g. onsite inspection, energizing test, communication test)</t>
  </si>
  <si>
    <t>Attending work evaluation activity (e.g. onsite inspection, energizing test, communication test)</t>
  </si>
  <si>
    <t>Evaluating and accepting DER configuration work offer (including commercial negotiation)</t>
  </si>
  <si>
    <t>Gathering necessary information required for configure connected DER, including but not limited to attending project meeting, collecting project documents from other parties, liaising with other parties, conducting feasibility study, attending any necessary off-site and / or on-site activity, as per requested by &lt;customer project manager name&gt;</t>
  </si>
  <si>
    <t>Providing detailed project plan, including but not limited to identifying hardware connection timeline, liaising with site manager regarding service activity arrangement, acquiring necessary document and approvals, such as Permit-To-Work.</t>
  </si>
  <si>
    <t>Approving submitted DER configuration work MoS</t>
  </si>
  <si>
    <t>Performing DER configuration work tasks according to approved MoS</t>
  </si>
  <si>
    <t>Arranging work evaluation activity (e.g. onsite inspection, energizing test, communication test, UAT)</t>
  </si>
  <si>
    <t>Attending work evaluation activity (e.g. onsite inspection, energizing test, communication test, UAT)</t>
  </si>
  <si>
    <t>LITEON HW Supplier - Pre-Sales</t>
  </si>
  <si>
    <t>LITEON HW Supplier - Execution</t>
  </si>
  <si>
    <t>LITEON HW Supplier - Handover</t>
  </si>
  <si>
    <t>LITEON HW Supplier - After-Sales</t>
  </si>
  <si>
    <t>Microgrid Design - Pre-Sales</t>
  </si>
  <si>
    <t>Microgrid Design - Execution</t>
  </si>
  <si>
    <t>Designing and specifying &lt;DERs, e.g. PV system, Genset, Wind Turbine system etc.&gt; as well as drafting installation position and method according to &lt;document, e.g. Microgrid design, proposal, tender&gt;</t>
  </si>
  <si>
    <t>Gathering necessary information required for designing and specifying LITEON component(s) to be supplied, including but not limited to attending project briefing, receiving project documents, attending site survey, setting up demo/trial/pilot, as per requested by &lt;customer name&gt;</t>
  </si>
  <si>
    <t>Providing offer, including but not limited to : LITEON component(s) to be supplied, supplied hardware warranty, supplied hardware datasheet, supplied hardware certificates, supplied hardware communication document, supplied hardware user manual, logistic arrangement for supplied hardware, supplied hardware operation training, supplied hardware troubleshooting and emergency response training, supplied hardware spare part management, supplied hardware End-Of-Life or Phase-In/Phase-Out roadmap and substitution hardware availbility, maintenance contract for supplied hardware.</t>
  </si>
  <si>
    <t>Evaluating and accepting LITEON component(s) supplying offer (including commercial negotiation)</t>
  </si>
  <si>
    <t>Gathering necessary information required for supplying LITEON component(s), including but not limited to attending project meeting, collecting project documents from other parties, liaising with other parties, conducting feasibility study, attending any necessary off-site and / or on-site activity, as per requested by &lt;customer project manager name&gt;</t>
  </si>
  <si>
    <t>Approving submitted LITEON component(s) supplying MoS</t>
  </si>
  <si>
    <t>Performing LITEON component(s) supplying tasks according to approved MoS</t>
  </si>
  <si>
    <t>Submitting completion report (including self or other party evaluation result, e.g. DO with recipient signature)</t>
  </si>
  <si>
    <t>LITEON HW Installer - Pre-Sales</t>
  </si>
  <si>
    <t>LITEON HW Installer - Execution</t>
  </si>
  <si>
    <t>LITEON HW Installer - Handover</t>
  </si>
  <si>
    <t>LITEON HW Installer - After-Sales</t>
  </si>
  <si>
    <t>Supplying and delivering 1 (one) unit of Edge Gateway hardware Advantech ARK-1220F-S6A1 (or Axiomtek eBOX630-528-FL), come with power supply (230VAC, 50Hz input, Type G power plug) and DIN rail mounting bracket</t>
  </si>
  <si>
    <t>Gathering necessary information required for installing supplied LITEON component(s), including but not limited to attending project briefing, receiving project documents, attending site survey, setting up demo/trial/pilot, as per requested by &lt;customer name&gt;</t>
  </si>
  <si>
    <t>Evaluating and accepting LITEON component(s) installation offer (including commercial negotiation)</t>
  </si>
  <si>
    <t>Gathering necessary information required for installing LITEON component(s), including but not limited to attending project meeting, collecting project documents from other parties, liaising with other parties, conducting feasibility study, attending any necessary off-site and / or on-site activity, as per requested by &lt;customer project manager name&gt;</t>
  </si>
  <si>
    <t>Approving submitted LITEON component(s) installation MoS</t>
  </si>
  <si>
    <t>Performing LITEON component(s) installation tasks according to approved MoS</t>
  </si>
  <si>
    <t>Submitting completion report template (e.g. pre-installation location photos and installed hardware photos), indicates the work evaluation criteria for approval (e.g. meeting the LITEON component(s) installation requirement in Installation Instruction, work been completed on schedule and within budget, completed work complies with local standards, work been carried out in a safe manner, work been done with minimum interruption to other party's work and even the aesthetic consideration)</t>
  </si>
  <si>
    <t>LITEON HW Cabler - Pre-Sales</t>
  </si>
  <si>
    <t>LITEON HW Cabler - Execution</t>
  </si>
  <si>
    <t>LITEON HW Cabler - Handover</t>
  </si>
  <si>
    <t>LITEON HW Cabler - After-Sales</t>
  </si>
  <si>
    <t>Gathering necessary information required for connecting installed LITEON component(s), including but not limited to attending project briefing, receiving project documents, attending site survey, setting up demo/trial/pilot, as per requested by &lt;customer name&gt;</t>
  </si>
  <si>
    <t>Liaising with &lt;DERs, e.g. PV system, Genset, Wind Turbine system etc.&gt; cabler to understand supplied &lt;DERs, e.g. PV system, Genset, Wind Turbine system etc.&gt; connection method according to &lt;document, e.g. Installation Instruction, Microgrid design&gt;</t>
  </si>
  <si>
    <t>Liaising with &lt;DERs, e.g. PV system, Genset, Wind Turbine system etc.&gt; installer to understand supplied &lt;DERs, e.g. PV system, Genset, Wind Turbine system etc.&gt; installation position and method according to &lt;document, e.g. Installation Instruction, Microgrid design&gt;</t>
  </si>
  <si>
    <t>Liaising with &lt;DERs, e.g. PV system, Genset, Wind Turbine system etc.&gt; supplier to specify supplied &lt;DERs, e.g. PV system, Genset, Wind Turbine system etc.&gt; intended installation position and method according to &lt;document, e.g. Installation Instruction, Microgrid design&gt;</t>
  </si>
  <si>
    <t>Designing and specifying LITEON component(s) as well as drafting installation position and method according to &lt;document, e.g. design, proposal, tender&gt;</t>
  </si>
  <si>
    <t>Liaising with LITEON component(s) supplier to specify supplied LITEON component(s) intended installation position and method according to &lt;document, e.g. Installation Instruction, design&gt;</t>
  </si>
  <si>
    <t>Liaising with LITEON component(s) installer to understand supplied LITEON component(s) installation position and method according to &lt;document, e.g. Installation Instruction, design&gt;</t>
  </si>
  <si>
    <t>Service : service, DLP (Defect Liability Period), any materials or tools required in completing the supplied service, project management, drawings, MoS, completion report, maintenance contract</t>
  </si>
  <si>
    <t>Evaluating and accepting LITEON component(s) cabling work offer (including commercial negotiation)</t>
  </si>
  <si>
    <t>Gathering necessary information required for connecting LITEON component(s), including but not limited to attending project meeting, collecting project documents from other parties, liaising with other parties, conducting feasibility study, attending any necessary off-site and / or on-site activity, as per requested by &lt;customer project manager name&gt;</t>
  </si>
  <si>
    <t>Providing detailed project plan, including but not limited to identifying hardware installation timeline, liaising with site manager regarding logistic, warehousing and performing work task arrangement, acquiring necessary document and approvals, such as Permit-To-Work.</t>
  </si>
  <si>
    <t>Providing detailed project plan, including but not limited to identifying hardware delivery timeline, liaising with site manager regarding logistic, warehousing and performing work task arrangement, acquiring necessary document and approvals, such as Permit-To-Work.</t>
  </si>
  <si>
    <t>Providing detailed project plan, including but not limited to identifying hardware delivery timeline, liaising with site manager regarding logistic, warehousing and performing work task arrangement, feeding LITEON component(s) installer and other parties with necessary document, such as Commercial invoice, Delivery Order, Certificate of origin, Packing list, Import license, FAT Test Report, Installation Instructions, Configuration Manual, SAT Report Template</t>
  </si>
  <si>
    <t>Providing detailed project plan, including but not limited to identifying hardware delivery timeline, liaising with site manager regarding logistic, warehousing and performing work task arrangement, feeding DER installer and other parties with necessary document, such as Commercial invoice, Delivery Order, Certificate of origin, Packing list, Import license, FAT Test Report, Installation Instructions, Configuration Manual, SAT Report Template</t>
  </si>
  <si>
    <t>Approving submitted LITEON component(s) cabling work MoS</t>
  </si>
  <si>
    <t>Performing LITEON component(s) cabling work tasks according to approved MoS</t>
  </si>
  <si>
    <t>Submitting completion report template (e.g. cable routing diagram, cable piping or trunking photos, labeling and termination photos), indicates the work evaluation criteria for approval (e.g. meeting the LITEON component(s) connection requirement in Installation Instruction, work been completed on schedule and within budget, completed work complies with local standards, work been carried out in a safe manner, work been done with minimum interruption to other party's work and even the aesthetic consideration)</t>
  </si>
  <si>
    <t>LITEON HW Configurator - Pre-Sales</t>
  </si>
  <si>
    <t>LITEON HW Configurator - Execution</t>
  </si>
  <si>
    <t>LITEON HW Configurator - Handover</t>
  </si>
  <si>
    <t>LITEON HW Configurator - After-Sales</t>
  </si>
  <si>
    <t>Gathering necessary information required for configuring connected LITEON component(s), including but not limited to attending project briefing, receiving project documents, attending site survey, setting up demo/trial/pilot, as per requested by &lt;customer name&gt;</t>
  </si>
  <si>
    <t>Liaising with LITEON component(s) cabler to understand supplied LITEON component(s) connection method according to &lt;document, e.g. Installation Instruction, design&gt;</t>
  </si>
  <si>
    <t>Evaluating and accepting LITEON component(s) configuration work offer (including commercial negotiation)</t>
  </si>
  <si>
    <t>Gathering necessary information required for configure connected LITEON component(s), including but not limited to attending project meeting, collecting project documents from other parties, liaising with other parties, conducting feasibility study, attending any necessary off-site and / or on-site activity, as per requested by &lt;customer project manager name&gt;</t>
  </si>
  <si>
    <t>Approving submitted LITEON component(s) configuration work MoS</t>
  </si>
  <si>
    <t>Performing LITEON component(s) configuration work tasks according to approved MoS</t>
  </si>
  <si>
    <t>Submitting completion report template (e.g. UAT template that includs design interpretation, parameters to be configured and its value), indicates the work evaluation criteria for approval (e.g. meeting the design requirement, work been completed on schedule and within budget, completed work complies with local standards, work been carried out in a safe manner, work been done with minimum interruption to other party's work and even the aesthetic consideration)</t>
  </si>
  <si>
    <t>Supplied Item</t>
  </si>
  <si>
    <t xml:space="preserve"> supplied hardware operation training, supplied hardware troubleshooting and emergency response training, supplied hardware spare part management, supplied hardware End-Of-Life or Phase-In/Phase-Out roadmap and substitution hardware availability, maintenance contract for supplied hardware.</t>
  </si>
  <si>
    <t>attending any necessary off-site and / or on-site activity, as per requested by &lt;customer project manager name&gt;</t>
  </si>
  <si>
    <t>conducting feasibility study, attending any necessary off-site and / or on-site activity, as per requested by &lt;customer project manager name&gt;</t>
  </si>
  <si>
    <t>installation requirement in Installation Instruction, work been completed on schedule and within budget, completed work complies with local standards, work been carried out in a safe manner, work been done with minimum interruption to other party's work and even the aesthetic consideration)</t>
  </si>
  <si>
    <t>, including but not limited to attending project meeting, collecting project documents from other parties, liaising with other parties, conducting feasibility study, attending any necessary off-site and / or on-site activity, as per requested by &lt;customer project manager name&gt;</t>
  </si>
  <si>
    <t xml:space="preserve"> connection requirement in Installation Instruction, work been completed on schedule and within budget, completed work complies with local standards, work been carried out in a safe manner, work been done with minimum interruption to other party's work and even the aesthetic consideration)</t>
  </si>
  <si>
    <t>, including but not limited to attending project briefing, receiving project documents, attending site survey, setting up demo/trial/pilot, as per requested by &lt;customer name&gt;</t>
  </si>
  <si>
    <t>Latest update : 20-Jul-2023, Gabriel</t>
  </si>
  <si>
    <t>x</t>
  </si>
  <si>
    <t>3rd party software</t>
  </si>
  <si>
    <t>Providing MoS, states aligned deployment method and schedule, as well as the risks, control measures implementation method and contingency plan</t>
  </si>
  <si>
    <t>Software supplier and deployer - Pre-Sales</t>
  </si>
  <si>
    <t>Software supplier and deployer - Execution</t>
  </si>
  <si>
    <t>Software supplier and deployer - Handover</t>
  </si>
  <si>
    <t>Software supplier and deployer - After-Sales</t>
  </si>
  <si>
    <t>Submitting completion report template &lt;e.g. UAT report&gt;, indicates the work evaluation criteria for approval &lt;e.g. delivered software complies with requested features and proofs of each compliance&gt;</t>
  </si>
  <si>
    <t>Submitting completion report (including self or other party evaluation result, e.g. UAT with customer signature)</t>
  </si>
  <si>
    <t>Items</t>
  </si>
  <si>
    <t>Latest update : 24-Jul-2023, Gabriel</t>
  </si>
  <si>
    <t>Supplying Edge Gateway itself</t>
  </si>
  <si>
    <t>Electrical Distribution Board (Smart), installation, cabling work (AC, DC and communication), integration</t>
  </si>
  <si>
    <t>Internet service</t>
  </si>
  <si>
    <t>, supplied software subscription terms and conditions, supplied software certificates, supplied software SDK or API document, supplied software user manual, development and / or deployment arrangement for supplied software, supplied software operation and troubleshooting training, supplied software dependency management, supplied software End-Of-Life or Phase-In/Phase-Out roadmap and substitution software availability, maintenance contract for supplied software.</t>
  </si>
  <si>
    <t>Providing detailed project plan, including but not limited to identifying software delivery timeline, liaising with customer project manager regarding development, deployment and other work task arrangement, providing other parties with necessary document, such as Commercial invoice, Delivery Order, Compliance certificates, Software License Agreement, Deployment Instructions, Release Notes or Change Logs, Configuration Manual, SDK/API document, SAT Report Template, SLA (Service Level Agreement), Support &amp; Maintenance Agreement</t>
  </si>
  <si>
    <t>Microgrid Design and consultation service</t>
  </si>
  <si>
    <t>Network analysis and feasibility study report</t>
  </si>
  <si>
    <t>This report should include a comprehensive analysis of the existing electricity infrastructure, including detailed load calculations and a study of the renewable energy resources available at the site to determine if implementing a microgrid is feasible.</t>
  </si>
  <si>
    <t>Specification and cost estimate for equipment and software</t>
  </si>
  <si>
    <t>You should request from potential vendors a detailed list of all necessary hardware, software, and networks required to build and run the microgrid.</t>
  </si>
  <si>
    <t>Detailed Project Plan</t>
  </si>
  <si>
    <t>This will detail all the tasks and steps required to complete the project, including the timeline, dependencies and any deliverables.</t>
  </si>
  <si>
    <t>Technical and Commercial Proposal</t>
  </si>
  <si>
    <t>You should request a proposal from potential vendors specifying their technical solution and commercial terms for supplying and integrating the required equipment and software.</t>
  </si>
  <si>
    <t>Draft Technical and Commercial Contract</t>
  </si>
  <si>
    <t>Request a preliminary contract for the supply and integration of equipment and software, specifying the scope, timelines, payment milestones, warranties, dispute resolution mechanisms and any other required terms and conditions.</t>
  </si>
  <si>
    <t>Reference list and Case Studies</t>
  </si>
  <si>
    <t>You should ask for a list of references and case studies from each potential vendor. These documents can provide insights into prior experiences, insights, and successes with similar projects.</t>
  </si>
  <si>
    <t>Warranty Details</t>
  </si>
  <si>
    <t>Request details related to warranties on hardware, software, and service for the microgrid project.</t>
  </si>
  <si>
    <t>SLA Details</t>
  </si>
  <si>
    <t>Ask for the details of Service Level Agreements (SLAs) that match the equipment and services offered by vendors.</t>
  </si>
  <si>
    <t>Demo and Proof of Concept</t>
  </si>
  <si>
    <t>You could request a demo or proof of concept of the equipment or software to check the functionality and compatibility with the provided requirements.</t>
  </si>
  <si>
    <t>Detailed system architecture and design documents covering the microgrid concept, topology, energy generation, storage, distribution, and control systems.</t>
  </si>
  <si>
    <t>Energy balance, demand forecasting, and modeling details that the design is based on.</t>
  </si>
  <si>
    <t>Additionally, documentation specifying necessary service levels (reliability, availability, and efficiency), network layout designs.</t>
  </si>
  <si>
    <t>Detailed technical specifications of all components, equipment, and systems required for the microgrid. It should include product data sheets, specifications, certifications, and testing standards.</t>
  </si>
  <si>
    <t>Plans for commissioning and acceptance tests at various stages of the project lifecycle, including the commissioning plan, factory acceptance tests, site acceptance tests, and performance qualification tests.</t>
  </si>
  <si>
    <t>Integration documentation for all microgrid equipment. This should include factory acceptance test results, test procedures, and report templates for each component, equipment, and systems.</t>
  </si>
  <si>
    <t>Technical Manuals for all equipment and systems. This should encompass requirements and methods for testing, servicing, repairing, and replacing to ensure that the system operations and maintenance is efficient.</t>
  </si>
  <si>
    <t>Cybersecurity guidelines to ensure the protection and security of all assets, systems, and data associated with the microgrid.</t>
  </si>
  <si>
    <t>Any warranties, system guarantees, and life-cycle costs for each component, solenoid system, equipment, and systems used in the microgrid.</t>
  </si>
  <si>
    <t xml:space="preserve">Microgrid System Architecture : </t>
  </si>
  <si>
    <t xml:space="preserve">System Design Documents : </t>
  </si>
  <si>
    <t xml:space="preserve">Integration Documentation : </t>
  </si>
  <si>
    <t xml:space="preserve">Warranties and Life Cycle costs : </t>
  </si>
  <si>
    <t xml:space="preserve">Microgrid System Components : </t>
  </si>
  <si>
    <t xml:space="preserve">Project Plan : </t>
  </si>
  <si>
    <t>An outline of the intended design process, key deliverable dates, and milestone-based project completion.</t>
  </si>
  <si>
    <t>Documentation of the preliminary feasibility study conducted on the intended site, covering the solar irradiation, wind potential, energy consumption patterns, and integration with the utility grid.</t>
  </si>
  <si>
    <t>A detailed report that outlines the conceptual design approach, outlining the proposed system's critical components, and detailing how each element controls and interacts with the others.</t>
  </si>
  <si>
    <t>Documentation demonstrating the proposed system's economic feasibility, including payback time, levelized cost of energy, and lifetime costs.</t>
  </si>
  <si>
    <t>Reference from previous clients with highly-rated experiences working with the consultant or company proposing the system.</t>
  </si>
  <si>
    <t>Pre-sales : Proposal elements</t>
  </si>
  <si>
    <t>A diagram describing the microgrid system's power routing, equipment placement, and network configuration.</t>
  </si>
  <si>
    <t xml:space="preserve">(Optional) Financial Models : </t>
  </si>
  <si>
    <t>A list of all components required for the microgrid systems, including technical data sheets, specifications, and certification details.</t>
  </si>
  <si>
    <t xml:space="preserve">Microgrid System Component Technical Specifications : </t>
  </si>
  <si>
    <t>Documentation for the microgrid control system. This should include control philosophy documents, control algorithms, and high level user interface design.</t>
  </si>
  <si>
    <t xml:space="preserve">Feasibility Study Report : </t>
  </si>
  <si>
    <t xml:space="preserve">Conceptual Design Report : </t>
  </si>
  <si>
    <t xml:space="preserve">Project References : </t>
  </si>
  <si>
    <t xml:space="preserve">Control System Documentation : </t>
  </si>
  <si>
    <t xml:space="preserve">Commissioning and Acceptance Test Plans : </t>
  </si>
  <si>
    <t xml:space="preserve">Operations and Maintenance Documentation : </t>
  </si>
  <si>
    <t xml:space="preserve">Cybersecurity Documentation : </t>
  </si>
  <si>
    <t>, providing System Design Documents, Microgrid System Component Technical Specifications (e.g. brand and model of DERs; Smart Electrical Distribution Board; Cables; other accessories and intended high level installation position and method), Control System Documentation, Integration Documentation, Commissioning and Acceptance Test Plans, Operations and Maintenance Documentation, Cybersecurity Documentation, Warranties and Life Cycle costs according to &lt;document, e.g. design, proposal, tender&gt;</t>
  </si>
  <si>
    <t>Liaising with &lt;certifying party, normally consultant from customer&gt; to certify or endorse submitted Microgrid design</t>
  </si>
  <si>
    <t>Gathering necessary information required for designing and specifying high level Microgrid Design and consultation service, including but not limited to attending project briefing, receiving project documents, attending site survey, setting up demo/trial/pilot, as per requested by &lt;customer name&gt;</t>
  </si>
  <si>
    <t>Providing high level Microgrid Design and consultation service as well as implementation plan and schedule according to &lt;document, e.g. design, proposal, tender&gt;, if applicable</t>
  </si>
  <si>
    <t>Evaluating and accepting Microgrid Design and consultation service offer (including commercial negotiation)</t>
  </si>
  <si>
    <t>Gathering necessary information required for performing Microgrid Design and consultation service, including but not limited to attending project meeting, collecting project documents from other parties, liaising with other parties, conducting feasibility study, attending any necessary off-site and / or on-site activity, as per requested by &lt;customer project manager name&gt;</t>
  </si>
  <si>
    <t>Performing Microgrid Design and consultation service, providing System Design Documents, Microgrid System Component Technical Specifications (e.g. brand and model of DERs; Smart Electrical Distribution Board; Cables; other accessories and intended high level installation position and method), Control System Documentation, Integration Documentation, Commissioning and Acceptance Test Plans, Operations and Maintenance Documentation, Cybersecurity Documentation, Warranties and Life Cycle costs according to &lt;document, e.g. design, proposal, tender&gt;</t>
  </si>
  <si>
    <t>Microgrid Design - Handover</t>
  </si>
  <si>
    <t>Microgrid Design - After-Sales</t>
  </si>
  <si>
    <t>&lt;Note : Microgrid designer task ends here. In normal case this role's scope is only performing Microgrid design but not taking care of the the project execution. The microgrid design certification party continuing in steering the execution as Consultant. However, it is possible that the certification party fades out and Microgrid designer continues as Consultant. In any case, the Consultant should be at least Consulted in each phase as he is Accountable for the performance of microgrid at the end of the project&gt;</t>
  </si>
  <si>
    <t>ESS Supplier - Pre-Sales</t>
  </si>
  <si>
    <t>ESS Supplier - Execution</t>
  </si>
  <si>
    <t>ESS Supplier - Handover</t>
  </si>
  <si>
    <t>ESS Supplier - After-Sales</t>
  </si>
  <si>
    <t>ESS Installer - Pre-Sales</t>
  </si>
  <si>
    <t>ESS Installer - Execution</t>
  </si>
  <si>
    <t>ESS Installer - Handover</t>
  </si>
  <si>
    <t>ESS Installer - After-Sales</t>
  </si>
  <si>
    <t>ESS Cabler - Pre-Sales</t>
  </si>
  <si>
    <t>ESS Cabler - Execution</t>
  </si>
  <si>
    <t>ESS Cabler - Handover</t>
  </si>
  <si>
    <t>ESS Cabler - After-Sales</t>
  </si>
  <si>
    <t>ESS Configurator - Pre-Sales</t>
  </si>
  <si>
    <t>ESS Configurator - Execution</t>
  </si>
  <si>
    <t>ESS Configurator - Handover</t>
  </si>
  <si>
    <t>ESS Configurator - After-Sales</t>
  </si>
  <si>
    <t>Gathering necessary information required for designing and specifying ESS to be supplied, including but not limited to attending project briefing, receiving project documents, attending site survey, setting up demo/trial/pilot, as per requested by &lt;customer name&gt;</t>
  </si>
  <si>
    <t>Designing and specifying ESS as well as drafting installation position and method according to &lt;document, e.g. design, proposal, tender&gt;</t>
  </si>
  <si>
    <t>Providing offer, including but not limited to : ESS to be supplied, supplied hardware warranty, supplied hardware datasheet, supplied hardware certificates, supplied hardware communication document, supplied hardware user manual, logistic arrangement for supplied hardware, supplied hardware operation training, supplied hardware troubleshooting and emergency response training, supplied hardware spare part management, supplied hardware End-Of-Life or Phase-In/Phase-Out roadmap and substitution hardware availability, maintenance contract for supplied hardware.</t>
  </si>
  <si>
    <t>Evaluating and accepting ESS supplying offer (including commercial negotiation)</t>
  </si>
  <si>
    <t>Gathering necessary information required for supplying ESS, including but not limited to attending project meeting, collecting project documents from other parties, liaising with other parties, conducting feasibility study, attending any necessary off-site and / or on-site activity, as per requested by &lt;customer project manager name&gt;</t>
  </si>
  <si>
    <t>Providing detailed project plan, including but not limited to identifying hardware delivery timeline, liaising with site manager regarding logistic, warehousing and performing work task arrangement, feeding ESS installer and other parties with necessary document, such as Commercial invoice, Delivery Order, Certificate of origin, Packing list, Import license, FAT Test Report, Installation Instructions, Configuration Manual, SAT Report Template</t>
  </si>
  <si>
    <t>Approving submitted ESS supplying MoS</t>
  </si>
  <si>
    <t>Performing ESS supplying tasks according to approved MoS</t>
  </si>
  <si>
    <t>Gathering necessary information required for installing supplied ESS, including but not limited to attending project briefing, receiving project documents, attending site survey, setting up demo/trial/pilot, as per requested by &lt;customer name&gt;</t>
  </si>
  <si>
    <t>Liaising with ESS supplier to specify supplied ESS intended installation position and method according to &lt;document, e.g. Installation Instruction, design&gt;</t>
  </si>
  <si>
    <t>Evaluating and accepting ESS installation offer (including commercial negotiation)</t>
  </si>
  <si>
    <t>Gathering necessary information required for installing ESS, including but not limited to attending project meeting, collecting project documents from other parties, liaising with other parties, conducting feasibility study, attending any necessary off-site and / or on-site activity, as per requested by &lt;customer project manager name&gt;</t>
  </si>
  <si>
    <t>Providing ESS installation MoS, states aligned work schedule, any other arrangement as well as the risks, control measures implementation method and contingency plan</t>
  </si>
  <si>
    <t>Approving submitted ESS installation MoS</t>
  </si>
  <si>
    <t>Performing ESS installation tasks according to approved MoS</t>
  </si>
  <si>
    <t>Submitting completion report template (e.g. pre-installation location photos and installed hardware photos), indicates the work evaluation criteria for approval (e.g. meeting the ESS installation requirement in Installation Instruction, work been completed on schedule and within budget, completed work complies with local standards, work been carried out in a safe manner, work been done with minimum interruption to other party's work and even the aesthetic consideration)</t>
  </si>
  <si>
    <t>Gathering necessary information required for connecting installed ESS, including but not limited to attending project briefing, receiving project documents, attending site survey, setting up demo/trial/pilot, as per requested by &lt;customer name&gt;</t>
  </si>
  <si>
    <t>Liaising with ESS installer to understand supplied LITEON component(s) installation position and method according to &lt;document, e.g. Installation Instruction, design&gt;</t>
  </si>
  <si>
    <t>Evaluating and accepting ESS cabling work offer (including commercial negotiation)</t>
  </si>
  <si>
    <t>Gathering necessary information required for connecting ESS, including but not limited to attending project meeting, collecting project documents from other parties, liaising with other parties, conducting feasibility study, attending any necessary off-site and / or on-site activity, as per requested by &lt;customer project manager name&gt;</t>
  </si>
  <si>
    <t>Approving submitted ESS cabling work MoS</t>
  </si>
  <si>
    <t>Performing ESS cabling work tasks according to approved MoS</t>
  </si>
  <si>
    <t>Submitting completion report template (e.g. cable routing diagram, cable piping or trunking photos, labeling and termination photos), indicates the work evaluation criteria for approval (e.g. meeting the ESS connection requirement in Installation Instruction, work been completed on schedule and within budget, completed work complies with local standards, work been carried out in a safe manner, work been done with minimum interruption to other party's work and even the aesthetic consideration)</t>
  </si>
  <si>
    <t>Gathering necessary information required for configuring connected ESS, including but not limited to attending project briefing, receiving project documents, attending site survey, setting up demo/trial/pilot, as per requested by &lt;customer name&gt;</t>
  </si>
  <si>
    <t>Liaising with ESS cabler to understand supplied ESS connection method according to &lt;document, e.g. Installation Instruction, design&gt;</t>
  </si>
  <si>
    <t>Evaluating and accepting ESS configuration work offer (including commercial negotiation)</t>
  </si>
  <si>
    <t>Gathering necessary information required for configure connected ESS, including but not limited to attending project meeting, collecting project documents from other parties, liaising with other parties, conducting feasibility study, attending any necessary off-site and / or on-site activity, as per requested by &lt;customer project manager name&gt;</t>
  </si>
  <si>
    <t>Approving submitted ESS configuration work MoS</t>
  </si>
  <si>
    <t>Performing ESS configuration work tasks according to approved MoS</t>
  </si>
  <si>
    <t>DER hardware (e.g. PV system and inverter, Genset and Genset controller), installation, cabling work (AC, DC and communication), integration</t>
  </si>
  <si>
    <t>ESS hardware (e.g. BESS system and inverter), installation, cabling work (AC, DC and communication), integration</t>
  </si>
  <si>
    <t>Electrical DB Supplier - Pre-Sales</t>
  </si>
  <si>
    <t>Electrical DB Supplier - Execution</t>
  </si>
  <si>
    <t>Electrical DB Supplier - Handover</t>
  </si>
  <si>
    <t>Electrical DB Supplier - After-Sales</t>
  </si>
  <si>
    <t>Electrical DB Installer - Pre-Sales</t>
  </si>
  <si>
    <t>Electrical DB Installer - Execution</t>
  </si>
  <si>
    <t>Electrical DB Installer - Handover</t>
  </si>
  <si>
    <t>Electrical DB Installer - After-Sales</t>
  </si>
  <si>
    <t>Electrical DB Cabler - Pre-Sales</t>
  </si>
  <si>
    <t>Electrical DB Cabler - Execution</t>
  </si>
  <si>
    <t>Electrical DB Cabler - Handover</t>
  </si>
  <si>
    <t>Electrical DB Cabler - After-Sales</t>
  </si>
  <si>
    <t>Electrical DB Configurator - Pre-Sales</t>
  </si>
  <si>
    <t>Electrical DB Configurator - Execution</t>
  </si>
  <si>
    <t>Electrical DB Configurator - Handover</t>
  </si>
  <si>
    <t>Electrical DB Configurator - After-Sales</t>
  </si>
  <si>
    <t>Gathering necessary information required for designing and specifying Electrical DB to be supplied, including but not limited to attending project briefing, receiving project documents, attending site survey, setting up demo/trial/pilot, as per requested by &lt;customer name&gt;</t>
  </si>
  <si>
    <t>Designing and specifying Electrical DB as well as drafting installation position and method according to &lt;document, e.g. design, proposal, tender&gt;</t>
  </si>
  <si>
    <t>Providing offer, including but not limited to : Electrical DB to be supplied, supplied hardware warranty, supplied hardware datasheet, supplied hardware certificates, supplied hardware communication document, supplied hardware user manual, logistic arrangement for supplied hardware, supplied hardware operation training, supplied hardware troubleshooting and emergency response training, supplied hardware spare part management, supplied hardware End-Of-Life or Phase-In/Phase-Out roadmap and substitution hardware availability, maintenance contract for supplied hardware.</t>
  </si>
  <si>
    <t>Evaluating and accepting Electrical DB supplying offer (including commercial negotiation)</t>
  </si>
  <si>
    <t>Gathering necessary information required for supplying Electrical DB, including but not limited to attending project meeting, collecting project documents from other parties, liaising with other parties, conducting feasibility study, attending any necessary off-site and / or on-site activity, as per requested by &lt;customer project manager name&gt;</t>
  </si>
  <si>
    <t>Providing detailed project plan, including but not limited to identifying hardware delivery timeline, liaising with site manager regarding logistic, warehousing and performing work task arrangement, feeding Electrical DB installer and other parties with necessary document, such as Commercial invoice, Delivery Order, Certificate of origin, Packing list, Import license, FAT Test Report, Installation Instructions, Configuration Manual, SAT Report Template</t>
  </si>
  <si>
    <t>Approving submitted Electrical DB supplying MoS</t>
  </si>
  <si>
    <t>Performing Electrical DB supplying tasks according to approved MoS</t>
  </si>
  <si>
    <t>Gathering necessary information required for installing supplied Electrical DB, including but not limited to attending project briefing, receiving project documents, attending site survey, setting up demo/trial/pilot, as per requested by &lt;customer name&gt;</t>
  </si>
  <si>
    <t>Liaising with Electrical DB supplier to specify supplied Electrical DB intended installation position and method according to &lt;document, e.g. Installation Instruction, design&gt;</t>
  </si>
  <si>
    <t>Evaluating and accepting Electrical DB installation offer (including commercial negotiation)</t>
  </si>
  <si>
    <t>Gathering necessary information required for installing Electrical DB, including but not limited to attending project meeting, collecting project documents from other parties, liaising with other parties, conducting feasibility study, attending any necessary off-site and / or on-site activity, as per requested by &lt;customer project manager name&gt;</t>
  </si>
  <si>
    <t>Providing Electrical DB installation MoS, states aligned work schedule, any other arrangement as well as the risks, control measures implementation method and contingency plan</t>
  </si>
  <si>
    <t>Approving submitted Electrical DB installation MoS</t>
  </si>
  <si>
    <t>Performing Electrical DB installation tasks according to approved MoS</t>
  </si>
  <si>
    <t>Submitting completion report template (e.g. pre-installation location photos and installed hardware photos), indicates the work evaluation criteria for approval (e.g. meeting the Electrical DB installation requirement in Installation Instruction, work been completed on schedule and within budget, completed work complies with local standards, work been carried out in a safe manner, work been done with minimum interruption to other party's work and even the aesthetic consideration)</t>
  </si>
  <si>
    <t>Gathering necessary information required for connecting installed Electrical DB, including but not limited to attending project briefing, receiving project documents, attending site survey, setting up demo/trial/pilot, as per requested by &lt;customer name&gt;</t>
  </si>
  <si>
    <t>Liaising with Electrical DB installer to understand supplied LITEON component(s) installation position and method according to &lt;document, e.g. Installation Instruction, design&gt;</t>
  </si>
  <si>
    <t>Evaluating and accepting Electrical DB cabling work offer (including commercial negotiation)</t>
  </si>
  <si>
    <t>Gathering necessary information required for connecting Electrical DB, including but not limited to attending project meeting, collecting project documents from other parties, liaising with other parties, conducting feasibility study, attending any necessary off-site and / or on-site activity, as per requested by &lt;customer project manager name&gt;</t>
  </si>
  <si>
    <t>Approving submitted Electrical DB cabling work MoS</t>
  </si>
  <si>
    <t>Performing Electrical DB cabling work tasks according to approved MoS</t>
  </si>
  <si>
    <t>Submitting completion report template (e.g. cable routing diagram, cable piping or trunking photos, labeling and termination photos), indicates the work evaluation criteria for approval (e.g. meeting the Electrical DB connection requirement in Installation Instruction, work been completed on schedule and within budget, completed work complies with local standards, work been carried out in a safe manner, work been done with minimum interruption to other party's work and even the aesthetic consideration)</t>
  </si>
  <si>
    <t>Gathering necessary information required for configuring connected Electrical DB, including but not limited to attending project briefing, receiving project documents, attending site survey, setting up demo/trial/pilot, as per requested by &lt;customer name&gt;</t>
  </si>
  <si>
    <t>Liaising with Electrical DB cabler to understand supplied Electrical DB connection method according to &lt;document, e.g. Installation Instruction, design&gt;</t>
  </si>
  <si>
    <t>Evaluating and accepting Electrical DB configuration work offer (including commercial negotiation)</t>
  </si>
  <si>
    <t>Gathering necessary information required for configure connected Electrical DB, including but not limited to attending project meeting, collecting project documents from other parties, liaising with other parties, conducting feasibility study, attending any necessary off-site and / or on-site activity, as per requested by &lt;customer project manager name&gt;</t>
  </si>
  <si>
    <t>Approving submitted Electrical DB configuration work MoS</t>
  </si>
  <si>
    <t>Performing Electrical DB configuration work tasks according to approved MoS</t>
  </si>
  <si>
    <t>Providing offer, including but not limited to : Electrical DB installation service to be supplied, DLP (Defect Liability Period), any materials or tools required in completing the supplied service, project management (including resource management, labour work permit application, labour safety certificate (e.g. CSOC, BCSS) acquisition, labour professional qualification (e.g. LEW, PE) acquisition, project planning), drawings, MoS, completion report, maintenance contract</t>
  </si>
  <si>
    <t>project management (including resource management, labour work permit application, labour safety certificate (e.g. CSOC, BCSS) acquisition, labour professional qualification (e.g. LEW, PE) acquisition, project planning), drawings, MoS, completion report, maintenance contract</t>
  </si>
  <si>
    <t>Providing offer, including but not limited to : service to be supplied, DLP (Defect Liability Period), any materials or tools required in completing the supplied service, project management (including resource management, labour work permit application, labour safety certificate (e.g. CSOC, BCSS) acquisition, labour professional qualification (e.g. LEW, PE) acquisition, project planning), drawings, MoS, completion report, maintenance contract</t>
  </si>
  <si>
    <t xml:space="preserve"> Feasibility Study Report, Microgrid System Architecture, Microgrid System Components, Conceptual Design Report, Project References, (Optional) Financial Models, details and cost of Microgrid Design and consultation service to be supplied in execution phase (e.g. System Design Documents, Microgrid System Component Technical Specifications, Control System Documentation, Integration Documentation, Commissioning and Acceptance Test Plans, Operations and Maintenance Documentation, Cybersecurity Documentation, Warranties and Life Cycle costs), project management (including resource management, labour work permit application, labour safety certificate (e.g. CSOC, BCSS) acquisition, labour professional qualification (e.g. LEW, PE) acquisition, project planning). More details refer to Sheet "MicrogridDesignDocs"</t>
  </si>
  <si>
    <t>Providing offer, including but not limited to : Microgrid Design and consultation service Feasibility Study Report, Microgrid System Architecture, Microgrid System Components, Conceptual Design Report, Project References, (Optional) Financial Models, details and cost of Microgrid Design and consultation service to be supplied in execution phase (e.g. System Design Documents, Microgrid System Component Technical Specifications, Control System Documentation, Integration Documentation, Commissioning and Acceptance Test Plans, Operations and Maintenance Documentation, Cybersecurity Documentation, Warranties and Life Cycle costs), project management (including resource management, labour work permit application, labour safety certificate (e.g. CSOC, BCSS) acquisition, labour professional qualification (e.g. LEW, PE) acquisition, project planning). More details refer to Sheet "MicrogridDesignDocs"</t>
  </si>
  <si>
    <t>Providing offer, including but not limited to : DER installation service to be supplied, DLP (Defect Liability Period), any materials or tools required in completing the supplied service, project management (including resource management, labour work permit application, labour safety certificate (e.g. CSOC, BCSS) acquisition, labour professional qualification (e.g. LEW, PE) acquisition, project planning), drawings, MoS, completion report, maintenance contract</t>
  </si>
  <si>
    <t>Providing offer, including but not limited to : ESS installation service to be supplied, DLP (Defect Liability Period), any materials or tools required in completing the supplied service, project management (including resource management, labour work permit application, labour safety certificate (e.g. CSOC, BCSS) acquisition, labour professional qualification (e.g. LEW, PE) acquisition, project planning), drawings, MoS, completion report, maintenance contract</t>
  </si>
  <si>
    <t>Providing offer, including but not limited to : LITEON component(s) installation service to be supplied, DLP (Defect Liability Period), any materials or tools required in completing the supplied service, project management (including resource management, labour work permit application, labour safety certificate (e.g. CSOC, BCSS) acquisition, labour professional qualification (e.g. LEW, PE) acquisition, project planning), drawings, MoS, completion report, maintenance contract</t>
  </si>
  <si>
    <t>Edge Gateway Control Panel (EGCP) assembly, installation, cabling work (AC, DC and communication), integration</t>
  </si>
  <si>
    <t>EGCP Supplier - Pre-Sales</t>
  </si>
  <si>
    <t>EGCP Supplier - Execution</t>
  </si>
  <si>
    <t>EGCP Supplier - Handover</t>
  </si>
  <si>
    <t>EGCP Supplier - After-Sales</t>
  </si>
  <si>
    <t>EGCP Installer - Pre-Sales</t>
  </si>
  <si>
    <t>EGCP Installer - Execution</t>
  </si>
  <si>
    <t>EGCP Installer - Handover</t>
  </si>
  <si>
    <t>EGCP Installer - After-Sales</t>
  </si>
  <si>
    <t>EGCP Cabler - Pre-Sales</t>
  </si>
  <si>
    <t>EGCP Cabler - Execution</t>
  </si>
  <si>
    <t>EGCP Cabler - Handover</t>
  </si>
  <si>
    <t>EGCP Cabler - After-Sales</t>
  </si>
  <si>
    <t>EGCP Configurator - Pre-Sales</t>
  </si>
  <si>
    <t>EGCP Configurator - Execution</t>
  </si>
  <si>
    <t>EGCP Configurator - Handover</t>
  </si>
  <si>
    <t>EGCP Configurator - After-Sales</t>
  </si>
  <si>
    <t>Gathering necessary information required for designing and specifying Edge Gateway Control Panel (EGCP) to be supplied, including but not limited to attending project briefing, receiving project documents, attending site survey, setting up demo/trial/pilot, as per requested by &lt;customer name&gt;</t>
  </si>
  <si>
    <t>Designing and specifying Edge Gateway Control Panel (EGCP) as well as drafting installation position and method according to &lt;document, e.g. design, proposal, tender&gt;</t>
  </si>
  <si>
    <t>Providing offer, including but not limited to : Edge Gateway Control Panel (EGCP) to be supplied, supplied hardware warranty, supplied hardware datasheet, supplied hardware certificates, supplied hardware communication document, supplied hardware user manual, logistic arrangement for supplied hardware, supplied hardware operation training, supplied hardware troubleshooting and emergency response training, supplied hardware spare part management, supplied hardware End-Of-Life or Phase-In/Phase-Out roadmap and substitution hardware availability, maintenance contract for supplied hardware.</t>
  </si>
  <si>
    <t>Evaluating and accepting Edge Gateway Control Panel (EGCP) supplying offer (including commercial negotiation)</t>
  </si>
  <si>
    <t>Gathering necessary information required for supplying Edge Gateway Control Panel (EGCP), including but not limited to attending project meeting, collecting project documents from other parties, liaising with other parties, conducting feasibility study, attending any necessary off-site and / or on-site activity, as per requested by &lt;customer project manager name&gt;</t>
  </si>
  <si>
    <t>Providing detailed project plan, including but not limited to identifying hardware delivery timeline, liaising with site manager regarding logistic, warehousing and performing work task arrangement, feeding Edge Gateway Control Panel (EGCP) installer and other parties with necessary document, such as Commercial invoice, Delivery Order, Certificate of origin, Packing list, Import license, FAT Test Report, Installation Instructions, Configuration Manual, SAT Report Template</t>
  </si>
  <si>
    <t>Approving submitted Edge Gateway Control Panel (EGCP) supplying MoS</t>
  </si>
  <si>
    <t>Performing Edge Gateway Control Panel (EGCP) supplying tasks according to approved MoS</t>
  </si>
  <si>
    <t>Gathering necessary information required for installing supplied Edge Gateway Control Panel (EGCP), including but not limited to attending project briefing, receiving project documents, attending site survey, setting up demo/trial/pilot, as per requested by &lt;customer name&gt;</t>
  </si>
  <si>
    <t>Liaising with Edge Gateway Control Panel (EGCP) supplier to specify supplied Edge Gateway Control Panel (EGCP) intended installation position and method according to &lt;document, e.g. Installation Instruction, design&gt;</t>
  </si>
  <si>
    <t>Providing offer, including but not limited to : Edge Gateway Control Panel (EGCP) installation service to be supplied, DLP (Defect Liability Period), any materials or tools required in completing the supplied service, project management (including resource management, labour work permit application, labour safety certificate (e.g. CSOC, BCSS) acquisition, labour professional qualification (e.g. LEW, PE) acquisition, project planning), drawings, MoS, completion report, maintenance contract</t>
  </si>
  <si>
    <t>Evaluating and accepting Edge Gateway Control Panel (EGCP) installation offer (including commercial negotiation)</t>
  </si>
  <si>
    <t>Gathering necessary information required for installing Edge Gateway Control Panel (EGCP), including but not limited to attending project meeting, collecting project documents from other parties, liaising with other parties, conducting feasibility study, attending any necessary off-site and / or on-site activity, as per requested by &lt;customer project manager name&gt;</t>
  </si>
  <si>
    <t>Providing Edge Gateway Control Panel (EGCP) installation MoS, states aligned work schedule, any other arrangement as well as the risks, control measures implementation method and contingency plan</t>
  </si>
  <si>
    <t>Approving submitted Edge Gateway Control Panel (EGCP) installation MoS</t>
  </si>
  <si>
    <t>Performing Edge Gateway Control Panel (EGCP) installation tasks according to approved MoS</t>
  </si>
  <si>
    <t>Submitting completion report template (e.g. pre-installation location photos and installed hardware photos), indicates the work evaluation criteria for approval (e.g. meeting the Edge Gateway Control Panel (EGCP) installation requirement in Installation Instruction, work been completed on schedule and within budget, completed work complies with local standards, work been carried out in a safe manner, work been done with minimum interruption to other party's work and even the aesthetic consideration)</t>
  </si>
  <si>
    <t>Gathering necessary information required for connecting installed Edge Gateway Control Panel (EGCP), including but not limited to attending project briefing, receiving project documents, attending site survey, setting up demo/trial/pilot, as per requested by &lt;customer name&gt;</t>
  </si>
  <si>
    <t>Liaising with Edge Gateway Control Panel (EGCP) installer to understand supplied LITEON component(s) installation position and method according to &lt;document, e.g. Installation Instruction, design&gt;</t>
  </si>
  <si>
    <t>Evaluating and accepting Edge Gateway Control Panel (EGCP) cabling work offer (including commercial negotiation)</t>
  </si>
  <si>
    <t>Gathering necessary information required for connecting Edge Gateway Control Panel (EGCP), including but not limited to attending project meeting, collecting project documents from other parties, liaising with other parties, conducting feasibility study, attending any necessary off-site and / or on-site activity, as per requested by &lt;customer project manager name&gt;</t>
  </si>
  <si>
    <t>Approving submitted Edge Gateway Control Panel (EGCP) cabling work MoS</t>
  </si>
  <si>
    <t>Performing Edge Gateway Control Panel (EGCP) cabling work tasks according to approved MoS</t>
  </si>
  <si>
    <t>Submitting completion report template (e.g. cable routing diagram, cable piping or trunking photos, labeling and termination photos), indicates the work evaluation criteria for approval (e.g. meeting the Edge Gateway Control Panel (EGCP) connection requirement in Installation Instruction, work been completed on schedule and within budget, completed work complies with local standards, work been carried out in a safe manner, work been done with minimum interruption to other party's work and even the aesthetic consideration)</t>
  </si>
  <si>
    <t>Gathering necessary information required for configuring connected Edge Gateway Control Panel (EGCP), including but not limited to attending project briefing, receiving project documents, attending site survey, setting up demo/trial/pilot, as per requested by &lt;customer name&gt;</t>
  </si>
  <si>
    <t>Liaising with Edge Gateway Control Panel (EGCP) cabler to understand supplied Edge Gateway Control Panel (EGCP) connection method according to &lt;document, e.g. Installation Instruction, design&gt;</t>
  </si>
  <si>
    <t>Evaluating and accepting Edge Gateway Control Panel (EGCP) configuration work offer (including commercial negotiation)</t>
  </si>
  <si>
    <t>Gathering necessary information required for configure connected Edge Gateway Control Panel (EGCP), including but not limited to attending project meeting, collecting project documents from other parties, liaising with other parties, conducting feasibility study, attending any necessary off-site and / or on-site activity, as per requested by &lt;customer project manager name&gt;</t>
  </si>
  <si>
    <t>Approving submitted Edge Gateway Control Panel (EGCP) configuration work MoS</t>
  </si>
  <si>
    <t>Performing Edge Gateway Control Panel (EGCP) configuration work tasks according to approved MoS</t>
  </si>
  <si>
    <t>Microgrid Controller Integration and final UAT</t>
  </si>
  <si>
    <t>Ad-hoc troubleshooting service</t>
  </si>
  <si>
    <t xml:space="preserve">(Pre-Concept Design) Artistic impression, power point or video/3D rendering </t>
  </si>
  <si>
    <t>(Pre-Concept Design) Supporting presentations/meetings at customer’s site</t>
  </si>
  <si>
    <t>(Pre-Detail Design) BOQ, Layout &amp; Wiring Diagram, Integration plan</t>
  </si>
  <si>
    <t>(Pre-Documentation) Special technical documents for pitching or proposal submittal</t>
  </si>
  <si>
    <t>(Pre-Site Visit) Audit support, Feasibility assessments</t>
  </si>
  <si>
    <t>(Pre-Travel) Travel time and accommodation required for presales activities</t>
  </si>
  <si>
    <t>(Exe-Training) Control Panel assembly &amp; Installation training</t>
  </si>
  <si>
    <t>v</t>
  </si>
  <si>
    <t>EGCP Accessories Supplier - Pre-Sales</t>
  </si>
  <si>
    <t>EGCP Accessories Supplier - Execution</t>
  </si>
  <si>
    <t>EGCP Accessories Supplier - Handover</t>
  </si>
  <si>
    <t>EGCP Accessories Supplier - After-Sales</t>
  </si>
  <si>
    <t>EGCP Accessories Installer - Pre-Sales</t>
  </si>
  <si>
    <t>EGCP Accessories Installer - Execution</t>
  </si>
  <si>
    <t>EGCP Accessories Installer - Handover</t>
  </si>
  <si>
    <t>EGCP Accessories Installer - After-Sales</t>
  </si>
  <si>
    <t>EGCP Accessories Cabler - Pre-Sales</t>
  </si>
  <si>
    <t>EGCP Accessories Cabler - Execution</t>
  </si>
  <si>
    <t>EGCP Accessories Cabler - Handover</t>
  </si>
  <si>
    <t>EGCP Accessories Cabler - After-Sales</t>
  </si>
  <si>
    <t>EGCP Accessories Configurator - Pre-Sales</t>
  </si>
  <si>
    <t>EGCP Accessories Configurator - Execution</t>
  </si>
  <si>
    <t>EGCP Accessories Configurator - Handover</t>
  </si>
  <si>
    <t>EGCP Accessories Configurator - After-Sales</t>
  </si>
  <si>
    <t>MGC Integration and Commissioning - Pre-Sales</t>
  </si>
  <si>
    <t>MGC Integration and Commissioning - Execution</t>
  </si>
  <si>
    <t>MGC Integration and Commissioning - Handover</t>
  </si>
  <si>
    <t>MGC Integration and Commissioning - After-Sales</t>
  </si>
  <si>
    <t>MGC Integration and Commissioning</t>
  </si>
  <si>
    <t>1. Planning and Feasibility Assessment:=&gt; Network analysis and feasibility study report</t>
  </si>
  <si>
    <t>Initial site survey =&gt; Site survey report ()</t>
  </si>
  <si>
    <t>Analyze the existing electrical infrastructure</t>
  </si>
  <si>
    <t>Study and assess the load demands</t>
  </si>
  <si>
    <t>Incorporate an energy audit to identify energy conservation opportunities</t>
  </si>
  <si>
    <t>Check renewable energy resources available at the site</t>
  </si>
  <si>
    <t>Identify potential integration issues</t>
  </si>
  <si>
    <t>Financial analysis and evaluation</t>
  </si>
  <si>
    <t>2. Design and Engineering:</t>
  </si>
  <si>
    <t>Develop a microgrid layout and testing activities</t>
  </si>
  <si>
    <t>Develop electrical and mechanical design plans</t>
  </si>
  <si>
    <t>Developing Drawings and schematics</t>
  </si>
  <si>
    <t>Specify equipment and select vendors</t>
  </si>
  <si>
    <t>Develop Control Systems and Network Integration</t>
  </si>
  <si>
    <t>Testing and Certification</t>
  </si>
  <si>
    <t>3. Construction and Commissioning:</t>
  </si>
  <si>
    <t>Site preparation</t>
  </si>
  <si>
    <t>Procurement and delivery of equipment</t>
  </si>
  <si>
    <t>Installation of equipment</t>
  </si>
  <si>
    <t>Commissioning and testing of equipment</t>
  </si>
  <si>
    <t>Integration Testing and commissioning</t>
  </si>
  <si>
    <t>Complete system testing</t>
  </si>
  <si>
    <t>4. Operation and maintenance:</t>
  </si>
  <si>
    <t>Ongoing performance monitoring</t>
  </si>
  <si>
    <t>Maintenance schedule</t>
  </si>
  <si>
    <t>Repairs and replacements of damaged equipment</t>
  </si>
  <si>
    <t>Continuous system monitoring</t>
  </si>
  <si>
    <t>Upgrade and modifications for better performance</t>
  </si>
  <si>
    <t>Operator training</t>
  </si>
  <si>
    <t>Emergency Response Plan scheduling and implementation.</t>
  </si>
  <si>
    <t xml:space="preserve"> providing documents such as Microgrid Controller System Architecture drawings and diagrams, Microgrid Controller operations and maintenance manual, Protection and control settings and coordination data, Cybersecurity plan and protocol, UAT report template, Project References; details and costs of service to be supplied in execution phase (e.g. Microgrid equipment and components functionality verification and rectification, communication testing between all connected components or devices, Microgrid Controller operation modes and scenarios validation, Microgrid fault and disturbances validation, Cybersecurity testing and implementation, arranging UAT activity and submitting UAT report according to approved template, Warranties and Life Cycle costs according to &lt;document, e.g. design, proposal, tender&gt;); project management (including resource management, labour work permit application, labour safety certificate (e.g. CSOC, BCSS) acquisition, labour professional qualification (e.g. LEW, PE) acquisition, project planning). </t>
  </si>
  <si>
    <t>Providing MoS, states aligned execution method and schedule, as well as the risks, control measures implementation method and contingency plan</t>
  </si>
  <si>
    <t>Submitting completion report template &lt;e.g. UAT report&gt;, indicates the work evaluation criteria for approval &lt;e.g. proofing and demonstrating commissioned MGC functionalities : Real-time monitoring and control, Load balancing, Remote Access, Power Quality Monitoring, Automatic reconfiguration (fault occurrence), Energy Storage Operational Optimization, Predictive maintenance, Scalability, Grid integration, and Cybersecurity&gt;</t>
  </si>
  <si>
    <t>Gathering necessary information required for performing MGC Integration and Commissioning service, including but not limited to attending project briefing, receiving project documents, attending site survey, setting up demo/trial/pilot, as per requested by &lt;customer name&gt;</t>
  </si>
  <si>
    <t>Providing MGC Integration and Commissioning implementation plan and schedule according to &lt;document, e.g. design, proposal, tender&gt;, if applicable</t>
  </si>
  <si>
    <t xml:space="preserve">Providing offer, including but not limited to :  providing documents such as Microgrid Controller System Architecture drawings and diagrams, Microgrid Controller operations and maintenance manual, Protection and control settings and coordination data, Cybersecurity plan and protocol, UAT report template, Project References; details and costs of service to be supplied in execution phase (e.g. Microgrid equipment and components functionality verification and rectification, communication testing between all connected components or devices, Microgrid Controller operation modes and scenarios validation, Microgrid fault and disturbances validation, Cybersecurity testing and implementation, arranging UAT activity and submitting UAT report according to approved template, Warranties and Life Cycle costs according to &lt;document, e.g. design, proposal, tender&gt;); project management (including resource management, labour work permit application, labour safety certificate (e.g. CSOC, BCSS) acquisition, labour professional qualification (e.g. LEW, PE) acquisition, project planning). </t>
  </si>
  <si>
    <t>Evaluating and accepting MGC Integration and Commissioning offer (including commercial negotiation)</t>
  </si>
  <si>
    <t>Gathering necessary information required for performing MGC Integration and Commissioning, including but not limited to attending project meeting, collecting project documents from other parties, liaising with other parties, conducting feasibility study, attending any necessary off-site and / or on-site activity, as per requested by &lt;customer project manager name&gt;</t>
  </si>
  <si>
    <t>Approving submitted MGC Integration and Commissioning MoS</t>
  </si>
  <si>
    <t>Performing MGC Integration and Commissioning tasks according to approved MoS</t>
  </si>
  <si>
    <t>Gathering necessary information required for designing and specifying EGCP Accessories to be supplied, including but not limited to attending project briefing, receiving project documents, attending site survey, setting up demo/trial/pilot, as per requested by &lt;customer name&gt;</t>
  </si>
  <si>
    <t>Designing and specifying EGCP Accessories as well as drafting installation position and method according to &lt;document, e.g. design, proposal, tender&gt;</t>
  </si>
  <si>
    <t>Providing offer, including but not limited to : EGCP Accessories to be supplied, supplied hardware warranty, supplied hardware datasheet, supplied hardware certificates, supplied hardware communication document, supplied hardware user manual, logistic arrangement for supplied hardware, supplied hardware operation training, supplied hardware troubleshooting and emergency response training, supplied hardware spare part management, supplied hardware End-Of-Life or Phase-In/Phase-Out roadmap and substitution hardware availability, maintenance contract for supplied hardware.</t>
  </si>
  <si>
    <t>Evaluating and accepting EGCP Accessories supplying offer (including commercial negotiation)</t>
  </si>
  <si>
    <t>Gathering necessary information required for supplying EGCP Accessories, including but not limited to attending project meeting, collecting project documents from other parties, liaising with other parties, conducting feasibility study, attending any necessary off-site and / or on-site activity, as per requested by &lt;customer project manager name&gt;</t>
  </si>
  <si>
    <t>Providing detailed project plan, including but not limited to identifying hardware delivery timeline, liaising with site manager regarding logistic, warehousing and performing work task arrangement, feeding EGCP Accessories installer and other parties with necessary document, such as Commercial invoice, Delivery Order, Certificate of origin, Packing list, Import license, FAT Test Report, Installation Instructions, Configuration Manual, SAT Report Template</t>
  </si>
  <si>
    <t>Approving submitted EGCP Accessories supplying MoS</t>
  </si>
  <si>
    <t>Performing EGCP Accessories supplying tasks according to approved MoS</t>
  </si>
  <si>
    <t>Gathering necessary information required for installing supplied EGCP Accessories, including but not limited to attending project briefing, receiving project documents, attending site survey, setting up demo/trial/pilot, as per requested by &lt;customer name&gt;</t>
  </si>
  <si>
    <t>Liaising with EGCP Accessories supplier to specify supplied EGCP Accessories intended installation position and method according to &lt;document, e.g. Installation Instruction, design&gt;</t>
  </si>
  <si>
    <t>Providing offer, including but not limited to : EGCP Accessories installation service to be supplied, DLP (Defect Liability Period), any materials or tools required in completing the supplied service, project management (including resource management, labour work permit application, labour safety certificate (e.g. CSOC, BCSS) acquisition, labour professional qualification (e.g. LEW, PE) acquisition, project planning), drawings, MoS, completion report, maintenance contract</t>
  </si>
  <si>
    <t>Evaluating and accepting EGCP Accessories installation offer (including commercial negotiation)</t>
  </si>
  <si>
    <t>Gathering necessary information required for installing EGCP Accessories, including but not limited to attending project meeting, collecting project documents from other parties, liaising with other parties, conducting feasibility study, attending any necessary off-site and / or on-site activity, as per requested by &lt;customer project manager name&gt;</t>
  </si>
  <si>
    <t>Providing EGCP Accessories installation MoS, states aligned work schedule, any other arrangement as well as the risks, control measures implementation method and contingency plan</t>
  </si>
  <si>
    <t>Approving submitted EGCP Accessories installation MoS</t>
  </si>
  <si>
    <t>Performing EGCP Accessories installation tasks according to approved MoS</t>
  </si>
  <si>
    <t>Submitting completion report template (e.g. pre-installation location photos and installed hardware photos), indicates the work evaluation criteria for approval (e.g. meeting the EGCP Accessories installation requirement in Installation Instruction, work been completed on schedule and within budget, completed work complies with local standards, work been carried out in a safe manner, work been done with minimum interruption to other party's work and even the aesthetic consideration)</t>
  </si>
  <si>
    <t>Gathering necessary information required for connecting installed EGCP Accessories, including but not limited to attending project briefing, receiving project documents, attending site survey, setting up demo/trial/pilot, as per requested by &lt;customer name&gt;</t>
  </si>
  <si>
    <t>Liaising with EGCP Accessories installer to understand supplied LITEON component(s) installation position and method according to &lt;document, e.g. Installation Instruction, design&gt;</t>
  </si>
  <si>
    <t>Evaluating and accepting EGCP Accessories cabling work offer (including commercial negotiation)</t>
  </si>
  <si>
    <t>Gathering necessary information required for connecting EGCP Accessories, including but not limited to attending project meeting, collecting project documents from other parties, liaising with other parties, conducting feasibility study, attending any necessary off-site and / or on-site activity, as per requested by &lt;customer project manager name&gt;</t>
  </si>
  <si>
    <t>Approving submitted EGCP Accessories cabling work MoS</t>
  </si>
  <si>
    <t>Performing EGCP Accessories cabling work tasks according to approved MoS</t>
  </si>
  <si>
    <t>Submitting completion report template (e.g. cable routing diagram, cable piping or trunking photos, labeling and termination photos), indicates the work evaluation criteria for approval (e.g. meeting the EGCP Accessories connection requirement in Installation Instruction, work been completed on schedule and within budget, completed work complies with local standards, work been carried out in a safe manner, work been done with minimum interruption to other party's work and even the aesthetic consideration)</t>
  </si>
  <si>
    <t>Gathering necessary information required for configuring connected EGCP Accessories, including but not limited to attending project briefing, receiving project documents, attending site survey, setting up demo/trial/pilot, as per requested by &lt;customer name&gt;</t>
  </si>
  <si>
    <t>Liaising with EGCP Accessories cabler to understand supplied EGCP Accessories connection method according to &lt;document, e.g. Installation Instruction, design&gt;</t>
  </si>
  <si>
    <t>Evaluating and accepting EGCP Accessories configuration work offer (including commercial negotiation)</t>
  </si>
  <si>
    <t>Gathering necessary information required for configure connected EGCP Accessories, including but not limited to attending project meeting, collecting project documents from other parties, liaising with other parties, conducting feasibility study, attending any necessary off-site and / or on-site activity, as per requested by &lt;customer project manager name&gt;</t>
  </si>
  <si>
    <t>Approving submitted EGCP Accessories configuration work MoS</t>
  </si>
  <si>
    <t>Performing EGCP Accessories configuration work tasks according to approved MoS</t>
  </si>
  <si>
    <t>EGCP Accessories (e.g. UPS, network switch, HMI aka monitors)</t>
  </si>
  <si>
    <t>EGCP Accessories (e.g. UPS, network switch, HMI such as laptops or monitors), installation, cabling work (AC, DC and communication), integration
UPS : if mains cut-off, need to inform Edge Gateway, can consider dry contact</t>
  </si>
  <si>
    <t>, including but not limited to providing detailed project plan, submitting UAT template for approval, liaising with site manager and other relevant parties regarding service activity arrangement, submitting required documents as per defined in &lt;document, e.g. design, proposal, tender&gt;, acquiring necessary document and approvals, such as Permit-To-Work.</t>
  </si>
  <si>
    <t>Performing MGC Integration and Commissioning, including but not limited to providing detailed project plan, submitting UAT template for approval, liaising with site manager and other relevant parties regarding service activity arrangement, submitting required documents as per defined in &lt;document, e.g. design, proposal, tender&gt;, acquiring necessary document and approvals, such as Permit-To-Work.</t>
  </si>
  <si>
    <t>Data collection service (e.g. collecting the load profile, checking available room for installation, surveying and confirming the EV charging station installation method etc.)</t>
  </si>
  <si>
    <t>Data entry service (i.e. performing manual configuration work required on behave of customer, such as creating devices, adding charging station)</t>
  </si>
  <si>
    <t>Data correction service (i.e. confirming whether the provided data is correct via in-house data analysis, and or onsite verification)</t>
  </si>
  <si>
    <t>Data conversion service (e.g. converting standard API response data format to meet the request. Note : normally development work involved, can consider it as a small project)</t>
  </si>
  <si>
    <t>Energy audit</t>
  </si>
  <si>
    <t>Power supply (230 VAC, 50 Hz)</t>
  </si>
  <si>
    <t>When requesting internet service from an ISP (Internet Service Provider), here are some factors that you may want to consider:</t>
  </si>
  <si>
    <t xml:space="preserve">Speed and bandwidth : </t>
  </si>
  <si>
    <t>Determine the minimum speed and bandwidth that meets your needs based on the number of devices and users in your home or business.</t>
  </si>
  <si>
    <t xml:space="preserve">Availability and coverage : </t>
  </si>
  <si>
    <t>Check if the ISP provides coverage in your area and if the type of internet connection suits your needs.</t>
  </si>
  <si>
    <t xml:space="preserve">Cost and package options : </t>
  </si>
  <si>
    <t>Compare different package options and costs from different ISPs to find the most suitable plan that meets your budget.</t>
  </si>
  <si>
    <t xml:space="preserve">Contract and fees : </t>
  </si>
  <si>
    <t>Consider the contract length, termination fees, and installation charges.</t>
  </si>
  <si>
    <t xml:space="preserve">Reliability and uptime : </t>
  </si>
  <si>
    <t>Check the ISP's history of reliability and uptime. Look for reviews and ratings from customers.</t>
  </si>
  <si>
    <t xml:space="preserve">Customer support : </t>
  </si>
  <si>
    <t>Check the ISP's customer service and technical support availability, quality, and satisfaction.</t>
  </si>
  <si>
    <t xml:space="preserve">Security and privacy : </t>
  </si>
  <si>
    <t>Evaluate the ISP's policies and measures in securing and protecting user privacy and data.</t>
  </si>
  <si>
    <t xml:space="preserve">Additional features : </t>
  </si>
  <si>
    <t>Check if the ISP offers additional features such as email, cloud storage, or parental control.</t>
  </si>
  <si>
    <t>Internet Service Provider - Pre-Sales</t>
  </si>
  <si>
    <t>Internet Service Provider - Execution</t>
  </si>
  <si>
    <t>Internet Service Provider - Handover</t>
  </si>
  <si>
    <t>Internet Service Provider - After-Sales</t>
  </si>
  <si>
    <t xml:space="preserve"> proposed speed and bandwidth, availability and coverage, cost and package options, contract and fees, reliability and uptime, customer support, security and privacy and additional features according to &lt;document, e.g. design, proposal, tender&gt;; project management (including resource management, labour work permit application, labour safety certificate (e.g. CSOC, BCSS) acquisition, labour professional qualification (e.g. LEW, PE) acquisition, project planning). </t>
  </si>
  <si>
    <t xml:space="preserve">proposed speed and bandwidth, availability and coverage, cost and package options, contract and fees, reliability and uptime, customer support, security and privacy and additional features according to &lt;document, e.g. design, proposal, tender&gt;; project management (including resource management, labour work permit application, labour safety certificate (e.g. CSOC, BCSS) acquisition, labour professional qualification (e.g. LEW, PE) acquisition, project planning). </t>
  </si>
  <si>
    <t>Network Infrastructure (LAN) service</t>
  </si>
  <si>
    <t>Network Infrastructure</t>
  </si>
  <si>
    <t>Network Infrastructure Installer - Pre-Sales</t>
  </si>
  <si>
    <t>Network Infrastructure Installer - Execution</t>
  </si>
  <si>
    <t>Network Infrastructure Installer - Handover</t>
  </si>
  <si>
    <t>Network Infrastructure Installer - After-Sales</t>
  </si>
  <si>
    <t>Network Infrastructure Cabler - Pre-Sales</t>
  </si>
  <si>
    <t>Network Infrastructure Cabler - Execution</t>
  </si>
  <si>
    <t>Network Infrastructure Cabler - Handover</t>
  </si>
  <si>
    <t>Network Infrastructure Cabler - After-Sales</t>
  </si>
  <si>
    <t>Network Infrastructure Configurator - Pre-Sales</t>
  </si>
  <si>
    <t>Network Infrastructure Configurator - Execution</t>
  </si>
  <si>
    <t>Network Infrastructure Configurator - Handover</t>
  </si>
  <si>
    <t>Network Infrastructure Configurator - After-Sales</t>
  </si>
  <si>
    <t>Gathering necessary information required for designing and specifying Network Infrastructure to be supplied, including but not limited to attending project briefing, receiving project documents, attending site survey, setting up demo/trial/pilot, as per requested by &lt;customer name&gt;</t>
  </si>
  <si>
    <t>Designing and specifying Network Infrastructure as well as drafting installation position and method according to &lt;document, e.g. design, proposal, tender&gt;</t>
  </si>
  <si>
    <t>Evaluating and accepting Network Infrastructure supplying offer (including commercial negotiation)</t>
  </si>
  <si>
    <t>Gathering necessary information required for supplying Network Infrastructure, including but not limited to attending project meeting, collecting project documents from other parties, liaising with other parties, conducting feasibility study, attending any necessary off-site and / or on-site activity, as per requested by &lt;customer project manager name&gt;</t>
  </si>
  <si>
    <t>Approving submitted Network Infrastructure supplying MoS</t>
  </si>
  <si>
    <t>Performing Network Infrastructure supplying tasks according to approved MoS</t>
  </si>
  <si>
    <t xml:space="preserve">Client requirements : </t>
  </si>
  <si>
    <t>A summary of the client's needs and goals for their network infrastructure.</t>
  </si>
  <si>
    <t xml:space="preserve">Scope of work : </t>
  </si>
  <si>
    <t>A description of the work to be performed, including details on installation, configuration, testing, and deployment of the network infrastructure.</t>
  </si>
  <si>
    <t xml:space="preserve">Network design : </t>
  </si>
  <si>
    <t>A detailed explanation of the proposed network infrastructure design, including topology, network protocols, hardware, and software components, and how they will support the client's requirements.</t>
  </si>
  <si>
    <t xml:space="preserve">Hardware and software components : </t>
  </si>
  <si>
    <t>A list of the hardware and software required for the network infrastructure, including switches, routers, servers, firewalls, and other necessary equipment.</t>
  </si>
  <si>
    <t xml:space="preserve">Security and redundancy : </t>
  </si>
  <si>
    <t>A description of the security measures and redundancy protocols incorporated in the network design, including firewalls, data encryption, backup and failover systems, and disaster recovery procedures.</t>
  </si>
  <si>
    <t xml:space="preserve">Implementation plan : </t>
  </si>
  <si>
    <t>A timeline detailing the phases of implementation, along with associated milestones, testing, and quality assurance processes.</t>
  </si>
  <si>
    <t xml:space="preserve">Cost breakdown : </t>
  </si>
  <si>
    <t>A detailed breakdown of the costs associated with equipment, software, labor, and other expenses.</t>
  </si>
  <si>
    <t xml:space="preserve">Service level agreements : </t>
  </si>
  <si>
    <t>An outline of the support services to be provided after deployment, including ongoing maintenance, monitoring, and service level agreements.</t>
  </si>
  <si>
    <t xml:space="preserve">Risks and assumptions : </t>
  </si>
  <si>
    <t>A description of the assumptions made in the design and the associated risks to the project's success.</t>
  </si>
  <si>
    <t xml:space="preserve">Conclusion and recommendations : </t>
  </si>
  <si>
    <t>A summary of the proposal along with any recommendations and additional details that would help the client make an informed decision on the project.</t>
  </si>
  <si>
    <t>A network infrastructure proposal should generally include the following elements:</t>
  </si>
  <si>
    <t>Network Infrastructure Provider - Pre-Sales</t>
  </si>
  <si>
    <t>Network Infrastructure Provider - Execution</t>
  </si>
  <si>
    <t>Network Infrastructure Provider - Handover</t>
  </si>
  <si>
    <t>Network Infrastructure Provider - After-Sales</t>
  </si>
  <si>
    <t>Providing offer, including but not limited to : Scope of work, Network design, Hardware and software components, Security and redundancy, Implementation plan, Cost breakdown, Service level agreements, Risks and assumptions, any materials or tools required in completing the supplied service, supplied hardware warranty, supplied hardware datasheet, supplied hardware certificates, supplied hardware user manual, logistic arrangement for supplied hardware, supplied hardware operation training, supplied hardware troubleshooting and emergency response training, supplied hardware spare part management, supplied hardware End-Of-Life or Phase-In/Phase-Out roadmap and substitution hardware availability. Network Infrastructure hardware installation and cabling service to be supplied, DLP (Defect Liability Period) of the work been delivered, cable testing and test report, network devices configuration report, communication testing and test report, project management (including resource management, labour work permit application, labour safety certificate (e.g. CSOC, BCSS) acquisition, labour professional qualification (e.g. LEW, PE) acquisition, project planning), drawings, MoS, completion report, maintenance contract for the supplied hardware and services.</t>
  </si>
  <si>
    <t>Submitting completion report template &lt;e.g. cable testing and test report, network devices configuration report, communication testing and test report&gt;, indicates the work evaluation criteria for approval &lt;e.g. Cable tester indicates Pass, communication test success&gt;</t>
  </si>
  <si>
    <t>Arranging work evaluation activity (e.g. cable testing and communication testing)</t>
  </si>
  <si>
    <t>Attending work evaluation activity (e.g. cable testing and communication testing)</t>
  </si>
  <si>
    <t>Submitting completion report (including self or other party evaluation result, e.g. communication test report signature from connected device configurator)</t>
  </si>
  <si>
    <t>Providing Internet connection implementation plan and schedule according to &lt;document, e.g. design, proposal, tender&gt;, if applicable</t>
  </si>
  <si>
    <t xml:space="preserve">Providing offer, including but not limited to : proposed speed and bandwidth, availability and coverage, cost and package options, contract and fees, reliability and uptime, customer support, security and privacy and additional features according to &lt;document, e.g. design, proposal, tender&gt;; project management (including resource management, labour work permit application, labour safety certificate (e.g. CSOC, BCSS) acquisition, labour professional qualification (e.g. LEW, PE) acquisition, project planning). </t>
  </si>
  <si>
    <t>Evaluating and accepting Internet connection offer (including commercial negotiation)</t>
  </si>
  <si>
    <t>Gathering necessary information required for providing Internet connection service, including but not limited to attending project briefing, receiving project documents, attending site survey, setting up demo/trial/pilot, as per requested by &lt;customer name&gt;</t>
  </si>
  <si>
    <t>Gathering necessary information required for providing Internet connection, including but not limited to attending project meeting, collecting project documents from other parties, liaising with other parties, conducting feasibility study, attending any necessary off-site and / or on-site activity, as per requested by &lt;customer project manager name&gt;</t>
  </si>
  <si>
    <t>Providing Internet connection, including but not limited to providing detailed project plan, submitting UAT template for approval, liaising with site manager and other relevant parties regarding service activity arrangement, submitting required documents as per defined in &lt;document, e.g. design, proposal, tender&gt;, acquiring necessary document and approvals, such as Permit-To-Work.</t>
  </si>
  <si>
    <t>Providing detailed project plan, including but not limited to identifying hardware delivery timeline, liaising with site manager regarding logistic, warehousing and performing work task arrangement, feeding other parties with necessary document, such as Commercial invoice, Delivery Order, Certificate of origin, Packing list, Import license, FAT Test Report, Installation Instructions, Configuration Manual, SAT Report Template. Providing detailed project plan, submitting UAT template for approval, liaising with site manager and other relevant parties regarding service activity arrangement, submitting required documents as per defined in &lt;document, e.g. design, proposal, tender&gt;, acquiring necessary document and approvals, such as Permit-To-Work.</t>
  </si>
  <si>
    <t>Approving submitted Internet connection implementation MoS</t>
  </si>
  <si>
    <t>Performing Internet connection implementation tasks according to approved MoS</t>
  </si>
  <si>
    <t>Submitting completion report template &lt;e.g. UAT report&gt;, indicates the work evaluation criteria for approval &lt;e.g. proofing and demonstrating provided Internet connection speed and bandwidth, uptime ratio&gt;</t>
  </si>
  <si>
    <t>VAPT proposal elements</t>
  </si>
  <si>
    <t xml:space="preserve">Introduction : </t>
  </si>
  <si>
    <t>An introduction to the organization that is seeking VAPT services, including information about the company, its size, and its industry.</t>
  </si>
  <si>
    <t xml:space="preserve">Objectives : </t>
  </si>
  <si>
    <t>A summary of the objectives for the VAPT assessment, including the scope of the review, the type of vulnerabilities to be evaluated, and the anticipated outcomes.</t>
  </si>
  <si>
    <t xml:space="preserve">Scope of Work : </t>
  </si>
  <si>
    <t>A detailed description of the work to be performed, including vulnerability scanning, penetration testing, social engineering testing, and other relevant assessments. Additionally, it should describe the expected scope of the assessment, such as the number of systems and applications to be tested.</t>
  </si>
  <si>
    <t xml:space="preserve">Methodology : </t>
  </si>
  <si>
    <t>A detailed explanation of the VAPT methodology to be used by the vendor, including the tools and techniques to be used during the assessment.</t>
  </si>
  <si>
    <t xml:space="preserve">Qualifications : </t>
  </si>
  <si>
    <t>A description of the qualifications of the VAPT vendor, including their experience, technical qualifications, and certifications.</t>
  </si>
  <si>
    <t xml:space="preserve">Reporting : </t>
  </si>
  <si>
    <t>A description of the reporting process, including how results will be reported, the format of the report, and the timeline for reporting.</t>
  </si>
  <si>
    <t xml:space="preserve">Work Plan : </t>
  </si>
  <si>
    <t>A detailed work plan outlining the phases of the assessment, along with associated milestones and timelines.</t>
  </si>
  <si>
    <t xml:space="preserve">Deliverables : </t>
  </si>
  <si>
    <t>A list of the expected deliverables, including a detailed report outlining the vulnerabilities discovered, recommendations for mitigation, and an executive summary.</t>
  </si>
  <si>
    <t xml:space="preserve">Technical Requirements : </t>
  </si>
  <si>
    <t>Technical requirements related to the VAPT, such as hardware and software requirements for the assessment.</t>
  </si>
  <si>
    <t xml:space="preserve">Evaluation Criteria : </t>
  </si>
  <si>
    <t>The criteria that will be used to evaluate vendor proposals, including qualifications, experience, method of a proposal, and pricing.</t>
  </si>
  <si>
    <t xml:space="preserve">Contract Terms : </t>
  </si>
  <si>
    <t>The terms and conditions of the contract, including the start date, the duration of the assessment, payment terms, and any associated penalties or fees.</t>
  </si>
  <si>
    <t>Data import / export service (e.g. importing or exporting data other than standard system features. Note : high possibility that development work involved, can consider it as a small project)</t>
  </si>
  <si>
    <t>VAPT - Pre-Sales</t>
  </si>
  <si>
    <t>VAPT - Execution</t>
  </si>
  <si>
    <t>VAPT - Handover</t>
  </si>
  <si>
    <t>VAPT - After-Sales</t>
  </si>
  <si>
    <t>Gathering necessary information required for performing VAPT service, including but not limited to attending project briefing, receiving project documents, attending site survey, setting up demo/trial/pilot, as per requested by &lt;customer name&gt;</t>
  </si>
  <si>
    <t>Providing VAPT implementation plan and schedule according to &lt;document, e.g. design, proposal, tender&gt;, if applicable</t>
  </si>
  <si>
    <t>Evaluating and accepting VAPT offer (including commercial negotiation)</t>
  </si>
  <si>
    <t>Gathering necessary information required for performing VAPT, including but not limited to attending project meeting, collecting project documents from other parties, liaising with other parties, conducting feasibility study, attending any necessary off-site and / or on-site activity, as per requested by &lt;customer project manager name&gt;</t>
  </si>
  <si>
    <t>Approving submitted VAPT MoS</t>
  </si>
  <si>
    <t>Performing VAPT tasks according to approved MoS</t>
  </si>
  <si>
    <t xml:space="preserve">Providing offer, including but not limited to : Vendor Qualifications, Scope of Work, Technical Requirements (e.g. what is needed), Methodology (e.g. tools and techniques to be used), Deliverables (e.g. reports and summaries to be provided), Work Plan (milestones and timelines), Contract Terms; project management (including resource management, labour work permit application, labour safety certificate (e.g. CSOC, BCSS) acquisition, labour professional qualification (e.g. LEW, PE) acquisition, project planning). </t>
  </si>
  <si>
    <t>Performing VAPT, including but not limited to providing detailed project plan, liaising with site manager and other relevant parties regarding service activity arrangement, submitting required documents as per defined in &lt;document, e.g. design, proposal, tender&gt;, acquiring necessary document and approvals, such as Permit-To-Work.</t>
  </si>
  <si>
    <t>Submitting completion report template &lt;e.g. scanning report&gt; for approval</t>
  </si>
  <si>
    <t>Some of the most commonly used standards for VAPT are:</t>
  </si>
  <si>
    <t>OWASP Testing Guide: This is a comprehensive guide that provides methodologies and tools to conduct VAPT assessments of web applications.</t>
  </si>
  <si>
    <t>NIST SP 800-53: This is a security standard published by the National Institute of Standards and Technology (NIST) that provides guidelines for federal agencies regarding security and privacy controls.</t>
  </si>
  <si>
    <t>ISO/IEC 27001: This is an information security management standard that provides guidelines for establishing, implementing, monitoring, and improving an organization's information security management system.</t>
  </si>
  <si>
    <t>PCI DSS: This is a payment card industry standard that provides guidelines for securing payment card data.</t>
  </si>
  <si>
    <t>OSSTMM: This is a penetration testing methodology that provides a comprehensive framework for conducting ethical hacking and penetration testing.</t>
  </si>
  <si>
    <t>Approving completion report template</t>
  </si>
  <si>
    <t>Submitting completion report</t>
  </si>
  <si>
    <t>Microgrid design to be provided by 3rd party and should be made available to LITEON with details as the principle of Microgrid controller's operation</t>
  </si>
  <si>
    <t>All listed equipment, devices, components and 3rd party systems (Genset, BESS, PV, DB, UPS, Network Switch, PLC, SCADA etc.) are to be supplied, installed and commissioned by 3rd party, except suppling and commissioning Edge Advance (Microgrid Controller) to be done by LITEON</t>
  </si>
  <si>
    <t>The Genset Controllers, PV and BESS Inverters, smart DBs and other DERs should be Modbus TCP / Modbus RS485 / IEC 104 / IEC 101 compatible. Communication parameter configuration to be discussed with and defined by LITEON. Any incompatible component should be excluded from Microgrid Controller control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</si>
</sst>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u/>
      <sz val="11"/>
      <color theme="1"/>
      <name val="Calibri"/>
      <family val="2"/>
      <scheme val="minor"/>
    </font>
    <font>
      <sz val="11"/>
      <color rgb="FFFF0000"/>
      <name val="Calibri"/>
      <family val="2"/>
      <scheme val="minor"/>
    </font>
    <font>
      <sz val="10"/>
      <color theme="1"/>
      <name val="Calibri"/>
      <family val="2"/>
      <scheme val="minor"/>
    </font>
    <font>
      <sz val="11"/>
      <color rgb="FFFF0000"/>
      <name val="Calibri"/>
      <scheme val="minor"/>
    </font>
    <font>
      <b/>
      <sz val="11"/>
      <color theme="1"/>
      <name val="Calibri"/>
      <family val="2"/>
      <scheme val="minor"/>
    </font>
    <font>
      <b/>
      <u/>
      <sz val="14"/>
      <color theme="1"/>
      <name val="Calibri"/>
      <family val="2"/>
      <scheme val="minor"/>
    </font>
    <font>
      <sz val="1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4">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43">
    <xf numFmtId="0" fontId="0" fillId="0" borderId="0" xfId="0"/>
    <xf numFmtId="0" fontId="1" fillId="0" borderId="0" xfId="0" applyFont="1"/>
    <xf numFmtId="0" fontId="0" fillId="0" borderId="0" xfId="0" applyAlignment="1">
      <alignment wrapText="1"/>
    </xf>
    <xf numFmtId="0" fontId="0" fillId="0" borderId="1" xfId="0" applyBorder="1"/>
    <xf numFmtId="0" fontId="0" fillId="0" borderId="2" xfId="0" applyBorder="1"/>
    <xf numFmtId="0" fontId="0" fillId="0" borderId="3" xfId="0" applyBorder="1"/>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wrapText="1"/>
    </xf>
    <xf numFmtId="0" fontId="3" fillId="0" borderId="0" xfId="0" applyFont="1"/>
    <xf numFmtId="0" fontId="0" fillId="0" borderId="0" xfId="0" applyFont="1"/>
    <xf numFmtId="0" fontId="0" fillId="0" borderId="0" xfId="0" applyFont="1" applyAlignment="1">
      <alignment vertical="center" wrapText="1"/>
    </xf>
    <xf numFmtId="0" fontId="0" fillId="0" borderId="0" xfId="0" applyFont="1" applyAlignment="1">
      <alignment wrapText="1"/>
    </xf>
    <xf numFmtId="0" fontId="5" fillId="0" borderId="0" xfId="0" applyFont="1"/>
    <xf numFmtId="0" fontId="6" fillId="0" borderId="0" xfId="0" applyFont="1"/>
    <xf numFmtId="0" fontId="0" fillId="3" borderId="0" xfId="0" applyFill="1"/>
    <xf numFmtId="0" fontId="0" fillId="3" borderId="0" xfId="0" applyFill="1" applyAlignment="1">
      <alignment vertical="center"/>
    </xf>
    <xf numFmtId="0" fontId="0" fillId="3" borderId="0" xfId="0" applyFill="1" applyAlignment="1">
      <alignment vertical="center" wrapText="1"/>
    </xf>
    <xf numFmtId="0" fontId="0" fillId="3" borderId="0" xfId="0" applyFill="1" applyAlignment="1">
      <alignment wrapText="1"/>
    </xf>
    <xf numFmtId="0" fontId="0" fillId="3" borderId="0" xfId="0" applyFont="1" applyFill="1" applyAlignment="1">
      <alignment vertical="center" wrapText="1"/>
    </xf>
    <xf numFmtId="0" fontId="0" fillId="0" borderId="0" xfId="0" applyAlignment="1">
      <alignment horizontal="left" vertical="top"/>
    </xf>
    <xf numFmtId="0" fontId="0" fillId="0" borderId="0" xfId="0" applyAlignment="1">
      <alignment horizontal="left" vertical="top" wrapText="1"/>
    </xf>
    <xf numFmtId="0" fontId="1" fillId="0" borderId="0" xfId="0" applyFont="1" applyAlignment="1">
      <alignment horizontal="left" vertical="top" wrapText="1"/>
    </xf>
    <xf numFmtId="0" fontId="1" fillId="0" borderId="0" xfId="0" applyFont="1" applyAlignment="1">
      <alignment horizontal="left" vertical="top"/>
    </xf>
    <xf numFmtId="0" fontId="2" fillId="0" borderId="0" xfId="0" applyFont="1" applyAlignment="1">
      <alignment horizontal="left" vertical="top" wrapText="1"/>
    </xf>
    <xf numFmtId="0" fontId="0" fillId="0" borderId="0" xfId="0" applyFill="1" applyAlignment="1">
      <alignment horizontal="left" vertical="top"/>
    </xf>
    <xf numFmtId="0" fontId="2" fillId="0" borderId="0" xfId="0" applyFont="1" applyFill="1" applyAlignment="1">
      <alignment horizontal="left" vertical="top" wrapText="1"/>
    </xf>
    <xf numFmtId="0" fontId="0" fillId="0" borderId="0" xfId="0" applyFill="1"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left" vertical="top"/>
    </xf>
    <xf numFmtId="0" fontId="4" fillId="2" borderId="0" xfId="0" applyFont="1" applyFill="1" applyAlignment="1">
      <alignment horizontal="left" vertical="top" wrapText="1"/>
    </xf>
    <xf numFmtId="0" fontId="4" fillId="0" borderId="0" xfId="0" applyFont="1" applyAlignment="1">
      <alignment horizontal="left" vertical="top" wrapText="1"/>
    </xf>
    <xf numFmtId="0" fontId="2"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horizontal="left" vertical="top"/>
    </xf>
    <xf numFmtId="0" fontId="0" fillId="0" borderId="0" xfId="0" applyFill="1"/>
    <xf numFmtId="0" fontId="0" fillId="0" borderId="0" xfId="0" applyFill="1" applyAlignment="1">
      <alignment vertical="center"/>
    </xf>
    <xf numFmtId="0" fontId="0" fillId="0" borderId="0" xfId="0" applyFill="1" applyAlignment="1">
      <alignment vertical="center" wrapText="1"/>
    </xf>
    <xf numFmtId="0" fontId="0" fillId="0" borderId="0" xfId="0" applyFont="1" applyFill="1" applyAlignment="1">
      <alignment vertical="center" wrapText="1"/>
    </xf>
    <xf numFmtId="0" fontId="0" fillId="0" borderId="0" xfId="0" applyFill="1" applyAlignment="1">
      <alignment wrapText="1"/>
    </xf>
    <xf numFmtId="0" fontId="1" fillId="0" borderId="0" xfId="0" applyFont="1" applyAlignment="1">
      <alignment wrapText="1"/>
    </xf>
  </cellXfs>
  <cellStyles count="1">
    <cellStyle name="Normal" xfId="0" builtinId="0"/>
  </cellStyles>
  <dxfs count="62">
    <dxf>
      <alignment horizontal="left" vertical="top" textRotation="0" wrapText="1" indent="0" justifyLastLine="0" shrinkToFit="0" readingOrder="0"/>
    </dxf>
    <dxf>
      <alignment horizontal="left" vertical="top" textRotation="0" wrapText="1" indent="0" justifyLastLine="0" shrinkToFit="0" readingOrder="0"/>
    </dxf>
    <dxf>
      <font>
        <color rgb="FFFF0000"/>
      </font>
      <alignment horizontal="left" vertical="top" textRotation="0" wrapText="1" indent="0" justifyLastLine="0" shrinkToFit="0" readingOrder="0"/>
    </dxf>
    <dxf>
      <font>
        <color rgb="FFFF0000"/>
      </font>
      <alignment horizontal="left" vertical="top" textRotation="0" wrapText="0" indent="0" justifyLastLine="0" shrinkToFit="0" readingOrder="0"/>
    </dxf>
    <dxf>
      <font>
        <color rgb="FFFF0000"/>
      </font>
      <alignment horizontal="left" vertical="top" textRotation="0" wrapText="0" indent="0" justifyLastLine="0" shrinkToFit="0" readingOrder="0"/>
    </dxf>
    <dxf>
      <font>
        <color rgb="FFFF0000"/>
      </font>
      <alignment horizontal="left" vertical="top" textRotation="0" wrapText="0" indent="0" justifyLastLine="0" shrinkToFit="0" readingOrder="0"/>
    </dxf>
    <dxf>
      <font>
        <strike val="0"/>
        <outline val="0"/>
        <shadow val="0"/>
        <u val="none"/>
        <vertAlign val="baseline"/>
        <sz val="11"/>
        <color rgb="FFFF0000"/>
        <name val="Calibri"/>
        <scheme val="minor"/>
      </font>
      <alignment horizontal="left" vertical="top" textRotation="0" wrapText="1" indent="0" justifyLastLine="0" shrinkToFit="0" readingOrder="0"/>
    </dxf>
    <dxf>
      <alignment horizontal="left" vertical="top" textRotation="0" wrapText="0" indent="0" justifyLastLine="0" shrinkToFit="0" readingOrder="0"/>
    </dxf>
    <dxf>
      <font>
        <b/>
        <i val="0"/>
        <strike val="0"/>
        <condense val="0"/>
        <extend val="0"/>
        <outline val="0"/>
        <shadow val="0"/>
        <u/>
        <vertAlign val="baseline"/>
        <sz val="11"/>
        <color theme="1"/>
        <name val="Calibri"/>
        <scheme val="minor"/>
      </font>
      <alignment horizontal="left" vertical="top" textRotation="0" wrapText="0" indent="0" justifyLastLine="0" shrinkToFit="0" readingOrder="0"/>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ertAlign val="baseline"/>
        <sz val="11"/>
        <color theme="1"/>
        <name val="Calibri"/>
        <scheme val="minor"/>
      </font>
      <alignment horizontal="general" vertical="center" textRotation="0" wrapText="0"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ertAlign val="baseline"/>
        <sz val="11"/>
        <color theme="1"/>
        <name val="Calibri"/>
        <scheme val="minor"/>
      </font>
      <alignment horizontal="general" vertical="center" textRotation="0" wrapText="0" indent="0" justifyLastLine="0" shrinkToFit="0" readingOrder="0"/>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268942</xdr:colOff>
      <xdr:row>0</xdr:row>
      <xdr:rowOff>156882</xdr:rowOff>
    </xdr:from>
    <xdr:to>
      <xdr:col>6</xdr:col>
      <xdr:colOff>306295</xdr:colOff>
      <xdr:row>8</xdr:row>
      <xdr:rowOff>37352</xdr:rowOff>
    </xdr:to>
    <xdr:sp macro="" textlink="">
      <xdr:nvSpPr>
        <xdr:cNvPr id="2" name="Rounded Rectangle 1"/>
        <xdr:cNvSpPr/>
      </xdr:nvSpPr>
      <xdr:spPr>
        <a:xfrm>
          <a:off x="1494118" y="156882"/>
          <a:ext cx="2487706" cy="137458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SG"/>
            <a:t>Planning and Feasibility Assessment</a:t>
          </a:r>
          <a:endParaRPr lang="en-SG" sz="1100"/>
        </a:p>
      </xdr:txBody>
    </xdr:sp>
    <xdr:clientData/>
  </xdr:twoCellAnchor>
</xdr:wsDr>
</file>

<file path=xl/tables/table1.xml><?xml version="1.0" encoding="utf-8"?>
<table xmlns="http://schemas.openxmlformats.org/spreadsheetml/2006/main" id="1" name="Table1" displayName="Table1" ref="C3:H877" totalsRowShown="0" headerRowDxfId="60" dataDxfId="59">
  <autoFilter ref="C3:H877"/>
  <tableColumns count="6">
    <tableColumn id="1" name="System" dataDxfId="58"/>
    <tableColumn id="2" name="Scope" dataDxfId="57"/>
    <tableColumn id="3" name="Category" dataDxfId="56"/>
    <tableColumn id="6" name="Phase" dataDxfId="55"/>
    <tableColumn id="4" name="Task" dataDxfId="54"/>
    <tableColumn id="5" name="Note" dataDxfId="53"/>
  </tableColumns>
  <tableStyleInfo name="TableStyleMedium7" showFirstColumn="0" showLastColumn="0" showRowStripes="1" showColumnStripes="0"/>
</table>
</file>

<file path=xl/tables/table2.xml><?xml version="1.0" encoding="utf-8"?>
<table xmlns="http://schemas.openxmlformats.org/spreadsheetml/2006/main" id="6" name="Table17" displayName="Table17" ref="C3:E82" totalsRowShown="0" headerRowDxfId="52" dataDxfId="51">
  <autoFilter ref="C3:E82"/>
  <tableColumns count="3">
    <tableColumn id="1" name="System" dataDxfId="50"/>
    <tableColumn id="4" name="Items" dataDxfId="49"/>
    <tableColumn id="5" name="Note" dataDxfId="48"/>
  </tableColumns>
  <tableStyleInfo name="TableStyleMedium7" showFirstColumn="0" showLastColumn="0" showRowStripes="1" showColumnStripes="0"/>
</table>
</file>

<file path=xl/tables/table3.xml><?xml version="1.0" encoding="utf-8"?>
<table xmlns="http://schemas.openxmlformats.org/spreadsheetml/2006/main" id="3" name="Table14" displayName="Table14" ref="D3:J165" totalsRowShown="0" headerRowDxfId="8" dataDxfId="7">
  <autoFilter ref="D3:J165"/>
  <tableColumns count="7">
    <tableColumn id="7" name="Supplied Item" dataDxfId="6"/>
    <tableColumn id="1" name="System" dataDxfId="5"/>
    <tableColumn id="2" name="Scope" dataDxfId="4"/>
    <tableColumn id="3" name="Category" dataDxfId="3"/>
    <tableColumn id="6" name="Phase" dataDxfId="2"/>
    <tableColumn id="4" name="Task" dataDxfId="1"/>
    <tableColumn id="5" name="Note"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1"/>
  <sheetViews>
    <sheetView tabSelected="1" topLeftCell="A66" zoomScale="85" zoomScaleNormal="85" workbookViewId="0">
      <selection activeCell="G72" sqref="G72"/>
    </sheetView>
  </sheetViews>
  <sheetFormatPr defaultRowHeight="14.5" x14ac:dyDescent="0.35"/>
  <cols>
    <col min="1" max="2" width="2.6328125" customWidth="1"/>
    <col min="3" max="3" width="9.08984375" style="6" bestFit="1" customWidth="1"/>
    <col min="4" max="4" width="8.6328125" style="6" customWidth="1"/>
    <col min="5" max="5" width="8.7265625" style="6" customWidth="1"/>
    <col min="6" max="6" width="26.1796875" style="7" customWidth="1"/>
    <col min="7" max="7" width="86.6328125" style="7" customWidth="1"/>
    <col min="8" max="8" width="25.6328125" style="2" customWidth="1"/>
    <col min="9" max="9" width="8.7265625" customWidth="1"/>
  </cols>
  <sheetData>
    <row r="1" spans="2:8" x14ac:dyDescent="0.35">
      <c r="B1" t="s">
        <v>176</v>
      </c>
    </row>
    <row r="3" spans="2:8" x14ac:dyDescent="0.35">
      <c r="C3" s="8" t="s">
        <v>2</v>
      </c>
      <c r="D3" s="8" t="s">
        <v>4</v>
      </c>
      <c r="E3" s="8" t="s">
        <v>11</v>
      </c>
      <c r="F3" s="9" t="s">
        <v>126</v>
      </c>
      <c r="G3" s="9" t="s">
        <v>3</v>
      </c>
      <c r="H3" s="9" t="s">
        <v>16</v>
      </c>
    </row>
    <row r="4" spans="2:8" x14ac:dyDescent="0.35">
      <c r="C4" s="6" t="s">
        <v>15</v>
      </c>
      <c r="D4" s="6" t="s">
        <v>0</v>
      </c>
      <c r="E4" s="6" t="s">
        <v>14</v>
      </c>
      <c r="F4" s="7" t="s">
        <v>207</v>
      </c>
      <c r="G4" s="7" t="s">
        <v>32</v>
      </c>
    </row>
    <row r="5" spans="2:8" x14ac:dyDescent="0.35">
      <c r="D5" s="6" t="s">
        <v>26</v>
      </c>
      <c r="E5" s="6" t="s">
        <v>14</v>
      </c>
      <c r="F5" s="7" t="s">
        <v>207</v>
      </c>
      <c r="G5" s="7" t="s">
        <v>130</v>
      </c>
    </row>
    <row r="6" spans="2:8" x14ac:dyDescent="0.35">
      <c r="F6" s="7" t="s">
        <v>208</v>
      </c>
      <c r="G6" s="7" t="s">
        <v>110</v>
      </c>
    </row>
    <row r="7" spans="2:8" x14ac:dyDescent="0.35">
      <c r="F7" s="7" t="s">
        <v>208</v>
      </c>
      <c r="G7" s="7" t="s">
        <v>109</v>
      </c>
    </row>
    <row r="8" spans="2:8" x14ac:dyDescent="0.35">
      <c r="F8" s="7" t="s">
        <v>208</v>
      </c>
      <c r="G8" s="7" t="s">
        <v>111</v>
      </c>
    </row>
    <row r="9" spans="2:8" x14ac:dyDescent="0.35">
      <c r="F9" s="7" t="s">
        <v>208</v>
      </c>
      <c r="G9" s="7" t="s">
        <v>112</v>
      </c>
    </row>
    <row r="10" spans="2:8" x14ac:dyDescent="0.35">
      <c r="F10" s="7" t="s">
        <v>208</v>
      </c>
      <c r="G10" s="7" t="s">
        <v>113</v>
      </c>
    </row>
    <row r="11" spans="2:8" x14ac:dyDescent="0.35">
      <c r="F11" s="7" t="s">
        <v>208</v>
      </c>
      <c r="G11" s="7" t="s">
        <v>114</v>
      </c>
    </row>
    <row r="12" spans="2:8" x14ac:dyDescent="0.35">
      <c r="F12" s="7" t="s">
        <v>208</v>
      </c>
      <c r="G12" s="7" t="s">
        <v>29</v>
      </c>
    </row>
    <row r="13" spans="2:8" x14ac:dyDescent="0.35">
      <c r="F13" s="7" t="s">
        <v>208</v>
      </c>
      <c r="G13" s="7" t="s">
        <v>31</v>
      </c>
    </row>
    <row r="14" spans="2:8" x14ac:dyDescent="0.35">
      <c r="F14" s="7" t="s">
        <v>208</v>
      </c>
      <c r="G14" s="7" t="s">
        <v>92</v>
      </c>
    </row>
    <row r="15" spans="2:8" x14ac:dyDescent="0.35">
      <c r="F15" s="7" t="s">
        <v>208</v>
      </c>
      <c r="G15" s="7" t="s">
        <v>132</v>
      </c>
    </row>
    <row r="16" spans="2:8" x14ac:dyDescent="0.35">
      <c r="F16" s="7" t="s">
        <v>208</v>
      </c>
      <c r="G16" s="7" t="s">
        <v>133</v>
      </c>
    </row>
    <row r="17" spans="1:8" x14ac:dyDescent="0.35">
      <c r="F17" s="7" t="s">
        <v>208</v>
      </c>
      <c r="G17" s="7" t="s">
        <v>33</v>
      </c>
    </row>
    <row r="19" spans="1:8" x14ac:dyDescent="0.35">
      <c r="C19" s="6" t="s">
        <v>15</v>
      </c>
      <c r="D19" s="6" t="s">
        <v>1</v>
      </c>
      <c r="E19" s="6" t="s">
        <v>14</v>
      </c>
      <c r="G19" s="7" t="s">
        <v>28</v>
      </c>
    </row>
    <row r="21" spans="1:8" x14ac:dyDescent="0.35">
      <c r="F21" s="7" t="s">
        <v>209</v>
      </c>
      <c r="G21" s="7" t="s">
        <v>77</v>
      </c>
    </row>
    <row r="22" spans="1:8" x14ac:dyDescent="0.35">
      <c r="F22" s="7" t="s">
        <v>209</v>
      </c>
      <c r="G22" s="7" t="s">
        <v>44</v>
      </c>
    </row>
    <row r="23" spans="1:8" x14ac:dyDescent="0.35">
      <c r="F23" s="7" t="s">
        <v>209</v>
      </c>
      <c r="G23" s="7" t="s">
        <v>115</v>
      </c>
    </row>
    <row r="24" spans="1:8" x14ac:dyDescent="0.35">
      <c r="F24" s="7" t="s">
        <v>209</v>
      </c>
      <c r="G24" s="7" t="s">
        <v>116</v>
      </c>
    </row>
    <row r="25" spans="1:8" x14ac:dyDescent="0.35">
      <c r="F25" s="7" t="s">
        <v>209</v>
      </c>
      <c r="G25" s="7" t="s">
        <v>117</v>
      </c>
    </row>
    <row r="26" spans="1:8" x14ac:dyDescent="0.35">
      <c r="F26" s="7" t="s">
        <v>209</v>
      </c>
      <c r="G26" s="7" t="s">
        <v>118</v>
      </c>
    </row>
    <row r="27" spans="1:8" x14ac:dyDescent="0.35">
      <c r="F27" s="7" t="s">
        <v>209</v>
      </c>
      <c r="G27" s="7" t="s">
        <v>119</v>
      </c>
    </row>
    <row r="28" spans="1:8" x14ac:dyDescent="0.35">
      <c r="F28" s="7" t="s">
        <v>209</v>
      </c>
      <c r="G28" s="7" t="s">
        <v>120</v>
      </c>
    </row>
    <row r="30" spans="1:8" s="17" customFormat="1" x14ac:dyDescent="0.35">
      <c r="A30" s="17" t="s">
        <v>399</v>
      </c>
      <c r="B30" s="17" t="s">
        <v>399</v>
      </c>
      <c r="C30" s="18"/>
      <c r="D30" s="18"/>
      <c r="E30" s="18"/>
      <c r="F30" s="19"/>
      <c r="G30" s="19"/>
      <c r="H30" s="20"/>
    </row>
    <row r="31" spans="1:8" ht="29" x14ac:dyDescent="0.35">
      <c r="C31" s="6" t="s">
        <v>5</v>
      </c>
      <c r="D31" s="6" t="s">
        <v>26</v>
      </c>
      <c r="E31" s="6" t="s">
        <v>14</v>
      </c>
      <c r="F31" s="7" t="s">
        <v>337</v>
      </c>
      <c r="G31" s="7" t="s">
        <v>863</v>
      </c>
    </row>
    <row r="32" spans="1:8" ht="43.5" x14ac:dyDescent="0.35">
      <c r="C32" s="6" t="s">
        <v>5</v>
      </c>
      <c r="D32" s="6" t="s">
        <v>1</v>
      </c>
      <c r="E32" s="6" t="s">
        <v>14</v>
      </c>
      <c r="F32" s="7" t="s">
        <v>337</v>
      </c>
      <c r="G32" s="7" t="s">
        <v>469</v>
      </c>
    </row>
    <row r="33" spans="1:8" ht="29" x14ac:dyDescent="0.35">
      <c r="C33" s="6" t="s">
        <v>5</v>
      </c>
      <c r="D33" s="6" t="s">
        <v>1</v>
      </c>
      <c r="E33" s="6" t="s">
        <v>14</v>
      </c>
      <c r="F33" s="7" t="s">
        <v>337</v>
      </c>
      <c r="G33" s="7" t="s">
        <v>470</v>
      </c>
    </row>
    <row r="34" spans="1:8" ht="145" x14ac:dyDescent="0.35">
      <c r="C34" s="6" t="s">
        <v>5</v>
      </c>
      <c r="D34" s="6" t="s">
        <v>1</v>
      </c>
      <c r="E34" s="6" t="s">
        <v>14</v>
      </c>
      <c r="F34" s="7" t="s">
        <v>337</v>
      </c>
      <c r="G34" s="7" t="s">
        <v>573</v>
      </c>
    </row>
    <row r="35" spans="1:8" ht="29" x14ac:dyDescent="0.35">
      <c r="C35" s="6" t="s">
        <v>5</v>
      </c>
      <c r="D35" s="6" t="s">
        <v>1</v>
      </c>
      <c r="E35" s="6" t="s">
        <v>14</v>
      </c>
      <c r="F35" s="7" t="s">
        <v>337</v>
      </c>
      <c r="G35" s="7" t="s">
        <v>471</v>
      </c>
    </row>
    <row r="36" spans="1:8" ht="58" x14ac:dyDescent="0.35">
      <c r="C36" s="6" t="s">
        <v>5</v>
      </c>
      <c r="D36" s="6" t="s">
        <v>1</v>
      </c>
      <c r="E36" s="6" t="s">
        <v>14</v>
      </c>
      <c r="F36" s="7" t="s">
        <v>338</v>
      </c>
      <c r="G36" s="7" t="s">
        <v>472</v>
      </c>
    </row>
    <row r="37" spans="1:8" ht="87" x14ac:dyDescent="0.35">
      <c r="C37" s="6" t="s">
        <v>5</v>
      </c>
      <c r="D37" s="6" t="s">
        <v>1</v>
      </c>
      <c r="E37" s="6" t="s">
        <v>14</v>
      </c>
      <c r="F37" s="7" t="s">
        <v>338</v>
      </c>
      <c r="G37" s="7" t="s">
        <v>473</v>
      </c>
    </row>
    <row r="38" spans="1:8" ht="29" x14ac:dyDescent="0.35">
      <c r="C38" s="6" t="s">
        <v>5</v>
      </c>
      <c r="D38" s="6" t="s">
        <v>1</v>
      </c>
      <c r="E38" s="6" t="s">
        <v>14</v>
      </c>
      <c r="F38" s="7" t="s">
        <v>474</v>
      </c>
      <c r="G38" s="7" t="s">
        <v>468</v>
      </c>
    </row>
    <row r="39" spans="1:8" ht="87" x14ac:dyDescent="0.35">
      <c r="C39" s="6" t="s">
        <v>5</v>
      </c>
      <c r="D39" s="6" t="s">
        <v>1</v>
      </c>
      <c r="E39" s="6" t="s">
        <v>14</v>
      </c>
      <c r="F39" s="7" t="s">
        <v>474</v>
      </c>
      <c r="G39" s="7" t="s">
        <v>476</v>
      </c>
    </row>
    <row r="40" spans="1:8" s="17" customFormat="1" x14ac:dyDescent="0.35">
      <c r="A40" s="17" t="s">
        <v>399</v>
      </c>
      <c r="B40" s="17" t="s">
        <v>399</v>
      </c>
      <c r="C40" s="18"/>
      <c r="D40" s="18"/>
      <c r="E40" s="18"/>
      <c r="F40" s="19"/>
      <c r="G40" s="19"/>
      <c r="H40" s="20"/>
    </row>
    <row r="41" spans="1:8" s="37" customFormat="1" ht="43.5" x14ac:dyDescent="0.35">
      <c r="C41" s="6" t="s">
        <v>5</v>
      </c>
      <c r="D41" s="6" t="s">
        <v>26</v>
      </c>
      <c r="E41" s="6" t="s">
        <v>14</v>
      </c>
      <c r="F41" s="7" t="s">
        <v>286</v>
      </c>
      <c r="G41" s="7" t="s">
        <v>864</v>
      </c>
      <c r="H41" s="2"/>
    </row>
    <row r="42" spans="1:8" ht="43.5" x14ac:dyDescent="0.35">
      <c r="C42" s="6" t="s">
        <v>5</v>
      </c>
      <c r="D42" s="6" t="s">
        <v>1</v>
      </c>
      <c r="E42" s="6" t="s">
        <v>12</v>
      </c>
      <c r="F42" s="7" t="s">
        <v>286</v>
      </c>
      <c r="G42" s="7" t="s">
        <v>277</v>
      </c>
    </row>
    <row r="43" spans="1:8" ht="29" x14ac:dyDescent="0.35">
      <c r="C43" s="6" t="s">
        <v>5</v>
      </c>
      <c r="D43" s="6" t="s">
        <v>1</v>
      </c>
      <c r="E43" s="6" t="s">
        <v>12</v>
      </c>
      <c r="F43" s="7" t="s">
        <v>286</v>
      </c>
      <c r="G43" s="7" t="s">
        <v>339</v>
      </c>
    </row>
    <row r="44" spans="1:8" ht="101.5" x14ac:dyDescent="0.35">
      <c r="C44" s="6" t="s">
        <v>5</v>
      </c>
      <c r="D44" s="6" t="s">
        <v>1</v>
      </c>
      <c r="E44" s="6" t="s">
        <v>12</v>
      </c>
      <c r="F44" s="7" t="s">
        <v>286</v>
      </c>
      <c r="G44" s="7" t="s">
        <v>279</v>
      </c>
    </row>
    <row r="45" spans="1:8" x14ac:dyDescent="0.35">
      <c r="C45" s="6" t="s">
        <v>5</v>
      </c>
      <c r="D45" s="6" t="s">
        <v>1</v>
      </c>
      <c r="E45" s="6" t="s">
        <v>12</v>
      </c>
      <c r="F45" s="7" t="s">
        <v>286</v>
      </c>
      <c r="G45" s="14" t="s">
        <v>280</v>
      </c>
    </row>
    <row r="46" spans="1:8" ht="58" x14ac:dyDescent="0.35">
      <c r="C46" s="6" t="s">
        <v>5</v>
      </c>
      <c r="D46" s="6" t="s">
        <v>1</v>
      </c>
      <c r="E46" s="6" t="s">
        <v>12</v>
      </c>
      <c r="F46" s="7" t="s">
        <v>287</v>
      </c>
      <c r="G46" s="7" t="s">
        <v>282</v>
      </c>
    </row>
    <row r="47" spans="1:8" ht="72.5" x14ac:dyDescent="0.35">
      <c r="C47" s="6" t="s">
        <v>5</v>
      </c>
      <c r="D47" s="6" t="s">
        <v>1</v>
      </c>
      <c r="E47" s="6" t="s">
        <v>12</v>
      </c>
      <c r="F47" s="7" t="s">
        <v>287</v>
      </c>
      <c r="G47" s="7" t="s">
        <v>375</v>
      </c>
    </row>
    <row r="48" spans="1:8" ht="29" x14ac:dyDescent="0.35">
      <c r="C48" s="6" t="s">
        <v>5</v>
      </c>
      <c r="D48" s="6" t="s">
        <v>1</v>
      </c>
      <c r="E48" s="6" t="s">
        <v>12</v>
      </c>
      <c r="F48" s="7" t="s">
        <v>287</v>
      </c>
      <c r="G48" s="7" t="s">
        <v>283</v>
      </c>
    </row>
    <row r="49" spans="3:7" x14ac:dyDescent="0.35">
      <c r="C49" s="6" t="s">
        <v>5</v>
      </c>
      <c r="D49" s="6" t="s">
        <v>1</v>
      </c>
      <c r="E49" s="6" t="s">
        <v>12</v>
      </c>
      <c r="F49" s="7" t="s">
        <v>287</v>
      </c>
      <c r="G49" s="13" t="s">
        <v>284</v>
      </c>
    </row>
    <row r="50" spans="3:7" x14ac:dyDescent="0.35">
      <c r="C50" s="6" t="s">
        <v>5</v>
      </c>
      <c r="D50" s="6" t="s">
        <v>1</v>
      </c>
      <c r="E50" s="6" t="s">
        <v>12</v>
      </c>
      <c r="F50" s="7" t="s">
        <v>287</v>
      </c>
      <c r="G50" s="13" t="s">
        <v>285</v>
      </c>
    </row>
    <row r="51" spans="3:7" ht="43.5" x14ac:dyDescent="0.35">
      <c r="C51" s="6" t="s">
        <v>5</v>
      </c>
      <c r="D51" s="6" t="s">
        <v>1</v>
      </c>
      <c r="E51" s="6" t="s">
        <v>12</v>
      </c>
      <c r="F51" s="7" t="s">
        <v>288</v>
      </c>
      <c r="G51" s="13" t="s">
        <v>315</v>
      </c>
    </row>
    <row r="52" spans="3:7" x14ac:dyDescent="0.35">
      <c r="C52" s="6" t="s">
        <v>5</v>
      </c>
      <c r="D52" s="6" t="s">
        <v>1</v>
      </c>
      <c r="E52" s="6" t="s">
        <v>12</v>
      </c>
      <c r="F52" s="7" t="s">
        <v>288</v>
      </c>
      <c r="G52" s="13" t="s">
        <v>267</v>
      </c>
    </row>
    <row r="53" spans="3:7" x14ac:dyDescent="0.35">
      <c r="C53" s="6" t="s">
        <v>5</v>
      </c>
      <c r="D53" s="6" t="s">
        <v>1</v>
      </c>
      <c r="E53" s="6" t="s">
        <v>12</v>
      </c>
      <c r="F53" s="7" t="s">
        <v>288</v>
      </c>
      <c r="G53" s="14" t="s">
        <v>316</v>
      </c>
    </row>
    <row r="54" spans="3:7" x14ac:dyDescent="0.35">
      <c r="C54" s="6" t="s">
        <v>5</v>
      </c>
      <c r="D54" s="6" t="s">
        <v>1</v>
      </c>
      <c r="E54" s="6" t="s">
        <v>12</v>
      </c>
      <c r="F54" s="7" t="s">
        <v>288</v>
      </c>
      <c r="G54" s="14" t="s">
        <v>317</v>
      </c>
    </row>
    <row r="55" spans="3:7" ht="29" x14ac:dyDescent="0.35">
      <c r="C55" s="6" t="s">
        <v>5</v>
      </c>
      <c r="D55" s="6" t="s">
        <v>1</v>
      </c>
      <c r="E55" s="6" t="s">
        <v>12</v>
      </c>
      <c r="F55" s="7" t="s">
        <v>288</v>
      </c>
      <c r="G55" s="14" t="s">
        <v>346</v>
      </c>
    </row>
    <row r="56" spans="3:7" x14ac:dyDescent="0.35">
      <c r="C56" s="6" t="s">
        <v>5</v>
      </c>
      <c r="D56" s="6" t="s">
        <v>1</v>
      </c>
      <c r="E56" s="6" t="s">
        <v>12</v>
      </c>
      <c r="F56" s="7" t="s">
        <v>288</v>
      </c>
      <c r="G56" s="14" t="s">
        <v>255</v>
      </c>
    </row>
    <row r="57" spans="3:7" x14ac:dyDescent="0.35">
      <c r="C57" s="6" t="s">
        <v>5</v>
      </c>
      <c r="D57" s="6" t="s">
        <v>1</v>
      </c>
      <c r="E57" s="6" t="s">
        <v>12</v>
      </c>
      <c r="F57" s="7" t="s">
        <v>288</v>
      </c>
      <c r="G57" s="14" t="s">
        <v>271</v>
      </c>
    </row>
    <row r="58" spans="3:7" x14ac:dyDescent="0.35">
      <c r="C58" s="6" t="s">
        <v>5</v>
      </c>
      <c r="D58" s="6" t="s">
        <v>1</v>
      </c>
      <c r="E58" s="6" t="s">
        <v>12</v>
      </c>
      <c r="F58" s="7" t="s">
        <v>289</v>
      </c>
      <c r="G58" s="13" t="s">
        <v>257</v>
      </c>
    </row>
    <row r="59" spans="3:7" x14ac:dyDescent="0.35">
      <c r="C59" s="6" t="s">
        <v>5</v>
      </c>
      <c r="D59" s="6" t="s">
        <v>1</v>
      </c>
      <c r="E59" s="6" t="s">
        <v>12</v>
      </c>
      <c r="F59" s="7" t="s">
        <v>289</v>
      </c>
      <c r="G59" s="13" t="s">
        <v>258</v>
      </c>
    </row>
    <row r="60" spans="3:7" x14ac:dyDescent="0.35">
      <c r="C60" s="6" t="s">
        <v>5</v>
      </c>
      <c r="D60" s="6" t="s">
        <v>1</v>
      </c>
      <c r="E60" s="6" t="s">
        <v>12</v>
      </c>
      <c r="F60" s="7" t="s">
        <v>289</v>
      </c>
      <c r="G60" s="13" t="s">
        <v>260</v>
      </c>
    </row>
    <row r="61" spans="3:7" x14ac:dyDescent="0.35">
      <c r="C61" s="6" t="s">
        <v>5</v>
      </c>
      <c r="D61" s="6" t="s">
        <v>1</v>
      </c>
      <c r="E61" s="6" t="s">
        <v>12</v>
      </c>
      <c r="F61" s="7" t="s">
        <v>289</v>
      </c>
      <c r="G61" s="13" t="s">
        <v>259</v>
      </c>
    </row>
    <row r="62" spans="3:7" x14ac:dyDescent="0.35">
      <c r="C62" s="6" t="s">
        <v>5</v>
      </c>
      <c r="D62" s="6" t="s">
        <v>1</v>
      </c>
      <c r="E62" s="6" t="s">
        <v>12</v>
      </c>
      <c r="F62" s="7" t="s">
        <v>289</v>
      </c>
      <c r="G62" s="13" t="s">
        <v>261</v>
      </c>
    </row>
    <row r="63" spans="3:7" ht="43.5" x14ac:dyDescent="0.35">
      <c r="C63" s="6" t="s">
        <v>5</v>
      </c>
      <c r="D63" s="6" t="s">
        <v>1</v>
      </c>
      <c r="E63" s="6" t="s">
        <v>14</v>
      </c>
      <c r="F63" s="7" t="s">
        <v>290</v>
      </c>
      <c r="G63" s="7" t="s">
        <v>294</v>
      </c>
    </row>
    <row r="64" spans="3:7" ht="43.5" x14ac:dyDescent="0.35">
      <c r="C64" s="6" t="s">
        <v>5</v>
      </c>
      <c r="D64" s="6" t="s">
        <v>1</v>
      </c>
      <c r="E64" s="6" t="s">
        <v>14</v>
      </c>
      <c r="F64" s="7" t="s">
        <v>290</v>
      </c>
      <c r="G64" s="7" t="s">
        <v>365</v>
      </c>
    </row>
    <row r="65" spans="3:8" ht="72.5" x14ac:dyDescent="0.35">
      <c r="C65" s="6" t="s">
        <v>5</v>
      </c>
      <c r="D65" s="6" t="s">
        <v>1</v>
      </c>
      <c r="E65" s="6" t="s">
        <v>14</v>
      </c>
      <c r="F65" s="7" t="s">
        <v>290</v>
      </c>
      <c r="G65" s="7" t="s">
        <v>574</v>
      </c>
    </row>
    <row r="66" spans="3:8" x14ac:dyDescent="0.35">
      <c r="C66" s="6" t="s">
        <v>5</v>
      </c>
      <c r="D66" s="6" t="s">
        <v>1</v>
      </c>
      <c r="E66" s="6" t="s">
        <v>14</v>
      </c>
      <c r="F66" s="7" t="s">
        <v>290</v>
      </c>
      <c r="G66" s="14" t="s">
        <v>296</v>
      </c>
    </row>
    <row r="67" spans="3:8" ht="58" x14ac:dyDescent="0.35">
      <c r="C67" s="6" t="s">
        <v>5</v>
      </c>
      <c r="D67" s="6" t="s">
        <v>1</v>
      </c>
      <c r="E67" s="6" t="s">
        <v>14</v>
      </c>
      <c r="F67" s="7" t="s">
        <v>291</v>
      </c>
      <c r="G67" s="7" t="s">
        <v>297</v>
      </c>
    </row>
    <row r="68" spans="3:8" ht="43.5" x14ac:dyDescent="0.35">
      <c r="C68" s="6" t="s">
        <v>5</v>
      </c>
      <c r="D68" s="6" t="s">
        <v>1</v>
      </c>
      <c r="E68" s="6" t="s">
        <v>14</v>
      </c>
      <c r="F68" s="7" t="s">
        <v>291</v>
      </c>
      <c r="G68" s="7" t="s">
        <v>373</v>
      </c>
    </row>
    <row r="69" spans="3:8" ht="29" x14ac:dyDescent="0.35">
      <c r="C69" s="6" t="s">
        <v>5</v>
      </c>
      <c r="D69" s="6" t="s">
        <v>1</v>
      </c>
      <c r="E69" s="6" t="s">
        <v>14</v>
      </c>
      <c r="F69" s="7" t="s">
        <v>291</v>
      </c>
      <c r="G69" s="7" t="s">
        <v>298</v>
      </c>
    </row>
    <row r="70" spans="3:8" x14ac:dyDescent="0.35">
      <c r="C70" s="6" t="s">
        <v>5</v>
      </c>
      <c r="D70" s="6" t="s">
        <v>1</v>
      </c>
      <c r="E70" s="6" t="s">
        <v>14</v>
      </c>
      <c r="F70" s="7" t="s">
        <v>291</v>
      </c>
      <c r="G70" s="13" t="s">
        <v>299</v>
      </c>
    </row>
    <row r="71" spans="3:8" x14ac:dyDescent="0.35">
      <c r="C71" s="6" t="s">
        <v>5</v>
      </c>
      <c r="D71" s="6" t="s">
        <v>1</v>
      </c>
      <c r="E71" s="6" t="s">
        <v>14</v>
      </c>
      <c r="F71" s="7" t="s">
        <v>291</v>
      </c>
      <c r="G71" s="13" t="s">
        <v>300</v>
      </c>
    </row>
    <row r="72" spans="3:8" ht="72.5" x14ac:dyDescent="0.35">
      <c r="C72" s="6" t="s">
        <v>5</v>
      </c>
      <c r="D72" s="6" t="s">
        <v>1</v>
      </c>
      <c r="E72" s="6" t="s">
        <v>14</v>
      </c>
      <c r="F72" s="7" t="s">
        <v>292</v>
      </c>
      <c r="G72" s="13" t="s">
        <v>319</v>
      </c>
      <c r="H72" s="13"/>
    </row>
    <row r="73" spans="3:8" x14ac:dyDescent="0.35">
      <c r="C73" s="6" t="s">
        <v>5</v>
      </c>
      <c r="D73" s="6" t="s">
        <v>1</v>
      </c>
      <c r="E73" s="6" t="s">
        <v>14</v>
      </c>
      <c r="F73" s="7" t="s">
        <v>292</v>
      </c>
      <c r="G73" s="13" t="s">
        <v>267</v>
      </c>
      <c r="H73" s="13"/>
    </row>
    <row r="74" spans="3:8" x14ac:dyDescent="0.35">
      <c r="C74" s="6" t="s">
        <v>5</v>
      </c>
      <c r="D74" s="6" t="s">
        <v>1</v>
      </c>
      <c r="E74" s="6" t="s">
        <v>14</v>
      </c>
      <c r="F74" s="7" t="s">
        <v>292</v>
      </c>
      <c r="G74" s="14" t="s">
        <v>320</v>
      </c>
      <c r="H74" s="12"/>
    </row>
    <row r="75" spans="3:8" x14ac:dyDescent="0.35">
      <c r="C75" s="6" t="s">
        <v>5</v>
      </c>
      <c r="D75" s="6" t="s">
        <v>1</v>
      </c>
      <c r="E75" s="6" t="s">
        <v>14</v>
      </c>
      <c r="F75" s="7" t="s">
        <v>292</v>
      </c>
      <c r="G75" s="14" t="s">
        <v>321</v>
      </c>
      <c r="H75" s="12"/>
    </row>
    <row r="76" spans="3:8" ht="29" x14ac:dyDescent="0.35">
      <c r="C76" s="6" t="s">
        <v>5</v>
      </c>
      <c r="D76" s="6" t="s">
        <v>1</v>
      </c>
      <c r="E76" s="6" t="s">
        <v>14</v>
      </c>
      <c r="F76" s="7" t="s">
        <v>292</v>
      </c>
      <c r="G76" s="13" t="s">
        <v>322</v>
      </c>
      <c r="H76" s="12"/>
    </row>
    <row r="77" spans="3:8" x14ac:dyDescent="0.35">
      <c r="C77" s="6" t="s">
        <v>5</v>
      </c>
      <c r="D77" s="6" t="s">
        <v>1</v>
      </c>
      <c r="E77" s="6" t="s">
        <v>14</v>
      </c>
      <c r="F77" s="7" t="s">
        <v>292</v>
      </c>
      <c r="G77" s="14" t="s">
        <v>255</v>
      </c>
    </row>
    <row r="78" spans="3:8" x14ac:dyDescent="0.35">
      <c r="C78" s="6" t="s">
        <v>5</v>
      </c>
      <c r="D78" s="6" t="s">
        <v>1</v>
      </c>
      <c r="E78" s="6" t="s">
        <v>14</v>
      </c>
      <c r="F78" s="7" t="s">
        <v>292</v>
      </c>
      <c r="G78" s="14" t="s">
        <v>271</v>
      </c>
    </row>
    <row r="79" spans="3:8" x14ac:dyDescent="0.35">
      <c r="C79" s="6" t="s">
        <v>5</v>
      </c>
      <c r="D79" s="6" t="s">
        <v>1</v>
      </c>
      <c r="E79" s="6" t="s">
        <v>14</v>
      </c>
      <c r="F79" s="7" t="s">
        <v>293</v>
      </c>
      <c r="G79" s="13" t="s">
        <v>257</v>
      </c>
    </row>
    <row r="80" spans="3:8" x14ac:dyDescent="0.35">
      <c r="C80" s="6" t="s">
        <v>5</v>
      </c>
      <c r="D80" s="6" t="s">
        <v>1</v>
      </c>
      <c r="E80" s="6" t="s">
        <v>14</v>
      </c>
      <c r="F80" s="7" t="s">
        <v>293</v>
      </c>
      <c r="G80" s="13" t="s">
        <v>258</v>
      </c>
    </row>
    <row r="81" spans="3:7" x14ac:dyDescent="0.35">
      <c r="C81" s="6" t="s">
        <v>5</v>
      </c>
      <c r="D81" s="6" t="s">
        <v>1</v>
      </c>
      <c r="E81" s="6" t="s">
        <v>14</v>
      </c>
      <c r="F81" s="7" t="s">
        <v>293</v>
      </c>
      <c r="G81" s="13" t="s">
        <v>260</v>
      </c>
    </row>
    <row r="82" spans="3:7" x14ac:dyDescent="0.35">
      <c r="C82" s="6" t="s">
        <v>5</v>
      </c>
      <c r="D82" s="6" t="s">
        <v>1</v>
      </c>
      <c r="E82" s="6" t="s">
        <v>14</v>
      </c>
      <c r="F82" s="7" t="s">
        <v>293</v>
      </c>
      <c r="G82" s="13" t="s">
        <v>259</v>
      </c>
    </row>
    <row r="83" spans="3:7" x14ac:dyDescent="0.35">
      <c r="C83" s="6" t="s">
        <v>5</v>
      </c>
      <c r="D83" s="6" t="s">
        <v>1</v>
      </c>
      <c r="E83" s="6" t="s">
        <v>14</v>
      </c>
      <c r="F83" s="7" t="s">
        <v>293</v>
      </c>
      <c r="G83" s="13" t="s">
        <v>261</v>
      </c>
    </row>
    <row r="84" spans="3:7" ht="43.5" x14ac:dyDescent="0.35">
      <c r="C84" s="6" t="s">
        <v>5</v>
      </c>
      <c r="D84" s="6" t="s">
        <v>1</v>
      </c>
      <c r="E84" s="6" t="s">
        <v>14</v>
      </c>
      <c r="F84" s="7" t="s">
        <v>305</v>
      </c>
      <c r="G84" s="7" t="s">
        <v>309</v>
      </c>
    </row>
    <row r="85" spans="3:7" ht="43.5" x14ac:dyDescent="0.35">
      <c r="C85" s="6" t="s">
        <v>5</v>
      </c>
      <c r="D85" s="6" t="s">
        <v>1</v>
      </c>
      <c r="E85" s="6" t="s">
        <v>14</v>
      </c>
      <c r="F85" s="7" t="s">
        <v>305</v>
      </c>
      <c r="G85" s="7" t="s">
        <v>364</v>
      </c>
    </row>
    <row r="86" spans="3:7" ht="72.5" x14ac:dyDescent="0.35">
      <c r="C86" s="6" t="s">
        <v>5</v>
      </c>
      <c r="D86" s="6" t="s">
        <v>1</v>
      </c>
      <c r="E86" s="6" t="s">
        <v>14</v>
      </c>
      <c r="F86" s="7" t="s">
        <v>305</v>
      </c>
      <c r="G86" s="7" t="s">
        <v>571</v>
      </c>
    </row>
    <row r="87" spans="3:7" x14ac:dyDescent="0.35">
      <c r="C87" s="6" t="s">
        <v>5</v>
      </c>
      <c r="D87" s="6" t="s">
        <v>1</v>
      </c>
      <c r="E87" s="6" t="s">
        <v>14</v>
      </c>
      <c r="F87" s="7" t="s">
        <v>305</v>
      </c>
      <c r="G87" s="14" t="s">
        <v>310</v>
      </c>
    </row>
    <row r="88" spans="3:7" ht="58" x14ac:dyDescent="0.35">
      <c r="C88" s="6" t="s">
        <v>5</v>
      </c>
      <c r="D88" s="6" t="s">
        <v>1</v>
      </c>
      <c r="E88" s="6" t="s">
        <v>14</v>
      </c>
      <c r="F88" s="7" t="s">
        <v>306</v>
      </c>
      <c r="G88" s="7" t="s">
        <v>311</v>
      </c>
    </row>
    <row r="89" spans="3:7" ht="43.5" x14ac:dyDescent="0.35">
      <c r="C89" s="6" t="s">
        <v>5</v>
      </c>
      <c r="D89" s="6" t="s">
        <v>1</v>
      </c>
      <c r="E89" s="6" t="s">
        <v>14</v>
      </c>
      <c r="F89" s="7" t="s">
        <v>306</v>
      </c>
      <c r="G89" s="7" t="s">
        <v>372</v>
      </c>
    </row>
    <row r="90" spans="3:7" ht="29" x14ac:dyDescent="0.35">
      <c r="C90" s="6" t="s">
        <v>5</v>
      </c>
      <c r="D90" s="6" t="s">
        <v>1</v>
      </c>
      <c r="E90" s="6" t="s">
        <v>14</v>
      </c>
      <c r="F90" s="7" t="s">
        <v>306</v>
      </c>
      <c r="G90" s="7" t="s">
        <v>298</v>
      </c>
    </row>
    <row r="91" spans="3:7" x14ac:dyDescent="0.35">
      <c r="C91" s="6" t="s">
        <v>5</v>
      </c>
      <c r="D91" s="6" t="s">
        <v>1</v>
      </c>
      <c r="E91" s="6" t="s">
        <v>14</v>
      </c>
      <c r="F91" s="7" t="s">
        <v>306</v>
      </c>
      <c r="G91" s="13" t="s">
        <v>312</v>
      </c>
    </row>
    <row r="92" spans="3:7" x14ac:dyDescent="0.35">
      <c r="C92" s="6" t="s">
        <v>5</v>
      </c>
      <c r="D92" s="6" t="s">
        <v>1</v>
      </c>
      <c r="E92" s="6" t="s">
        <v>14</v>
      </c>
      <c r="F92" s="7" t="s">
        <v>306</v>
      </c>
      <c r="G92" s="13" t="s">
        <v>313</v>
      </c>
    </row>
    <row r="93" spans="3:7" ht="72.5" x14ac:dyDescent="0.35">
      <c r="C93" s="6" t="s">
        <v>5</v>
      </c>
      <c r="D93" s="6" t="s">
        <v>1</v>
      </c>
      <c r="E93" s="6" t="s">
        <v>14</v>
      </c>
      <c r="F93" s="7" t="s">
        <v>307</v>
      </c>
      <c r="G93" s="13" t="s">
        <v>323</v>
      </c>
    </row>
    <row r="94" spans="3:7" x14ac:dyDescent="0.35">
      <c r="C94" s="6" t="s">
        <v>5</v>
      </c>
      <c r="D94" s="6" t="s">
        <v>1</v>
      </c>
      <c r="E94" s="6" t="s">
        <v>14</v>
      </c>
      <c r="F94" s="7" t="s">
        <v>307</v>
      </c>
      <c r="G94" s="13" t="s">
        <v>267</v>
      </c>
    </row>
    <row r="95" spans="3:7" x14ac:dyDescent="0.35">
      <c r="C95" s="6" t="s">
        <v>5</v>
      </c>
      <c r="D95" s="6" t="s">
        <v>1</v>
      </c>
      <c r="E95" s="6" t="s">
        <v>14</v>
      </c>
      <c r="F95" s="7" t="s">
        <v>307</v>
      </c>
      <c r="G95" s="14" t="s">
        <v>324</v>
      </c>
    </row>
    <row r="96" spans="3:7" x14ac:dyDescent="0.35">
      <c r="C96" s="6" t="s">
        <v>5</v>
      </c>
      <c r="D96" s="6" t="s">
        <v>1</v>
      </c>
      <c r="E96" s="6" t="s">
        <v>14</v>
      </c>
      <c r="F96" s="7" t="s">
        <v>307</v>
      </c>
      <c r="G96" s="14" t="s">
        <v>325</v>
      </c>
    </row>
    <row r="97" spans="1:8" ht="29" x14ac:dyDescent="0.35">
      <c r="C97" s="6" t="s">
        <v>5</v>
      </c>
      <c r="D97" s="6" t="s">
        <v>1</v>
      </c>
      <c r="E97" s="6" t="s">
        <v>14</v>
      </c>
      <c r="F97" s="7" t="s">
        <v>307</v>
      </c>
      <c r="G97" s="13" t="s">
        <v>322</v>
      </c>
    </row>
    <row r="98" spans="1:8" x14ac:dyDescent="0.35">
      <c r="C98" s="6" t="s">
        <v>5</v>
      </c>
      <c r="D98" s="6" t="s">
        <v>1</v>
      </c>
      <c r="E98" s="6" t="s">
        <v>14</v>
      </c>
      <c r="F98" s="7" t="s">
        <v>307</v>
      </c>
      <c r="G98" s="14" t="s">
        <v>255</v>
      </c>
    </row>
    <row r="99" spans="1:8" x14ac:dyDescent="0.35">
      <c r="C99" s="6" t="s">
        <v>5</v>
      </c>
      <c r="D99" s="6" t="s">
        <v>1</v>
      </c>
      <c r="E99" s="6" t="s">
        <v>14</v>
      </c>
      <c r="F99" s="7" t="s">
        <v>307</v>
      </c>
      <c r="G99" s="14" t="s">
        <v>271</v>
      </c>
    </row>
    <row r="100" spans="1:8" x14ac:dyDescent="0.35">
      <c r="C100" s="6" t="s">
        <v>5</v>
      </c>
      <c r="D100" s="6" t="s">
        <v>1</v>
      </c>
      <c r="E100" s="6" t="s">
        <v>14</v>
      </c>
      <c r="F100" s="7" t="s">
        <v>308</v>
      </c>
      <c r="G100" s="13" t="s">
        <v>257</v>
      </c>
    </row>
    <row r="101" spans="1:8" x14ac:dyDescent="0.35">
      <c r="C101" s="6" t="s">
        <v>5</v>
      </c>
      <c r="D101" s="6" t="s">
        <v>1</v>
      </c>
      <c r="E101" s="6" t="s">
        <v>14</v>
      </c>
      <c r="F101" s="7" t="s">
        <v>308</v>
      </c>
      <c r="G101" s="13" t="s">
        <v>258</v>
      </c>
    </row>
    <row r="102" spans="1:8" x14ac:dyDescent="0.35">
      <c r="C102" s="6" t="s">
        <v>5</v>
      </c>
      <c r="D102" s="6" t="s">
        <v>1</v>
      </c>
      <c r="E102" s="6" t="s">
        <v>14</v>
      </c>
      <c r="F102" s="7" t="s">
        <v>308</v>
      </c>
      <c r="G102" s="13" t="s">
        <v>260</v>
      </c>
    </row>
    <row r="103" spans="1:8" x14ac:dyDescent="0.35">
      <c r="C103" s="6" t="s">
        <v>5</v>
      </c>
      <c r="D103" s="6" t="s">
        <v>1</v>
      </c>
      <c r="E103" s="6" t="s">
        <v>14</v>
      </c>
      <c r="F103" s="7" t="s">
        <v>308</v>
      </c>
      <c r="G103" s="13" t="s">
        <v>259</v>
      </c>
    </row>
    <row r="104" spans="1:8" x14ac:dyDescent="0.35">
      <c r="C104" s="6" t="s">
        <v>5</v>
      </c>
      <c r="D104" s="6" t="s">
        <v>1</v>
      </c>
      <c r="E104" s="6" t="s">
        <v>14</v>
      </c>
      <c r="F104" s="7" t="s">
        <v>308</v>
      </c>
      <c r="G104" s="13" t="s">
        <v>261</v>
      </c>
    </row>
    <row r="105" spans="1:8" s="17" customFormat="1" x14ac:dyDescent="0.35">
      <c r="A105" s="17" t="s">
        <v>399</v>
      </c>
      <c r="B105" s="17" t="s">
        <v>399</v>
      </c>
      <c r="C105" s="18"/>
      <c r="D105" s="18"/>
      <c r="E105" s="18"/>
      <c r="F105" s="19"/>
      <c r="G105" s="21"/>
      <c r="H105" s="20"/>
    </row>
    <row r="106" spans="1:8" ht="43.5" x14ac:dyDescent="0.35">
      <c r="C106" s="6" t="s">
        <v>5</v>
      </c>
      <c r="D106" s="6" t="s">
        <v>1</v>
      </c>
      <c r="E106" s="6" t="s">
        <v>14</v>
      </c>
      <c r="F106" s="7" t="s">
        <v>301</v>
      </c>
      <c r="G106" s="7" t="s">
        <v>314</v>
      </c>
    </row>
    <row r="107" spans="1:8" ht="43.5" x14ac:dyDescent="0.35">
      <c r="C107" s="6" t="s">
        <v>5</v>
      </c>
      <c r="D107" s="6" t="s">
        <v>1</v>
      </c>
      <c r="E107" s="6" t="s">
        <v>14</v>
      </c>
      <c r="F107" s="7" t="s">
        <v>301</v>
      </c>
      <c r="G107" s="7" t="s">
        <v>363</v>
      </c>
    </row>
    <row r="108" spans="1:8" ht="72.5" x14ac:dyDescent="0.35">
      <c r="C108" s="6" t="s">
        <v>5</v>
      </c>
      <c r="D108" s="6" t="s">
        <v>1</v>
      </c>
      <c r="E108" s="6" t="s">
        <v>14</v>
      </c>
      <c r="F108" s="7" t="s">
        <v>301</v>
      </c>
      <c r="G108" s="7" t="s">
        <v>571</v>
      </c>
    </row>
    <row r="109" spans="1:8" x14ac:dyDescent="0.35">
      <c r="C109" s="6" t="s">
        <v>5</v>
      </c>
      <c r="D109" s="6" t="s">
        <v>1</v>
      </c>
      <c r="E109" s="6" t="s">
        <v>14</v>
      </c>
      <c r="F109" s="7" t="s">
        <v>301</v>
      </c>
      <c r="G109" s="14" t="s">
        <v>326</v>
      </c>
    </row>
    <row r="110" spans="1:8" ht="58" x14ac:dyDescent="0.35">
      <c r="C110" s="6" t="s">
        <v>5</v>
      </c>
      <c r="D110" s="6" t="s">
        <v>1</v>
      </c>
      <c r="E110" s="6" t="s">
        <v>14</v>
      </c>
      <c r="F110" s="7" t="s">
        <v>302</v>
      </c>
      <c r="G110" s="7" t="s">
        <v>327</v>
      </c>
    </row>
    <row r="111" spans="1:8" ht="43.5" x14ac:dyDescent="0.35">
      <c r="C111" s="6" t="s">
        <v>5</v>
      </c>
      <c r="D111" s="6" t="s">
        <v>1</v>
      </c>
      <c r="E111" s="6" t="s">
        <v>14</v>
      </c>
      <c r="F111" s="7" t="s">
        <v>302</v>
      </c>
      <c r="G111" s="7" t="s">
        <v>328</v>
      </c>
    </row>
    <row r="112" spans="1:8" ht="29" x14ac:dyDescent="0.35">
      <c r="C112" s="6" t="s">
        <v>5</v>
      </c>
      <c r="D112" s="6" t="s">
        <v>1</v>
      </c>
      <c r="E112" s="6" t="s">
        <v>14</v>
      </c>
      <c r="F112" s="7" t="s">
        <v>302</v>
      </c>
      <c r="G112" s="7" t="s">
        <v>298</v>
      </c>
    </row>
    <row r="113" spans="1:8" x14ac:dyDescent="0.35">
      <c r="C113" s="6" t="s">
        <v>5</v>
      </c>
      <c r="D113" s="6" t="s">
        <v>1</v>
      </c>
      <c r="E113" s="6" t="s">
        <v>14</v>
      </c>
      <c r="F113" s="7" t="s">
        <v>302</v>
      </c>
      <c r="G113" s="13" t="s">
        <v>329</v>
      </c>
    </row>
    <row r="114" spans="1:8" x14ac:dyDescent="0.35">
      <c r="C114" s="6" t="s">
        <v>5</v>
      </c>
      <c r="D114" s="6" t="s">
        <v>1</v>
      </c>
      <c r="E114" s="6" t="s">
        <v>14</v>
      </c>
      <c r="F114" s="7" t="s">
        <v>302</v>
      </c>
      <c r="G114" s="13" t="s">
        <v>330</v>
      </c>
    </row>
    <row r="115" spans="1:8" ht="72.5" x14ac:dyDescent="0.35">
      <c r="C115" s="6" t="s">
        <v>5</v>
      </c>
      <c r="D115" s="6" t="s">
        <v>1</v>
      </c>
      <c r="E115" s="6" t="s">
        <v>14</v>
      </c>
      <c r="F115" s="7" t="s">
        <v>303</v>
      </c>
      <c r="G115" s="13" t="s">
        <v>389</v>
      </c>
    </row>
    <row r="116" spans="1:8" x14ac:dyDescent="0.35">
      <c r="C116" s="6" t="s">
        <v>5</v>
      </c>
      <c r="D116" s="6" t="s">
        <v>1</v>
      </c>
      <c r="E116" s="6" t="s">
        <v>14</v>
      </c>
      <c r="F116" s="7" t="s">
        <v>303</v>
      </c>
      <c r="G116" s="13" t="s">
        <v>267</v>
      </c>
    </row>
    <row r="117" spans="1:8" x14ac:dyDescent="0.35">
      <c r="C117" s="6" t="s">
        <v>5</v>
      </c>
      <c r="D117" s="6" t="s">
        <v>1</v>
      </c>
      <c r="E117" s="6" t="s">
        <v>14</v>
      </c>
      <c r="F117" s="7" t="s">
        <v>303</v>
      </c>
      <c r="G117" s="14" t="s">
        <v>331</v>
      </c>
    </row>
    <row r="118" spans="1:8" x14ac:dyDescent="0.35">
      <c r="C118" s="6" t="s">
        <v>5</v>
      </c>
      <c r="D118" s="6" t="s">
        <v>1</v>
      </c>
      <c r="E118" s="6" t="s">
        <v>14</v>
      </c>
      <c r="F118" s="7" t="s">
        <v>303</v>
      </c>
      <c r="G118" s="14" t="s">
        <v>332</v>
      </c>
    </row>
    <row r="119" spans="1:8" ht="29" x14ac:dyDescent="0.35">
      <c r="C119" s="6" t="s">
        <v>5</v>
      </c>
      <c r="D119" s="6" t="s">
        <v>1</v>
      </c>
      <c r="E119" s="6" t="s">
        <v>14</v>
      </c>
      <c r="F119" s="7" t="s">
        <v>303</v>
      </c>
      <c r="G119" s="13" t="s">
        <v>322</v>
      </c>
    </row>
    <row r="120" spans="1:8" x14ac:dyDescent="0.35">
      <c r="C120" s="6" t="s">
        <v>5</v>
      </c>
      <c r="D120" s="6" t="s">
        <v>1</v>
      </c>
      <c r="E120" s="6" t="s">
        <v>14</v>
      </c>
      <c r="F120" s="7" t="s">
        <v>303</v>
      </c>
      <c r="G120" s="14" t="s">
        <v>255</v>
      </c>
    </row>
    <row r="121" spans="1:8" x14ac:dyDescent="0.35">
      <c r="C121" s="6" t="s">
        <v>5</v>
      </c>
      <c r="D121" s="6" t="s">
        <v>1</v>
      </c>
      <c r="E121" s="6" t="s">
        <v>14</v>
      </c>
      <c r="F121" s="7" t="s">
        <v>303</v>
      </c>
      <c r="G121" s="14" t="s">
        <v>271</v>
      </c>
    </row>
    <row r="122" spans="1:8" x14ac:dyDescent="0.35">
      <c r="C122" s="6" t="s">
        <v>5</v>
      </c>
      <c r="D122" s="6" t="s">
        <v>1</v>
      </c>
      <c r="E122" s="6" t="s">
        <v>14</v>
      </c>
      <c r="F122" s="7" t="s">
        <v>304</v>
      </c>
      <c r="G122" s="13" t="s">
        <v>257</v>
      </c>
    </row>
    <row r="123" spans="1:8" x14ac:dyDescent="0.35">
      <c r="C123" s="6" t="s">
        <v>5</v>
      </c>
      <c r="D123" s="6" t="s">
        <v>1</v>
      </c>
      <c r="E123" s="6" t="s">
        <v>14</v>
      </c>
      <c r="F123" s="7" t="s">
        <v>304</v>
      </c>
      <c r="G123" s="13" t="s">
        <v>258</v>
      </c>
    </row>
    <row r="124" spans="1:8" x14ac:dyDescent="0.35">
      <c r="C124" s="6" t="s">
        <v>5</v>
      </c>
      <c r="D124" s="6" t="s">
        <v>1</v>
      </c>
      <c r="E124" s="6" t="s">
        <v>14</v>
      </c>
      <c r="F124" s="7" t="s">
        <v>304</v>
      </c>
      <c r="G124" s="13" t="s">
        <v>260</v>
      </c>
    </row>
    <row r="125" spans="1:8" x14ac:dyDescent="0.35">
      <c r="C125" s="6" t="s">
        <v>5</v>
      </c>
      <c r="D125" s="6" t="s">
        <v>1</v>
      </c>
      <c r="E125" s="6" t="s">
        <v>14</v>
      </c>
      <c r="F125" s="7" t="s">
        <v>304</v>
      </c>
      <c r="G125" s="13" t="s">
        <v>259</v>
      </c>
    </row>
    <row r="126" spans="1:8" x14ac:dyDescent="0.35">
      <c r="C126" s="6" t="s">
        <v>5</v>
      </c>
      <c r="D126" s="6" t="s">
        <v>1</v>
      </c>
      <c r="E126" s="6" t="s">
        <v>14</v>
      </c>
      <c r="F126" s="7" t="s">
        <v>304</v>
      </c>
      <c r="G126" s="13" t="s">
        <v>261</v>
      </c>
    </row>
    <row r="127" spans="1:8" s="17" customFormat="1" x14ac:dyDescent="0.35">
      <c r="A127" s="17" t="s">
        <v>399</v>
      </c>
      <c r="B127" s="17" t="s">
        <v>399</v>
      </c>
      <c r="C127" s="18"/>
      <c r="D127" s="18"/>
      <c r="E127" s="18"/>
      <c r="F127" s="19"/>
      <c r="G127" s="21"/>
      <c r="H127" s="20"/>
    </row>
    <row r="128" spans="1:8" ht="43.5" x14ac:dyDescent="0.35">
      <c r="C128" s="6" t="s">
        <v>5</v>
      </c>
      <c r="D128" s="6" t="s">
        <v>1</v>
      </c>
      <c r="E128" s="6" t="s">
        <v>12</v>
      </c>
      <c r="F128" s="7" t="s">
        <v>477</v>
      </c>
      <c r="G128" s="13" t="s">
        <v>493</v>
      </c>
    </row>
    <row r="129" spans="3:7" ht="29" x14ac:dyDescent="0.35">
      <c r="C129" s="6" t="s">
        <v>5</v>
      </c>
      <c r="D129" s="6" t="s">
        <v>1</v>
      </c>
      <c r="E129" s="6" t="s">
        <v>12</v>
      </c>
      <c r="F129" s="7" t="s">
        <v>477</v>
      </c>
      <c r="G129" s="13" t="s">
        <v>494</v>
      </c>
    </row>
    <row r="130" spans="3:7" ht="87" x14ac:dyDescent="0.35">
      <c r="C130" s="6" t="s">
        <v>5</v>
      </c>
      <c r="D130" s="6" t="s">
        <v>1</v>
      </c>
      <c r="E130" s="6" t="s">
        <v>12</v>
      </c>
      <c r="F130" s="7" t="s">
        <v>477</v>
      </c>
      <c r="G130" s="13" t="s">
        <v>495</v>
      </c>
    </row>
    <row r="131" spans="3:7" x14ac:dyDescent="0.35">
      <c r="C131" s="6" t="s">
        <v>5</v>
      </c>
      <c r="D131" s="6" t="s">
        <v>1</v>
      </c>
      <c r="E131" s="6" t="s">
        <v>12</v>
      </c>
      <c r="F131" s="7" t="s">
        <v>477</v>
      </c>
      <c r="G131" s="13" t="s">
        <v>496</v>
      </c>
    </row>
    <row r="132" spans="3:7" ht="58" x14ac:dyDescent="0.35">
      <c r="C132" s="6" t="s">
        <v>5</v>
      </c>
      <c r="D132" s="6" t="s">
        <v>1</v>
      </c>
      <c r="E132" s="6" t="s">
        <v>12</v>
      </c>
      <c r="F132" s="7" t="s">
        <v>478</v>
      </c>
      <c r="G132" s="13" t="s">
        <v>497</v>
      </c>
    </row>
    <row r="133" spans="3:7" ht="72.5" x14ac:dyDescent="0.35">
      <c r="C133" s="6" t="s">
        <v>5</v>
      </c>
      <c r="D133" s="6" t="s">
        <v>1</v>
      </c>
      <c r="E133" s="6" t="s">
        <v>12</v>
      </c>
      <c r="F133" s="7" t="s">
        <v>478</v>
      </c>
      <c r="G133" s="13" t="s">
        <v>498</v>
      </c>
    </row>
    <row r="134" spans="3:7" ht="29" x14ac:dyDescent="0.35">
      <c r="C134" s="6" t="s">
        <v>5</v>
      </c>
      <c r="D134" s="6" t="s">
        <v>1</v>
      </c>
      <c r="E134" s="6" t="s">
        <v>12</v>
      </c>
      <c r="F134" s="7" t="s">
        <v>478</v>
      </c>
      <c r="G134" s="13" t="s">
        <v>283</v>
      </c>
    </row>
    <row r="135" spans="3:7" x14ac:dyDescent="0.35">
      <c r="C135" s="6" t="s">
        <v>5</v>
      </c>
      <c r="D135" s="6" t="s">
        <v>1</v>
      </c>
      <c r="E135" s="6" t="s">
        <v>12</v>
      </c>
      <c r="F135" s="7" t="s">
        <v>478</v>
      </c>
      <c r="G135" s="13" t="s">
        <v>499</v>
      </c>
    </row>
    <row r="136" spans="3:7" x14ac:dyDescent="0.35">
      <c r="C136" s="6" t="s">
        <v>5</v>
      </c>
      <c r="D136" s="6" t="s">
        <v>1</v>
      </c>
      <c r="E136" s="6" t="s">
        <v>12</v>
      </c>
      <c r="F136" s="7" t="s">
        <v>478</v>
      </c>
      <c r="G136" s="13" t="s">
        <v>500</v>
      </c>
    </row>
    <row r="137" spans="3:7" ht="43.5" x14ac:dyDescent="0.35">
      <c r="C137" s="6" t="s">
        <v>5</v>
      </c>
      <c r="D137" s="6" t="s">
        <v>1</v>
      </c>
      <c r="E137" s="6" t="s">
        <v>12</v>
      </c>
      <c r="F137" s="7" t="s">
        <v>479</v>
      </c>
      <c r="G137" s="13" t="s">
        <v>315</v>
      </c>
    </row>
    <row r="138" spans="3:7" x14ac:dyDescent="0.35">
      <c r="C138" s="6" t="s">
        <v>5</v>
      </c>
      <c r="D138" s="6" t="s">
        <v>1</v>
      </c>
      <c r="E138" s="6" t="s">
        <v>12</v>
      </c>
      <c r="F138" s="7" t="s">
        <v>479</v>
      </c>
      <c r="G138" s="13" t="s">
        <v>267</v>
      </c>
    </row>
    <row r="139" spans="3:7" x14ac:dyDescent="0.35">
      <c r="C139" s="6" t="s">
        <v>5</v>
      </c>
      <c r="D139" s="6" t="s">
        <v>1</v>
      </c>
      <c r="E139" s="6" t="s">
        <v>12</v>
      </c>
      <c r="F139" s="7" t="s">
        <v>479</v>
      </c>
      <c r="G139" s="13" t="s">
        <v>316</v>
      </c>
    </row>
    <row r="140" spans="3:7" x14ac:dyDescent="0.35">
      <c r="C140" s="6" t="s">
        <v>5</v>
      </c>
      <c r="D140" s="6" t="s">
        <v>1</v>
      </c>
      <c r="E140" s="6" t="s">
        <v>12</v>
      </c>
      <c r="F140" s="7" t="s">
        <v>479</v>
      </c>
      <c r="G140" s="13" t="s">
        <v>317</v>
      </c>
    </row>
    <row r="141" spans="3:7" ht="29" x14ac:dyDescent="0.35">
      <c r="C141" s="6" t="s">
        <v>5</v>
      </c>
      <c r="D141" s="6" t="s">
        <v>1</v>
      </c>
      <c r="E141" s="6" t="s">
        <v>12</v>
      </c>
      <c r="F141" s="7" t="s">
        <v>479</v>
      </c>
      <c r="G141" s="13" t="s">
        <v>346</v>
      </c>
    </row>
    <row r="142" spans="3:7" x14ac:dyDescent="0.35">
      <c r="C142" s="6" t="s">
        <v>5</v>
      </c>
      <c r="D142" s="6" t="s">
        <v>1</v>
      </c>
      <c r="E142" s="6" t="s">
        <v>12</v>
      </c>
      <c r="F142" s="7" t="s">
        <v>479</v>
      </c>
      <c r="G142" s="13" t="s">
        <v>255</v>
      </c>
    </row>
    <row r="143" spans="3:7" x14ac:dyDescent="0.35">
      <c r="C143" s="6" t="s">
        <v>5</v>
      </c>
      <c r="D143" s="6" t="s">
        <v>1</v>
      </c>
      <c r="E143" s="6" t="s">
        <v>12</v>
      </c>
      <c r="F143" s="7" t="s">
        <v>479</v>
      </c>
      <c r="G143" s="13" t="s">
        <v>271</v>
      </c>
    </row>
    <row r="144" spans="3:7" x14ac:dyDescent="0.35">
      <c r="C144" s="6" t="s">
        <v>5</v>
      </c>
      <c r="D144" s="6" t="s">
        <v>1</v>
      </c>
      <c r="E144" s="6" t="s">
        <v>12</v>
      </c>
      <c r="F144" s="7" t="s">
        <v>480</v>
      </c>
      <c r="G144" s="13" t="s">
        <v>257</v>
      </c>
    </row>
    <row r="145" spans="3:7" x14ac:dyDescent="0.35">
      <c r="C145" s="6" t="s">
        <v>5</v>
      </c>
      <c r="D145" s="6" t="s">
        <v>1</v>
      </c>
      <c r="E145" s="6" t="s">
        <v>12</v>
      </c>
      <c r="F145" s="7" t="s">
        <v>480</v>
      </c>
      <c r="G145" s="13" t="s">
        <v>258</v>
      </c>
    </row>
    <row r="146" spans="3:7" x14ac:dyDescent="0.35">
      <c r="C146" s="6" t="s">
        <v>5</v>
      </c>
      <c r="D146" s="6" t="s">
        <v>1</v>
      </c>
      <c r="E146" s="6" t="s">
        <v>12</v>
      </c>
      <c r="F146" s="7" t="s">
        <v>480</v>
      </c>
      <c r="G146" s="13" t="s">
        <v>260</v>
      </c>
    </row>
    <row r="147" spans="3:7" x14ac:dyDescent="0.35">
      <c r="C147" s="6" t="s">
        <v>5</v>
      </c>
      <c r="D147" s="6" t="s">
        <v>1</v>
      </c>
      <c r="E147" s="6" t="s">
        <v>12</v>
      </c>
      <c r="F147" s="7" t="s">
        <v>480</v>
      </c>
      <c r="G147" s="13" t="s">
        <v>259</v>
      </c>
    </row>
    <row r="148" spans="3:7" x14ac:dyDescent="0.35">
      <c r="C148" s="6" t="s">
        <v>5</v>
      </c>
      <c r="D148" s="6" t="s">
        <v>1</v>
      </c>
      <c r="E148" s="6" t="s">
        <v>12</v>
      </c>
      <c r="F148" s="7" t="s">
        <v>480</v>
      </c>
      <c r="G148" s="13" t="s">
        <v>261</v>
      </c>
    </row>
    <row r="149" spans="3:7" ht="43.5" x14ac:dyDescent="0.35">
      <c r="C149" s="6" t="s">
        <v>5</v>
      </c>
      <c r="D149" s="6" t="s">
        <v>1</v>
      </c>
      <c r="E149" s="6" t="s">
        <v>14</v>
      </c>
      <c r="F149" s="7" t="s">
        <v>481</v>
      </c>
      <c r="G149" s="13" t="s">
        <v>501</v>
      </c>
    </row>
    <row r="150" spans="3:7" ht="29" x14ac:dyDescent="0.35">
      <c r="C150" s="6" t="s">
        <v>5</v>
      </c>
      <c r="D150" s="6" t="s">
        <v>1</v>
      </c>
      <c r="E150" s="6" t="s">
        <v>14</v>
      </c>
      <c r="F150" s="7" t="s">
        <v>481</v>
      </c>
      <c r="G150" s="13" t="s">
        <v>502</v>
      </c>
    </row>
    <row r="151" spans="3:7" ht="72.5" x14ac:dyDescent="0.35">
      <c r="C151" s="6" t="s">
        <v>5</v>
      </c>
      <c r="D151" s="6" t="s">
        <v>1</v>
      </c>
      <c r="E151" s="6" t="s">
        <v>14</v>
      </c>
      <c r="F151" s="7" t="s">
        <v>481</v>
      </c>
      <c r="G151" s="13" t="s">
        <v>575</v>
      </c>
    </row>
    <row r="152" spans="3:7" x14ac:dyDescent="0.35">
      <c r="C152" s="6" t="s">
        <v>5</v>
      </c>
      <c r="D152" s="6" t="s">
        <v>1</v>
      </c>
      <c r="E152" s="6" t="s">
        <v>14</v>
      </c>
      <c r="F152" s="7" t="s">
        <v>481</v>
      </c>
      <c r="G152" s="13" t="s">
        <v>503</v>
      </c>
    </row>
    <row r="153" spans="3:7" ht="58" x14ac:dyDescent="0.35">
      <c r="C153" s="6" t="s">
        <v>5</v>
      </c>
      <c r="D153" s="6" t="s">
        <v>1</v>
      </c>
      <c r="E153" s="6" t="s">
        <v>14</v>
      </c>
      <c r="F153" s="7" t="s">
        <v>482</v>
      </c>
      <c r="G153" s="13" t="s">
        <v>504</v>
      </c>
    </row>
    <row r="154" spans="3:7" ht="43.5" x14ac:dyDescent="0.35">
      <c r="C154" s="6" t="s">
        <v>5</v>
      </c>
      <c r="D154" s="6" t="s">
        <v>1</v>
      </c>
      <c r="E154" s="6" t="s">
        <v>14</v>
      </c>
      <c r="F154" s="7" t="s">
        <v>482</v>
      </c>
      <c r="G154" s="13" t="s">
        <v>373</v>
      </c>
    </row>
    <row r="155" spans="3:7" ht="29" x14ac:dyDescent="0.35">
      <c r="C155" s="6" t="s">
        <v>5</v>
      </c>
      <c r="D155" s="6" t="s">
        <v>1</v>
      </c>
      <c r="E155" s="6" t="s">
        <v>14</v>
      </c>
      <c r="F155" s="7" t="s">
        <v>482</v>
      </c>
      <c r="G155" s="13" t="s">
        <v>505</v>
      </c>
    </row>
    <row r="156" spans="3:7" x14ac:dyDescent="0.35">
      <c r="C156" s="6" t="s">
        <v>5</v>
      </c>
      <c r="D156" s="6" t="s">
        <v>1</v>
      </c>
      <c r="E156" s="6" t="s">
        <v>14</v>
      </c>
      <c r="F156" s="7" t="s">
        <v>482</v>
      </c>
      <c r="G156" s="13" t="s">
        <v>506</v>
      </c>
    </row>
    <row r="157" spans="3:7" x14ac:dyDescent="0.35">
      <c r="C157" s="6" t="s">
        <v>5</v>
      </c>
      <c r="D157" s="6" t="s">
        <v>1</v>
      </c>
      <c r="E157" s="6" t="s">
        <v>14</v>
      </c>
      <c r="F157" s="7" t="s">
        <v>482</v>
      </c>
      <c r="G157" s="13" t="s">
        <v>507</v>
      </c>
    </row>
    <row r="158" spans="3:7" ht="72.5" x14ac:dyDescent="0.35">
      <c r="C158" s="6" t="s">
        <v>5</v>
      </c>
      <c r="D158" s="6" t="s">
        <v>1</v>
      </c>
      <c r="E158" s="6" t="s">
        <v>14</v>
      </c>
      <c r="F158" s="7" t="s">
        <v>483</v>
      </c>
      <c r="G158" s="13" t="s">
        <v>508</v>
      </c>
    </row>
    <row r="159" spans="3:7" x14ac:dyDescent="0.35">
      <c r="C159" s="6" t="s">
        <v>5</v>
      </c>
      <c r="D159" s="6" t="s">
        <v>1</v>
      </c>
      <c r="E159" s="6" t="s">
        <v>14</v>
      </c>
      <c r="F159" s="7" t="s">
        <v>483</v>
      </c>
      <c r="G159" s="13" t="s">
        <v>267</v>
      </c>
    </row>
    <row r="160" spans="3:7" x14ac:dyDescent="0.35">
      <c r="C160" s="6" t="s">
        <v>5</v>
      </c>
      <c r="D160" s="6" t="s">
        <v>1</v>
      </c>
      <c r="E160" s="6" t="s">
        <v>14</v>
      </c>
      <c r="F160" s="7" t="s">
        <v>483</v>
      </c>
      <c r="G160" s="13" t="s">
        <v>320</v>
      </c>
    </row>
    <row r="161" spans="3:7" x14ac:dyDescent="0.35">
      <c r="C161" s="6" t="s">
        <v>5</v>
      </c>
      <c r="D161" s="6" t="s">
        <v>1</v>
      </c>
      <c r="E161" s="6" t="s">
        <v>14</v>
      </c>
      <c r="F161" s="7" t="s">
        <v>483</v>
      </c>
      <c r="G161" s="13" t="s">
        <v>321</v>
      </c>
    </row>
    <row r="162" spans="3:7" ht="29" x14ac:dyDescent="0.35">
      <c r="C162" s="6" t="s">
        <v>5</v>
      </c>
      <c r="D162" s="6" t="s">
        <v>1</v>
      </c>
      <c r="E162" s="6" t="s">
        <v>14</v>
      </c>
      <c r="F162" s="7" t="s">
        <v>483</v>
      </c>
      <c r="G162" s="13" t="s">
        <v>322</v>
      </c>
    </row>
    <row r="163" spans="3:7" x14ac:dyDescent="0.35">
      <c r="C163" s="6" t="s">
        <v>5</v>
      </c>
      <c r="D163" s="6" t="s">
        <v>1</v>
      </c>
      <c r="E163" s="6" t="s">
        <v>14</v>
      </c>
      <c r="F163" s="7" t="s">
        <v>483</v>
      </c>
      <c r="G163" s="13" t="s">
        <v>255</v>
      </c>
    </row>
    <row r="164" spans="3:7" x14ac:dyDescent="0.35">
      <c r="C164" s="6" t="s">
        <v>5</v>
      </c>
      <c r="D164" s="6" t="s">
        <v>1</v>
      </c>
      <c r="E164" s="6" t="s">
        <v>14</v>
      </c>
      <c r="F164" s="7" t="s">
        <v>483</v>
      </c>
      <c r="G164" s="13" t="s">
        <v>271</v>
      </c>
    </row>
    <row r="165" spans="3:7" x14ac:dyDescent="0.35">
      <c r="C165" s="6" t="s">
        <v>5</v>
      </c>
      <c r="D165" s="6" t="s">
        <v>1</v>
      </c>
      <c r="E165" s="6" t="s">
        <v>14</v>
      </c>
      <c r="F165" s="7" t="s">
        <v>484</v>
      </c>
      <c r="G165" s="13" t="s">
        <v>257</v>
      </c>
    </row>
    <row r="166" spans="3:7" x14ac:dyDescent="0.35">
      <c r="C166" s="6" t="s">
        <v>5</v>
      </c>
      <c r="D166" s="6" t="s">
        <v>1</v>
      </c>
      <c r="E166" s="6" t="s">
        <v>14</v>
      </c>
      <c r="F166" s="7" t="s">
        <v>484</v>
      </c>
      <c r="G166" s="13" t="s">
        <v>258</v>
      </c>
    </row>
    <row r="167" spans="3:7" x14ac:dyDescent="0.35">
      <c r="C167" s="6" t="s">
        <v>5</v>
      </c>
      <c r="D167" s="6" t="s">
        <v>1</v>
      </c>
      <c r="E167" s="6" t="s">
        <v>14</v>
      </c>
      <c r="F167" s="7" t="s">
        <v>484</v>
      </c>
      <c r="G167" s="13" t="s">
        <v>260</v>
      </c>
    </row>
    <row r="168" spans="3:7" x14ac:dyDescent="0.35">
      <c r="C168" s="6" t="s">
        <v>5</v>
      </c>
      <c r="D168" s="6" t="s">
        <v>1</v>
      </c>
      <c r="E168" s="6" t="s">
        <v>14</v>
      </c>
      <c r="F168" s="7" t="s">
        <v>484</v>
      </c>
      <c r="G168" s="13" t="s">
        <v>259</v>
      </c>
    </row>
    <row r="169" spans="3:7" x14ac:dyDescent="0.35">
      <c r="C169" s="6" t="s">
        <v>5</v>
      </c>
      <c r="D169" s="6" t="s">
        <v>1</v>
      </c>
      <c r="E169" s="6" t="s">
        <v>14</v>
      </c>
      <c r="F169" s="7" t="s">
        <v>484</v>
      </c>
      <c r="G169" s="13" t="s">
        <v>261</v>
      </c>
    </row>
    <row r="170" spans="3:7" ht="43.5" x14ac:dyDescent="0.35">
      <c r="C170" s="6" t="s">
        <v>5</v>
      </c>
      <c r="D170" s="6" t="s">
        <v>1</v>
      </c>
      <c r="E170" s="6" t="s">
        <v>14</v>
      </c>
      <c r="F170" s="7" t="s">
        <v>485</v>
      </c>
      <c r="G170" s="13" t="s">
        <v>509</v>
      </c>
    </row>
    <row r="171" spans="3:7" ht="29" x14ac:dyDescent="0.35">
      <c r="C171" s="6" t="s">
        <v>5</v>
      </c>
      <c r="D171" s="6" t="s">
        <v>1</v>
      </c>
      <c r="E171" s="6" t="s">
        <v>14</v>
      </c>
      <c r="F171" s="7" t="s">
        <v>485</v>
      </c>
      <c r="G171" s="13" t="s">
        <v>510</v>
      </c>
    </row>
    <row r="172" spans="3:7" ht="72.5" x14ac:dyDescent="0.35">
      <c r="C172" s="6" t="s">
        <v>5</v>
      </c>
      <c r="D172" s="6" t="s">
        <v>1</v>
      </c>
      <c r="E172" s="6" t="s">
        <v>14</v>
      </c>
      <c r="F172" s="7" t="s">
        <v>485</v>
      </c>
      <c r="G172" s="13" t="s">
        <v>571</v>
      </c>
    </row>
    <row r="173" spans="3:7" x14ac:dyDescent="0.35">
      <c r="C173" s="6" t="s">
        <v>5</v>
      </c>
      <c r="D173" s="6" t="s">
        <v>1</v>
      </c>
      <c r="E173" s="6" t="s">
        <v>14</v>
      </c>
      <c r="F173" s="7" t="s">
        <v>485</v>
      </c>
      <c r="G173" s="13" t="s">
        <v>511</v>
      </c>
    </row>
    <row r="174" spans="3:7" ht="58" x14ac:dyDescent="0.35">
      <c r="C174" s="6" t="s">
        <v>5</v>
      </c>
      <c r="D174" s="6" t="s">
        <v>1</v>
      </c>
      <c r="E174" s="6" t="s">
        <v>14</v>
      </c>
      <c r="F174" s="7" t="s">
        <v>486</v>
      </c>
      <c r="G174" s="13" t="s">
        <v>512</v>
      </c>
    </row>
    <row r="175" spans="3:7" ht="43.5" x14ac:dyDescent="0.35">
      <c r="C175" s="6" t="s">
        <v>5</v>
      </c>
      <c r="D175" s="6" t="s">
        <v>1</v>
      </c>
      <c r="E175" s="6" t="s">
        <v>14</v>
      </c>
      <c r="F175" s="7" t="s">
        <v>486</v>
      </c>
      <c r="G175" s="13" t="s">
        <v>372</v>
      </c>
    </row>
    <row r="176" spans="3:7" ht="29" x14ac:dyDescent="0.35">
      <c r="C176" s="6" t="s">
        <v>5</v>
      </c>
      <c r="D176" s="6" t="s">
        <v>1</v>
      </c>
      <c r="E176" s="6" t="s">
        <v>14</v>
      </c>
      <c r="F176" s="7" t="s">
        <v>486</v>
      </c>
      <c r="G176" s="13" t="s">
        <v>298</v>
      </c>
    </row>
    <row r="177" spans="3:7" x14ac:dyDescent="0.35">
      <c r="C177" s="6" t="s">
        <v>5</v>
      </c>
      <c r="D177" s="6" t="s">
        <v>1</v>
      </c>
      <c r="E177" s="6" t="s">
        <v>14</v>
      </c>
      <c r="F177" s="7" t="s">
        <v>486</v>
      </c>
      <c r="G177" s="13" t="s">
        <v>513</v>
      </c>
    </row>
    <row r="178" spans="3:7" x14ac:dyDescent="0.35">
      <c r="C178" s="6" t="s">
        <v>5</v>
      </c>
      <c r="D178" s="6" t="s">
        <v>1</v>
      </c>
      <c r="E178" s="6" t="s">
        <v>14</v>
      </c>
      <c r="F178" s="7" t="s">
        <v>486</v>
      </c>
      <c r="G178" s="13" t="s">
        <v>514</v>
      </c>
    </row>
    <row r="179" spans="3:7" ht="72.5" x14ac:dyDescent="0.35">
      <c r="C179" s="6" t="s">
        <v>5</v>
      </c>
      <c r="D179" s="6" t="s">
        <v>1</v>
      </c>
      <c r="E179" s="6" t="s">
        <v>14</v>
      </c>
      <c r="F179" s="7" t="s">
        <v>487</v>
      </c>
      <c r="G179" s="13" t="s">
        <v>515</v>
      </c>
    </row>
    <row r="180" spans="3:7" x14ac:dyDescent="0.35">
      <c r="C180" s="6" t="s">
        <v>5</v>
      </c>
      <c r="D180" s="6" t="s">
        <v>1</v>
      </c>
      <c r="E180" s="6" t="s">
        <v>14</v>
      </c>
      <c r="F180" s="7" t="s">
        <v>487</v>
      </c>
      <c r="G180" s="13" t="s">
        <v>267</v>
      </c>
    </row>
    <row r="181" spans="3:7" x14ac:dyDescent="0.35">
      <c r="C181" s="6" t="s">
        <v>5</v>
      </c>
      <c r="D181" s="6" t="s">
        <v>1</v>
      </c>
      <c r="E181" s="6" t="s">
        <v>14</v>
      </c>
      <c r="F181" s="7" t="s">
        <v>487</v>
      </c>
      <c r="G181" s="13" t="s">
        <v>324</v>
      </c>
    </row>
    <row r="182" spans="3:7" x14ac:dyDescent="0.35">
      <c r="C182" s="6" t="s">
        <v>5</v>
      </c>
      <c r="D182" s="6" t="s">
        <v>1</v>
      </c>
      <c r="E182" s="6" t="s">
        <v>14</v>
      </c>
      <c r="F182" s="7" t="s">
        <v>487</v>
      </c>
      <c r="G182" s="13" t="s">
        <v>325</v>
      </c>
    </row>
    <row r="183" spans="3:7" ht="29" x14ac:dyDescent="0.35">
      <c r="C183" s="6" t="s">
        <v>5</v>
      </c>
      <c r="D183" s="6" t="s">
        <v>1</v>
      </c>
      <c r="E183" s="6" t="s">
        <v>14</v>
      </c>
      <c r="F183" s="7" t="s">
        <v>487</v>
      </c>
      <c r="G183" s="13" t="s">
        <v>322</v>
      </c>
    </row>
    <row r="184" spans="3:7" x14ac:dyDescent="0.35">
      <c r="C184" s="6" t="s">
        <v>5</v>
      </c>
      <c r="D184" s="6" t="s">
        <v>1</v>
      </c>
      <c r="E184" s="6" t="s">
        <v>14</v>
      </c>
      <c r="F184" s="7" t="s">
        <v>487</v>
      </c>
      <c r="G184" s="13" t="s">
        <v>255</v>
      </c>
    </row>
    <row r="185" spans="3:7" x14ac:dyDescent="0.35">
      <c r="C185" s="6" t="s">
        <v>5</v>
      </c>
      <c r="D185" s="6" t="s">
        <v>1</v>
      </c>
      <c r="E185" s="6" t="s">
        <v>14</v>
      </c>
      <c r="F185" s="7" t="s">
        <v>487</v>
      </c>
      <c r="G185" s="13" t="s">
        <v>271</v>
      </c>
    </row>
    <row r="186" spans="3:7" x14ac:dyDescent="0.35">
      <c r="C186" s="6" t="s">
        <v>5</v>
      </c>
      <c r="D186" s="6" t="s">
        <v>1</v>
      </c>
      <c r="E186" s="6" t="s">
        <v>14</v>
      </c>
      <c r="F186" s="7" t="s">
        <v>488</v>
      </c>
      <c r="G186" s="13" t="s">
        <v>257</v>
      </c>
    </row>
    <row r="187" spans="3:7" x14ac:dyDescent="0.35">
      <c r="C187" s="6" t="s">
        <v>5</v>
      </c>
      <c r="D187" s="6" t="s">
        <v>1</v>
      </c>
      <c r="E187" s="6" t="s">
        <v>14</v>
      </c>
      <c r="F187" s="7" t="s">
        <v>488</v>
      </c>
      <c r="G187" s="13" t="s">
        <v>258</v>
      </c>
    </row>
    <row r="188" spans="3:7" x14ac:dyDescent="0.35">
      <c r="C188" s="6" t="s">
        <v>5</v>
      </c>
      <c r="D188" s="6" t="s">
        <v>1</v>
      </c>
      <c r="E188" s="6" t="s">
        <v>14</v>
      </c>
      <c r="F188" s="7" t="s">
        <v>488</v>
      </c>
      <c r="G188" s="13" t="s">
        <v>260</v>
      </c>
    </row>
    <row r="189" spans="3:7" x14ac:dyDescent="0.35">
      <c r="C189" s="6" t="s">
        <v>5</v>
      </c>
      <c r="D189" s="6" t="s">
        <v>1</v>
      </c>
      <c r="E189" s="6" t="s">
        <v>14</v>
      </c>
      <c r="F189" s="7" t="s">
        <v>488</v>
      </c>
      <c r="G189" s="13" t="s">
        <v>259</v>
      </c>
    </row>
    <row r="190" spans="3:7" x14ac:dyDescent="0.35">
      <c r="C190" s="6" t="s">
        <v>5</v>
      </c>
      <c r="D190" s="6" t="s">
        <v>1</v>
      </c>
      <c r="E190" s="6" t="s">
        <v>14</v>
      </c>
      <c r="F190" s="7" t="s">
        <v>488</v>
      </c>
      <c r="G190" s="13" t="s">
        <v>261</v>
      </c>
    </row>
    <row r="191" spans="3:7" ht="43.5" x14ac:dyDescent="0.35">
      <c r="C191" s="6" t="s">
        <v>5</v>
      </c>
      <c r="D191" s="6" t="s">
        <v>1</v>
      </c>
      <c r="E191" s="6" t="s">
        <v>14</v>
      </c>
      <c r="F191" s="7" t="s">
        <v>489</v>
      </c>
      <c r="G191" s="13" t="s">
        <v>516</v>
      </c>
    </row>
    <row r="192" spans="3:7" ht="29" x14ac:dyDescent="0.35">
      <c r="C192" s="6" t="s">
        <v>5</v>
      </c>
      <c r="D192" s="6" t="s">
        <v>1</v>
      </c>
      <c r="E192" s="6" t="s">
        <v>14</v>
      </c>
      <c r="F192" s="7" t="s">
        <v>489</v>
      </c>
      <c r="G192" s="13" t="s">
        <v>517</v>
      </c>
    </row>
    <row r="193" spans="3:7" ht="72.5" x14ac:dyDescent="0.35">
      <c r="C193" s="6" t="s">
        <v>5</v>
      </c>
      <c r="D193" s="6" t="s">
        <v>1</v>
      </c>
      <c r="E193" s="6" t="s">
        <v>14</v>
      </c>
      <c r="F193" s="7" t="s">
        <v>489</v>
      </c>
      <c r="G193" s="13" t="s">
        <v>571</v>
      </c>
    </row>
    <row r="194" spans="3:7" x14ac:dyDescent="0.35">
      <c r="C194" s="6" t="s">
        <v>5</v>
      </c>
      <c r="D194" s="6" t="s">
        <v>1</v>
      </c>
      <c r="E194" s="6" t="s">
        <v>14</v>
      </c>
      <c r="F194" s="7" t="s">
        <v>489</v>
      </c>
      <c r="G194" s="13" t="s">
        <v>518</v>
      </c>
    </row>
    <row r="195" spans="3:7" ht="58" x14ac:dyDescent="0.35">
      <c r="C195" s="6" t="s">
        <v>5</v>
      </c>
      <c r="D195" s="6" t="s">
        <v>1</v>
      </c>
      <c r="E195" s="6" t="s">
        <v>14</v>
      </c>
      <c r="F195" s="7" t="s">
        <v>490</v>
      </c>
      <c r="G195" s="13" t="s">
        <v>519</v>
      </c>
    </row>
    <row r="196" spans="3:7" ht="43.5" x14ac:dyDescent="0.35">
      <c r="C196" s="6" t="s">
        <v>5</v>
      </c>
      <c r="D196" s="6" t="s">
        <v>1</v>
      </c>
      <c r="E196" s="6" t="s">
        <v>14</v>
      </c>
      <c r="F196" s="7" t="s">
        <v>490</v>
      </c>
      <c r="G196" s="13" t="s">
        <v>328</v>
      </c>
    </row>
    <row r="197" spans="3:7" ht="29" x14ac:dyDescent="0.35">
      <c r="C197" s="6" t="s">
        <v>5</v>
      </c>
      <c r="D197" s="6" t="s">
        <v>1</v>
      </c>
      <c r="E197" s="6" t="s">
        <v>14</v>
      </c>
      <c r="F197" s="7" t="s">
        <v>490</v>
      </c>
      <c r="G197" s="13" t="s">
        <v>298</v>
      </c>
    </row>
    <row r="198" spans="3:7" x14ac:dyDescent="0.35">
      <c r="C198" s="6" t="s">
        <v>5</v>
      </c>
      <c r="D198" s="6" t="s">
        <v>1</v>
      </c>
      <c r="E198" s="6" t="s">
        <v>14</v>
      </c>
      <c r="F198" s="7" t="s">
        <v>490</v>
      </c>
      <c r="G198" s="13" t="s">
        <v>520</v>
      </c>
    </row>
    <row r="199" spans="3:7" x14ac:dyDescent="0.35">
      <c r="C199" s="6" t="s">
        <v>5</v>
      </c>
      <c r="D199" s="6" t="s">
        <v>1</v>
      </c>
      <c r="E199" s="6" t="s">
        <v>14</v>
      </c>
      <c r="F199" s="7" t="s">
        <v>490</v>
      </c>
      <c r="G199" s="13" t="s">
        <v>521</v>
      </c>
    </row>
    <row r="200" spans="3:7" ht="72.5" x14ac:dyDescent="0.35">
      <c r="C200" s="6" t="s">
        <v>5</v>
      </c>
      <c r="D200" s="6" t="s">
        <v>1</v>
      </c>
      <c r="E200" s="6" t="s">
        <v>14</v>
      </c>
      <c r="F200" s="7" t="s">
        <v>491</v>
      </c>
      <c r="G200" s="13" t="s">
        <v>389</v>
      </c>
    </row>
    <row r="201" spans="3:7" x14ac:dyDescent="0.35">
      <c r="C201" s="6" t="s">
        <v>5</v>
      </c>
      <c r="D201" s="6" t="s">
        <v>1</v>
      </c>
      <c r="E201" s="6" t="s">
        <v>14</v>
      </c>
      <c r="F201" s="7" t="s">
        <v>491</v>
      </c>
      <c r="G201" s="13" t="s">
        <v>267</v>
      </c>
    </row>
    <row r="202" spans="3:7" x14ac:dyDescent="0.35">
      <c r="C202" s="6" t="s">
        <v>5</v>
      </c>
      <c r="D202" s="6" t="s">
        <v>1</v>
      </c>
      <c r="E202" s="6" t="s">
        <v>14</v>
      </c>
      <c r="F202" s="7" t="s">
        <v>491</v>
      </c>
      <c r="G202" s="13" t="s">
        <v>331</v>
      </c>
    </row>
    <row r="203" spans="3:7" x14ac:dyDescent="0.35">
      <c r="C203" s="6" t="s">
        <v>5</v>
      </c>
      <c r="D203" s="6" t="s">
        <v>1</v>
      </c>
      <c r="E203" s="6" t="s">
        <v>14</v>
      </c>
      <c r="F203" s="7" t="s">
        <v>491</v>
      </c>
      <c r="G203" s="13" t="s">
        <v>332</v>
      </c>
    </row>
    <row r="204" spans="3:7" ht="29" x14ac:dyDescent="0.35">
      <c r="C204" s="6" t="s">
        <v>5</v>
      </c>
      <c r="D204" s="6" t="s">
        <v>1</v>
      </c>
      <c r="E204" s="6" t="s">
        <v>14</v>
      </c>
      <c r="F204" s="7" t="s">
        <v>491</v>
      </c>
      <c r="G204" s="13" t="s">
        <v>322</v>
      </c>
    </row>
    <row r="205" spans="3:7" x14ac:dyDescent="0.35">
      <c r="C205" s="6" t="s">
        <v>5</v>
      </c>
      <c r="D205" s="6" t="s">
        <v>1</v>
      </c>
      <c r="E205" s="6" t="s">
        <v>14</v>
      </c>
      <c r="F205" s="7" t="s">
        <v>491</v>
      </c>
      <c r="G205" s="13" t="s">
        <v>255</v>
      </c>
    </row>
    <row r="206" spans="3:7" x14ac:dyDescent="0.35">
      <c r="C206" s="6" t="s">
        <v>5</v>
      </c>
      <c r="D206" s="6" t="s">
        <v>1</v>
      </c>
      <c r="E206" s="6" t="s">
        <v>14</v>
      </c>
      <c r="F206" s="7" t="s">
        <v>491</v>
      </c>
      <c r="G206" s="13" t="s">
        <v>271</v>
      </c>
    </row>
    <row r="207" spans="3:7" x14ac:dyDescent="0.35">
      <c r="C207" s="6" t="s">
        <v>5</v>
      </c>
      <c r="D207" s="6" t="s">
        <v>1</v>
      </c>
      <c r="E207" s="6" t="s">
        <v>14</v>
      </c>
      <c r="F207" s="7" t="s">
        <v>492</v>
      </c>
      <c r="G207" s="13" t="s">
        <v>257</v>
      </c>
    </row>
    <row r="208" spans="3:7" x14ac:dyDescent="0.35">
      <c r="C208" s="6" t="s">
        <v>5</v>
      </c>
      <c r="D208" s="6" t="s">
        <v>1</v>
      </c>
      <c r="E208" s="6" t="s">
        <v>14</v>
      </c>
      <c r="F208" s="7" t="s">
        <v>492</v>
      </c>
      <c r="G208" s="13" t="s">
        <v>258</v>
      </c>
    </row>
    <row r="209" spans="1:8" x14ac:dyDescent="0.35">
      <c r="C209" s="6" t="s">
        <v>5</v>
      </c>
      <c r="D209" s="6" t="s">
        <v>1</v>
      </c>
      <c r="E209" s="6" t="s">
        <v>14</v>
      </c>
      <c r="F209" s="7" t="s">
        <v>492</v>
      </c>
      <c r="G209" s="13" t="s">
        <v>260</v>
      </c>
    </row>
    <row r="210" spans="1:8" x14ac:dyDescent="0.35">
      <c r="C210" s="6" t="s">
        <v>5</v>
      </c>
      <c r="D210" s="6" t="s">
        <v>1</v>
      </c>
      <c r="E210" s="6" t="s">
        <v>14</v>
      </c>
      <c r="F210" s="7" t="s">
        <v>492</v>
      </c>
      <c r="G210" s="13" t="s">
        <v>259</v>
      </c>
    </row>
    <row r="211" spans="1:8" x14ac:dyDescent="0.35">
      <c r="C211" s="6" t="s">
        <v>5</v>
      </c>
      <c r="D211" s="6" t="s">
        <v>1</v>
      </c>
      <c r="E211" s="6" t="s">
        <v>14</v>
      </c>
      <c r="F211" s="7" t="s">
        <v>492</v>
      </c>
      <c r="G211" s="13" t="s">
        <v>261</v>
      </c>
    </row>
    <row r="212" spans="1:8" s="17" customFormat="1" x14ac:dyDescent="0.35">
      <c r="A212" s="17" t="s">
        <v>399</v>
      </c>
      <c r="B212" s="17" t="s">
        <v>399</v>
      </c>
      <c r="C212" s="18"/>
      <c r="D212" s="18"/>
      <c r="E212" s="18"/>
      <c r="F212" s="19"/>
      <c r="G212" s="21"/>
      <c r="H212" s="20"/>
    </row>
    <row r="213" spans="1:8" ht="43.5" x14ac:dyDescent="0.35">
      <c r="C213" s="6" t="s">
        <v>5</v>
      </c>
      <c r="D213" s="6" t="s">
        <v>1</v>
      </c>
      <c r="E213" s="6" t="s">
        <v>12</v>
      </c>
      <c r="F213" s="7" t="s">
        <v>524</v>
      </c>
      <c r="G213" s="13" t="s">
        <v>540</v>
      </c>
    </row>
    <row r="214" spans="1:8" ht="29" x14ac:dyDescent="0.35">
      <c r="C214" s="6" t="s">
        <v>5</v>
      </c>
      <c r="D214" s="6" t="s">
        <v>1</v>
      </c>
      <c r="E214" s="6" t="s">
        <v>12</v>
      </c>
      <c r="F214" s="7" t="s">
        <v>524</v>
      </c>
      <c r="G214" s="13" t="s">
        <v>541</v>
      </c>
    </row>
    <row r="215" spans="1:8" ht="101.5" x14ac:dyDescent="0.35">
      <c r="C215" s="6" t="s">
        <v>5</v>
      </c>
      <c r="D215" s="6" t="s">
        <v>1</v>
      </c>
      <c r="E215" s="6" t="s">
        <v>12</v>
      </c>
      <c r="F215" s="7" t="s">
        <v>524</v>
      </c>
      <c r="G215" s="13" t="s">
        <v>542</v>
      </c>
    </row>
    <row r="216" spans="1:8" ht="29" x14ac:dyDescent="0.35">
      <c r="C216" s="6" t="s">
        <v>5</v>
      </c>
      <c r="D216" s="6" t="s">
        <v>1</v>
      </c>
      <c r="E216" s="6" t="s">
        <v>12</v>
      </c>
      <c r="F216" s="7" t="s">
        <v>524</v>
      </c>
      <c r="G216" s="13" t="s">
        <v>543</v>
      </c>
    </row>
    <row r="217" spans="1:8" ht="58" x14ac:dyDescent="0.35">
      <c r="C217" s="6" t="s">
        <v>5</v>
      </c>
      <c r="D217" s="6" t="s">
        <v>1</v>
      </c>
      <c r="E217" s="6" t="s">
        <v>12</v>
      </c>
      <c r="F217" s="7" t="s">
        <v>525</v>
      </c>
      <c r="G217" s="13" t="s">
        <v>544</v>
      </c>
    </row>
    <row r="218" spans="1:8" ht="72.5" x14ac:dyDescent="0.35">
      <c r="C218" s="6" t="s">
        <v>5</v>
      </c>
      <c r="D218" s="6" t="s">
        <v>1</v>
      </c>
      <c r="E218" s="6" t="s">
        <v>12</v>
      </c>
      <c r="F218" s="7" t="s">
        <v>525</v>
      </c>
      <c r="G218" s="13" t="s">
        <v>545</v>
      </c>
    </row>
    <row r="219" spans="1:8" ht="29" x14ac:dyDescent="0.35">
      <c r="C219" s="6" t="s">
        <v>5</v>
      </c>
      <c r="D219" s="6" t="s">
        <v>1</v>
      </c>
      <c r="E219" s="6" t="s">
        <v>12</v>
      </c>
      <c r="F219" s="7" t="s">
        <v>525</v>
      </c>
      <c r="G219" s="13" t="s">
        <v>283</v>
      </c>
    </row>
    <row r="220" spans="1:8" ht="29" x14ac:dyDescent="0.35">
      <c r="C220" s="6" t="s">
        <v>5</v>
      </c>
      <c r="D220" s="6" t="s">
        <v>1</v>
      </c>
      <c r="E220" s="6" t="s">
        <v>12</v>
      </c>
      <c r="F220" s="7" t="s">
        <v>525</v>
      </c>
      <c r="G220" s="13" t="s">
        <v>546</v>
      </c>
    </row>
    <row r="221" spans="1:8" ht="29" x14ac:dyDescent="0.35">
      <c r="C221" s="6" t="s">
        <v>5</v>
      </c>
      <c r="D221" s="6" t="s">
        <v>1</v>
      </c>
      <c r="E221" s="6" t="s">
        <v>12</v>
      </c>
      <c r="F221" s="7" t="s">
        <v>525</v>
      </c>
      <c r="G221" s="13" t="s">
        <v>547</v>
      </c>
    </row>
    <row r="222" spans="1:8" ht="43.5" x14ac:dyDescent="0.35">
      <c r="C222" s="6" t="s">
        <v>5</v>
      </c>
      <c r="D222" s="6" t="s">
        <v>1</v>
      </c>
      <c r="E222" s="6" t="s">
        <v>12</v>
      </c>
      <c r="F222" s="7" t="s">
        <v>526</v>
      </c>
      <c r="G222" s="13" t="s">
        <v>315</v>
      </c>
    </row>
    <row r="223" spans="1:8" ht="29" x14ac:dyDescent="0.35">
      <c r="C223" s="6" t="s">
        <v>5</v>
      </c>
      <c r="D223" s="6" t="s">
        <v>1</v>
      </c>
      <c r="E223" s="6" t="s">
        <v>12</v>
      </c>
      <c r="F223" s="7" t="s">
        <v>526</v>
      </c>
      <c r="G223" s="13" t="s">
        <v>267</v>
      </c>
    </row>
    <row r="224" spans="1:8" ht="29" x14ac:dyDescent="0.35">
      <c r="C224" s="6" t="s">
        <v>5</v>
      </c>
      <c r="D224" s="6" t="s">
        <v>1</v>
      </c>
      <c r="E224" s="6" t="s">
        <v>12</v>
      </c>
      <c r="F224" s="7" t="s">
        <v>526</v>
      </c>
      <c r="G224" s="13" t="s">
        <v>316</v>
      </c>
    </row>
    <row r="225" spans="3:7" ht="29" x14ac:dyDescent="0.35">
      <c r="C225" s="6" t="s">
        <v>5</v>
      </c>
      <c r="D225" s="6" t="s">
        <v>1</v>
      </c>
      <c r="E225" s="6" t="s">
        <v>12</v>
      </c>
      <c r="F225" s="7" t="s">
        <v>526</v>
      </c>
      <c r="G225" s="13" t="s">
        <v>317</v>
      </c>
    </row>
    <row r="226" spans="3:7" ht="29" x14ac:dyDescent="0.35">
      <c r="C226" s="6" t="s">
        <v>5</v>
      </c>
      <c r="D226" s="6" t="s">
        <v>1</v>
      </c>
      <c r="E226" s="6" t="s">
        <v>12</v>
      </c>
      <c r="F226" s="7" t="s">
        <v>526</v>
      </c>
      <c r="G226" s="13" t="s">
        <v>346</v>
      </c>
    </row>
    <row r="227" spans="3:7" ht="29" x14ac:dyDescent="0.35">
      <c r="C227" s="6" t="s">
        <v>5</v>
      </c>
      <c r="D227" s="6" t="s">
        <v>1</v>
      </c>
      <c r="E227" s="6" t="s">
        <v>12</v>
      </c>
      <c r="F227" s="7" t="s">
        <v>526</v>
      </c>
      <c r="G227" s="13" t="s">
        <v>255</v>
      </c>
    </row>
    <row r="228" spans="3:7" ht="29" x14ac:dyDescent="0.35">
      <c r="C228" s="6" t="s">
        <v>5</v>
      </c>
      <c r="D228" s="6" t="s">
        <v>1</v>
      </c>
      <c r="E228" s="6" t="s">
        <v>12</v>
      </c>
      <c r="F228" s="7" t="s">
        <v>526</v>
      </c>
      <c r="G228" s="13" t="s">
        <v>271</v>
      </c>
    </row>
    <row r="229" spans="3:7" ht="29" x14ac:dyDescent="0.35">
      <c r="C229" s="6" t="s">
        <v>5</v>
      </c>
      <c r="D229" s="6" t="s">
        <v>1</v>
      </c>
      <c r="E229" s="6" t="s">
        <v>12</v>
      </c>
      <c r="F229" s="7" t="s">
        <v>527</v>
      </c>
      <c r="G229" s="13" t="s">
        <v>257</v>
      </c>
    </row>
    <row r="230" spans="3:7" ht="29" x14ac:dyDescent="0.35">
      <c r="C230" s="6" t="s">
        <v>5</v>
      </c>
      <c r="D230" s="6" t="s">
        <v>1</v>
      </c>
      <c r="E230" s="6" t="s">
        <v>12</v>
      </c>
      <c r="F230" s="7" t="s">
        <v>527</v>
      </c>
      <c r="G230" s="13" t="s">
        <v>258</v>
      </c>
    </row>
    <row r="231" spans="3:7" ht="29" x14ac:dyDescent="0.35">
      <c r="C231" s="6" t="s">
        <v>5</v>
      </c>
      <c r="D231" s="6" t="s">
        <v>1</v>
      </c>
      <c r="E231" s="6" t="s">
        <v>12</v>
      </c>
      <c r="F231" s="7" t="s">
        <v>527</v>
      </c>
      <c r="G231" s="13" t="s">
        <v>260</v>
      </c>
    </row>
    <row r="232" spans="3:7" ht="29" x14ac:dyDescent="0.35">
      <c r="C232" s="6" t="s">
        <v>5</v>
      </c>
      <c r="D232" s="6" t="s">
        <v>1</v>
      </c>
      <c r="E232" s="6" t="s">
        <v>12</v>
      </c>
      <c r="F232" s="7" t="s">
        <v>527</v>
      </c>
      <c r="G232" s="13" t="s">
        <v>259</v>
      </c>
    </row>
    <row r="233" spans="3:7" ht="29" x14ac:dyDescent="0.35">
      <c r="C233" s="6" t="s">
        <v>5</v>
      </c>
      <c r="D233" s="6" t="s">
        <v>1</v>
      </c>
      <c r="E233" s="6" t="s">
        <v>12</v>
      </c>
      <c r="F233" s="7" t="s">
        <v>527</v>
      </c>
      <c r="G233" s="13" t="s">
        <v>261</v>
      </c>
    </row>
    <row r="234" spans="3:7" ht="43.5" x14ac:dyDescent="0.35">
      <c r="C234" s="6" t="s">
        <v>5</v>
      </c>
      <c r="D234" s="6" t="s">
        <v>1</v>
      </c>
      <c r="E234" s="6" t="s">
        <v>14</v>
      </c>
      <c r="F234" s="7" t="s">
        <v>528</v>
      </c>
      <c r="G234" s="13" t="s">
        <v>548</v>
      </c>
    </row>
    <row r="235" spans="3:7" ht="29" x14ac:dyDescent="0.35">
      <c r="C235" s="6" t="s">
        <v>5</v>
      </c>
      <c r="D235" s="6" t="s">
        <v>1</v>
      </c>
      <c r="E235" s="6" t="s">
        <v>14</v>
      </c>
      <c r="F235" s="7" t="s">
        <v>528</v>
      </c>
      <c r="G235" s="13" t="s">
        <v>549</v>
      </c>
    </row>
    <row r="236" spans="3:7" ht="72.5" x14ac:dyDescent="0.35">
      <c r="C236" s="6" t="s">
        <v>5</v>
      </c>
      <c r="D236" s="6" t="s">
        <v>1</v>
      </c>
      <c r="E236" s="6" t="s">
        <v>14</v>
      </c>
      <c r="F236" s="7" t="s">
        <v>528</v>
      </c>
      <c r="G236" s="13" t="s">
        <v>569</v>
      </c>
    </row>
    <row r="237" spans="3:7" ht="29" x14ac:dyDescent="0.35">
      <c r="C237" s="6" t="s">
        <v>5</v>
      </c>
      <c r="D237" s="6" t="s">
        <v>1</v>
      </c>
      <c r="E237" s="6" t="s">
        <v>14</v>
      </c>
      <c r="F237" s="7" t="s">
        <v>528</v>
      </c>
      <c r="G237" s="13" t="s">
        <v>550</v>
      </c>
    </row>
    <row r="238" spans="3:7" ht="58" x14ac:dyDescent="0.35">
      <c r="C238" s="6" t="s">
        <v>5</v>
      </c>
      <c r="D238" s="6" t="s">
        <v>1</v>
      </c>
      <c r="E238" s="6" t="s">
        <v>14</v>
      </c>
      <c r="F238" s="7" t="s">
        <v>529</v>
      </c>
      <c r="G238" s="13" t="s">
        <v>551</v>
      </c>
    </row>
    <row r="239" spans="3:7" ht="43.5" x14ac:dyDescent="0.35">
      <c r="C239" s="6" t="s">
        <v>5</v>
      </c>
      <c r="D239" s="6" t="s">
        <v>1</v>
      </c>
      <c r="E239" s="6" t="s">
        <v>14</v>
      </c>
      <c r="F239" s="7" t="s">
        <v>529</v>
      </c>
      <c r="G239" s="13" t="s">
        <v>373</v>
      </c>
    </row>
    <row r="240" spans="3:7" ht="29" x14ac:dyDescent="0.35">
      <c r="C240" s="6" t="s">
        <v>5</v>
      </c>
      <c r="D240" s="6" t="s">
        <v>1</v>
      </c>
      <c r="E240" s="6" t="s">
        <v>14</v>
      </c>
      <c r="F240" s="7" t="s">
        <v>529</v>
      </c>
      <c r="G240" s="13" t="s">
        <v>552</v>
      </c>
    </row>
    <row r="241" spans="3:7" ht="29" x14ac:dyDescent="0.35">
      <c r="C241" s="6" t="s">
        <v>5</v>
      </c>
      <c r="D241" s="6" t="s">
        <v>1</v>
      </c>
      <c r="E241" s="6" t="s">
        <v>14</v>
      </c>
      <c r="F241" s="7" t="s">
        <v>529</v>
      </c>
      <c r="G241" s="13" t="s">
        <v>553</v>
      </c>
    </row>
    <row r="242" spans="3:7" ht="29" x14ac:dyDescent="0.35">
      <c r="C242" s="6" t="s">
        <v>5</v>
      </c>
      <c r="D242" s="6" t="s">
        <v>1</v>
      </c>
      <c r="E242" s="6" t="s">
        <v>14</v>
      </c>
      <c r="F242" s="7" t="s">
        <v>529</v>
      </c>
      <c r="G242" s="13" t="s">
        <v>554</v>
      </c>
    </row>
    <row r="243" spans="3:7" ht="72.5" x14ac:dyDescent="0.35">
      <c r="C243" s="6" t="s">
        <v>5</v>
      </c>
      <c r="D243" s="6" t="s">
        <v>1</v>
      </c>
      <c r="E243" s="6" t="s">
        <v>14</v>
      </c>
      <c r="F243" s="7" t="s">
        <v>530</v>
      </c>
      <c r="G243" s="13" t="s">
        <v>555</v>
      </c>
    </row>
    <row r="244" spans="3:7" ht="29" x14ac:dyDescent="0.35">
      <c r="C244" s="6" t="s">
        <v>5</v>
      </c>
      <c r="D244" s="6" t="s">
        <v>1</v>
      </c>
      <c r="E244" s="6" t="s">
        <v>14</v>
      </c>
      <c r="F244" s="7" t="s">
        <v>530</v>
      </c>
      <c r="G244" s="13" t="s">
        <v>267</v>
      </c>
    </row>
    <row r="245" spans="3:7" ht="29" x14ac:dyDescent="0.35">
      <c r="C245" s="6" t="s">
        <v>5</v>
      </c>
      <c r="D245" s="6" t="s">
        <v>1</v>
      </c>
      <c r="E245" s="6" t="s">
        <v>14</v>
      </c>
      <c r="F245" s="7" t="s">
        <v>530</v>
      </c>
      <c r="G245" s="13" t="s">
        <v>320</v>
      </c>
    </row>
    <row r="246" spans="3:7" ht="29" x14ac:dyDescent="0.35">
      <c r="C246" s="6" t="s">
        <v>5</v>
      </c>
      <c r="D246" s="6" t="s">
        <v>1</v>
      </c>
      <c r="E246" s="6" t="s">
        <v>14</v>
      </c>
      <c r="F246" s="7" t="s">
        <v>530</v>
      </c>
      <c r="G246" s="13" t="s">
        <v>321</v>
      </c>
    </row>
    <row r="247" spans="3:7" ht="29" x14ac:dyDescent="0.35">
      <c r="C247" s="6" t="s">
        <v>5</v>
      </c>
      <c r="D247" s="6" t="s">
        <v>1</v>
      </c>
      <c r="E247" s="6" t="s">
        <v>14</v>
      </c>
      <c r="F247" s="7" t="s">
        <v>530</v>
      </c>
      <c r="G247" s="13" t="s">
        <v>322</v>
      </c>
    </row>
    <row r="248" spans="3:7" ht="29" x14ac:dyDescent="0.35">
      <c r="C248" s="6" t="s">
        <v>5</v>
      </c>
      <c r="D248" s="6" t="s">
        <v>1</v>
      </c>
      <c r="E248" s="6" t="s">
        <v>14</v>
      </c>
      <c r="F248" s="7" t="s">
        <v>530</v>
      </c>
      <c r="G248" s="13" t="s">
        <v>255</v>
      </c>
    </row>
    <row r="249" spans="3:7" ht="29" x14ac:dyDescent="0.35">
      <c r="C249" s="6" t="s">
        <v>5</v>
      </c>
      <c r="D249" s="6" t="s">
        <v>1</v>
      </c>
      <c r="E249" s="6" t="s">
        <v>14</v>
      </c>
      <c r="F249" s="7" t="s">
        <v>530</v>
      </c>
      <c r="G249" s="13" t="s">
        <v>271</v>
      </c>
    </row>
    <row r="250" spans="3:7" ht="29" x14ac:dyDescent="0.35">
      <c r="C250" s="6" t="s">
        <v>5</v>
      </c>
      <c r="D250" s="6" t="s">
        <v>1</v>
      </c>
      <c r="E250" s="6" t="s">
        <v>14</v>
      </c>
      <c r="F250" s="7" t="s">
        <v>531</v>
      </c>
      <c r="G250" s="13" t="s">
        <v>257</v>
      </c>
    </row>
    <row r="251" spans="3:7" ht="29" x14ac:dyDescent="0.35">
      <c r="C251" s="6" t="s">
        <v>5</v>
      </c>
      <c r="D251" s="6" t="s">
        <v>1</v>
      </c>
      <c r="E251" s="6" t="s">
        <v>14</v>
      </c>
      <c r="F251" s="7" t="s">
        <v>531</v>
      </c>
      <c r="G251" s="13" t="s">
        <v>258</v>
      </c>
    </row>
    <row r="252" spans="3:7" ht="29" x14ac:dyDescent="0.35">
      <c r="C252" s="6" t="s">
        <v>5</v>
      </c>
      <c r="D252" s="6" t="s">
        <v>1</v>
      </c>
      <c r="E252" s="6" t="s">
        <v>14</v>
      </c>
      <c r="F252" s="7" t="s">
        <v>531</v>
      </c>
      <c r="G252" s="13" t="s">
        <v>260</v>
      </c>
    </row>
    <row r="253" spans="3:7" ht="29" x14ac:dyDescent="0.35">
      <c r="C253" s="6" t="s">
        <v>5</v>
      </c>
      <c r="D253" s="6" t="s">
        <v>1</v>
      </c>
      <c r="E253" s="6" t="s">
        <v>14</v>
      </c>
      <c r="F253" s="7" t="s">
        <v>531</v>
      </c>
      <c r="G253" s="13" t="s">
        <v>259</v>
      </c>
    </row>
    <row r="254" spans="3:7" ht="29" x14ac:dyDescent="0.35">
      <c r="C254" s="6" t="s">
        <v>5</v>
      </c>
      <c r="D254" s="6" t="s">
        <v>1</v>
      </c>
      <c r="E254" s="6" t="s">
        <v>14</v>
      </c>
      <c r="F254" s="7" t="s">
        <v>531</v>
      </c>
      <c r="G254" s="13" t="s">
        <v>261</v>
      </c>
    </row>
    <row r="255" spans="3:7" ht="43.5" x14ac:dyDescent="0.35">
      <c r="C255" s="6" t="s">
        <v>5</v>
      </c>
      <c r="D255" s="6" t="s">
        <v>1</v>
      </c>
      <c r="E255" s="6" t="s">
        <v>14</v>
      </c>
      <c r="F255" s="7" t="s">
        <v>532</v>
      </c>
      <c r="G255" s="13" t="s">
        <v>556</v>
      </c>
    </row>
    <row r="256" spans="3:7" ht="29" x14ac:dyDescent="0.35">
      <c r="C256" s="6" t="s">
        <v>5</v>
      </c>
      <c r="D256" s="6" t="s">
        <v>1</v>
      </c>
      <c r="E256" s="6" t="s">
        <v>14</v>
      </c>
      <c r="F256" s="7" t="s">
        <v>532</v>
      </c>
      <c r="G256" s="13" t="s">
        <v>557</v>
      </c>
    </row>
    <row r="257" spans="3:7" ht="72.5" x14ac:dyDescent="0.35">
      <c r="C257" s="6" t="s">
        <v>5</v>
      </c>
      <c r="D257" s="6" t="s">
        <v>1</v>
      </c>
      <c r="E257" s="6" t="s">
        <v>14</v>
      </c>
      <c r="F257" s="7" t="s">
        <v>532</v>
      </c>
      <c r="G257" s="13" t="s">
        <v>571</v>
      </c>
    </row>
    <row r="258" spans="3:7" ht="29" x14ac:dyDescent="0.35">
      <c r="C258" s="6" t="s">
        <v>5</v>
      </c>
      <c r="D258" s="6" t="s">
        <v>1</v>
      </c>
      <c r="E258" s="6" t="s">
        <v>14</v>
      </c>
      <c r="F258" s="7" t="s">
        <v>532</v>
      </c>
      <c r="G258" s="13" t="s">
        <v>558</v>
      </c>
    </row>
    <row r="259" spans="3:7" ht="58" x14ac:dyDescent="0.35">
      <c r="C259" s="6" t="s">
        <v>5</v>
      </c>
      <c r="D259" s="6" t="s">
        <v>1</v>
      </c>
      <c r="E259" s="6" t="s">
        <v>14</v>
      </c>
      <c r="F259" s="7" t="s">
        <v>533</v>
      </c>
      <c r="G259" s="13" t="s">
        <v>559</v>
      </c>
    </row>
    <row r="260" spans="3:7" ht="43.5" x14ac:dyDescent="0.35">
      <c r="C260" s="6" t="s">
        <v>5</v>
      </c>
      <c r="D260" s="6" t="s">
        <v>1</v>
      </c>
      <c r="E260" s="6" t="s">
        <v>14</v>
      </c>
      <c r="F260" s="7" t="s">
        <v>533</v>
      </c>
      <c r="G260" s="13" t="s">
        <v>372</v>
      </c>
    </row>
    <row r="261" spans="3:7" ht="29" x14ac:dyDescent="0.35">
      <c r="C261" s="6" t="s">
        <v>5</v>
      </c>
      <c r="D261" s="6" t="s">
        <v>1</v>
      </c>
      <c r="E261" s="6" t="s">
        <v>14</v>
      </c>
      <c r="F261" s="7" t="s">
        <v>533</v>
      </c>
      <c r="G261" s="13" t="s">
        <v>298</v>
      </c>
    </row>
    <row r="262" spans="3:7" ht="29" x14ac:dyDescent="0.35">
      <c r="C262" s="6" t="s">
        <v>5</v>
      </c>
      <c r="D262" s="6" t="s">
        <v>1</v>
      </c>
      <c r="E262" s="6" t="s">
        <v>14</v>
      </c>
      <c r="F262" s="7" t="s">
        <v>533</v>
      </c>
      <c r="G262" s="13" t="s">
        <v>560</v>
      </c>
    </row>
    <row r="263" spans="3:7" ht="29" x14ac:dyDescent="0.35">
      <c r="C263" s="6" t="s">
        <v>5</v>
      </c>
      <c r="D263" s="6" t="s">
        <v>1</v>
      </c>
      <c r="E263" s="6" t="s">
        <v>14</v>
      </c>
      <c r="F263" s="7" t="s">
        <v>533</v>
      </c>
      <c r="G263" s="13" t="s">
        <v>561</v>
      </c>
    </row>
    <row r="264" spans="3:7" ht="87" x14ac:dyDescent="0.35">
      <c r="C264" s="6" t="s">
        <v>5</v>
      </c>
      <c r="D264" s="6" t="s">
        <v>1</v>
      </c>
      <c r="E264" s="6" t="s">
        <v>14</v>
      </c>
      <c r="F264" s="7" t="s">
        <v>534</v>
      </c>
      <c r="G264" s="13" t="s">
        <v>562</v>
      </c>
    </row>
    <row r="265" spans="3:7" ht="29" x14ac:dyDescent="0.35">
      <c r="C265" s="6" t="s">
        <v>5</v>
      </c>
      <c r="D265" s="6" t="s">
        <v>1</v>
      </c>
      <c r="E265" s="6" t="s">
        <v>14</v>
      </c>
      <c r="F265" s="7" t="s">
        <v>534</v>
      </c>
      <c r="G265" s="13" t="s">
        <v>267</v>
      </c>
    </row>
    <row r="266" spans="3:7" ht="29" x14ac:dyDescent="0.35">
      <c r="C266" s="6" t="s">
        <v>5</v>
      </c>
      <c r="D266" s="6" t="s">
        <v>1</v>
      </c>
      <c r="E266" s="6" t="s">
        <v>14</v>
      </c>
      <c r="F266" s="7" t="s">
        <v>534</v>
      </c>
      <c r="G266" s="13" t="s">
        <v>324</v>
      </c>
    </row>
    <row r="267" spans="3:7" ht="29" x14ac:dyDescent="0.35">
      <c r="C267" s="6" t="s">
        <v>5</v>
      </c>
      <c r="D267" s="6" t="s">
        <v>1</v>
      </c>
      <c r="E267" s="6" t="s">
        <v>14</v>
      </c>
      <c r="F267" s="7" t="s">
        <v>534</v>
      </c>
      <c r="G267" s="13" t="s">
        <v>325</v>
      </c>
    </row>
    <row r="268" spans="3:7" ht="29" x14ac:dyDescent="0.35">
      <c r="C268" s="6" t="s">
        <v>5</v>
      </c>
      <c r="D268" s="6" t="s">
        <v>1</v>
      </c>
      <c r="E268" s="6" t="s">
        <v>14</v>
      </c>
      <c r="F268" s="7" t="s">
        <v>534</v>
      </c>
      <c r="G268" s="13" t="s">
        <v>322</v>
      </c>
    </row>
    <row r="269" spans="3:7" ht="29" x14ac:dyDescent="0.35">
      <c r="C269" s="6" t="s">
        <v>5</v>
      </c>
      <c r="D269" s="6" t="s">
        <v>1</v>
      </c>
      <c r="E269" s="6" t="s">
        <v>14</v>
      </c>
      <c r="F269" s="7" t="s">
        <v>534</v>
      </c>
      <c r="G269" s="13" t="s">
        <v>255</v>
      </c>
    </row>
    <row r="270" spans="3:7" ht="29" x14ac:dyDescent="0.35">
      <c r="C270" s="6" t="s">
        <v>5</v>
      </c>
      <c r="D270" s="6" t="s">
        <v>1</v>
      </c>
      <c r="E270" s="6" t="s">
        <v>14</v>
      </c>
      <c r="F270" s="7" t="s">
        <v>534</v>
      </c>
      <c r="G270" s="13" t="s">
        <v>271</v>
      </c>
    </row>
    <row r="271" spans="3:7" ht="29" x14ac:dyDescent="0.35">
      <c r="C271" s="6" t="s">
        <v>5</v>
      </c>
      <c r="D271" s="6" t="s">
        <v>1</v>
      </c>
      <c r="E271" s="6" t="s">
        <v>14</v>
      </c>
      <c r="F271" s="7" t="s">
        <v>535</v>
      </c>
      <c r="G271" s="13" t="s">
        <v>257</v>
      </c>
    </row>
    <row r="272" spans="3:7" ht="29" x14ac:dyDescent="0.35">
      <c r="C272" s="6" t="s">
        <v>5</v>
      </c>
      <c r="D272" s="6" t="s">
        <v>1</v>
      </c>
      <c r="E272" s="6" t="s">
        <v>14</v>
      </c>
      <c r="F272" s="7" t="s">
        <v>535</v>
      </c>
      <c r="G272" s="13" t="s">
        <v>258</v>
      </c>
    </row>
    <row r="273" spans="3:7" ht="29" x14ac:dyDescent="0.35">
      <c r="C273" s="6" t="s">
        <v>5</v>
      </c>
      <c r="D273" s="6" t="s">
        <v>1</v>
      </c>
      <c r="E273" s="6" t="s">
        <v>14</v>
      </c>
      <c r="F273" s="7" t="s">
        <v>535</v>
      </c>
      <c r="G273" s="13" t="s">
        <v>260</v>
      </c>
    </row>
    <row r="274" spans="3:7" ht="29" x14ac:dyDescent="0.35">
      <c r="C274" s="6" t="s">
        <v>5</v>
      </c>
      <c r="D274" s="6" t="s">
        <v>1</v>
      </c>
      <c r="E274" s="6" t="s">
        <v>14</v>
      </c>
      <c r="F274" s="7" t="s">
        <v>535</v>
      </c>
      <c r="G274" s="13" t="s">
        <v>259</v>
      </c>
    </row>
    <row r="275" spans="3:7" ht="29" x14ac:dyDescent="0.35">
      <c r="C275" s="6" t="s">
        <v>5</v>
      </c>
      <c r="D275" s="6" t="s">
        <v>1</v>
      </c>
      <c r="E275" s="6" t="s">
        <v>14</v>
      </c>
      <c r="F275" s="7" t="s">
        <v>535</v>
      </c>
      <c r="G275" s="13" t="s">
        <v>261</v>
      </c>
    </row>
    <row r="276" spans="3:7" ht="43.5" x14ac:dyDescent="0.35">
      <c r="C276" s="6" t="s">
        <v>5</v>
      </c>
      <c r="D276" s="6" t="s">
        <v>1</v>
      </c>
      <c r="E276" s="6" t="s">
        <v>14</v>
      </c>
      <c r="F276" s="7" t="s">
        <v>536</v>
      </c>
      <c r="G276" s="13" t="s">
        <v>563</v>
      </c>
    </row>
    <row r="277" spans="3:7" ht="29" x14ac:dyDescent="0.35">
      <c r="C277" s="6" t="s">
        <v>5</v>
      </c>
      <c r="D277" s="6" t="s">
        <v>1</v>
      </c>
      <c r="E277" s="6" t="s">
        <v>14</v>
      </c>
      <c r="F277" s="7" t="s">
        <v>536</v>
      </c>
      <c r="G277" s="13" t="s">
        <v>564</v>
      </c>
    </row>
    <row r="278" spans="3:7" ht="72.5" x14ac:dyDescent="0.35">
      <c r="C278" s="6" t="s">
        <v>5</v>
      </c>
      <c r="D278" s="6" t="s">
        <v>1</v>
      </c>
      <c r="E278" s="6" t="s">
        <v>14</v>
      </c>
      <c r="F278" s="7" t="s">
        <v>536</v>
      </c>
      <c r="G278" s="13" t="s">
        <v>571</v>
      </c>
    </row>
    <row r="279" spans="3:7" ht="29" x14ac:dyDescent="0.35">
      <c r="C279" s="6" t="s">
        <v>5</v>
      </c>
      <c r="D279" s="6" t="s">
        <v>1</v>
      </c>
      <c r="E279" s="6" t="s">
        <v>14</v>
      </c>
      <c r="F279" s="7" t="s">
        <v>536</v>
      </c>
      <c r="G279" s="13" t="s">
        <v>565</v>
      </c>
    </row>
    <row r="280" spans="3:7" ht="58" x14ac:dyDescent="0.35">
      <c r="C280" s="6" t="s">
        <v>5</v>
      </c>
      <c r="D280" s="6" t="s">
        <v>1</v>
      </c>
      <c r="E280" s="6" t="s">
        <v>14</v>
      </c>
      <c r="F280" s="7" t="s">
        <v>537</v>
      </c>
      <c r="G280" s="13" t="s">
        <v>566</v>
      </c>
    </row>
    <row r="281" spans="3:7" ht="43.5" x14ac:dyDescent="0.35">
      <c r="C281" s="6" t="s">
        <v>5</v>
      </c>
      <c r="D281" s="6" t="s">
        <v>1</v>
      </c>
      <c r="E281" s="6" t="s">
        <v>14</v>
      </c>
      <c r="F281" s="7" t="s">
        <v>537</v>
      </c>
      <c r="G281" s="13" t="s">
        <v>328</v>
      </c>
    </row>
    <row r="282" spans="3:7" ht="29" x14ac:dyDescent="0.35">
      <c r="C282" s="6" t="s">
        <v>5</v>
      </c>
      <c r="D282" s="6" t="s">
        <v>1</v>
      </c>
      <c r="E282" s="6" t="s">
        <v>14</v>
      </c>
      <c r="F282" s="7" t="s">
        <v>537</v>
      </c>
      <c r="G282" s="13" t="s">
        <v>298</v>
      </c>
    </row>
    <row r="283" spans="3:7" ht="29" x14ac:dyDescent="0.35">
      <c r="C283" s="6" t="s">
        <v>5</v>
      </c>
      <c r="D283" s="6" t="s">
        <v>1</v>
      </c>
      <c r="E283" s="6" t="s">
        <v>14</v>
      </c>
      <c r="F283" s="7" t="s">
        <v>537</v>
      </c>
      <c r="G283" s="13" t="s">
        <v>567</v>
      </c>
    </row>
    <row r="284" spans="3:7" ht="29" x14ac:dyDescent="0.35">
      <c r="C284" s="6" t="s">
        <v>5</v>
      </c>
      <c r="D284" s="6" t="s">
        <v>1</v>
      </c>
      <c r="E284" s="6" t="s">
        <v>14</v>
      </c>
      <c r="F284" s="7" t="s">
        <v>537</v>
      </c>
      <c r="G284" s="13" t="s">
        <v>568</v>
      </c>
    </row>
    <row r="285" spans="3:7" ht="72.5" x14ac:dyDescent="0.35">
      <c r="C285" s="6" t="s">
        <v>5</v>
      </c>
      <c r="D285" s="6" t="s">
        <v>1</v>
      </c>
      <c r="E285" s="6" t="s">
        <v>14</v>
      </c>
      <c r="F285" s="7" t="s">
        <v>538</v>
      </c>
      <c r="G285" s="13" t="s">
        <v>389</v>
      </c>
    </row>
    <row r="286" spans="3:7" ht="29" x14ac:dyDescent="0.35">
      <c r="C286" s="6" t="s">
        <v>5</v>
      </c>
      <c r="D286" s="6" t="s">
        <v>1</v>
      </c>
      <c r="E286" s="6" t="s">
        <v>14</v>
      </c>
      <c r="F286" s="7" t="s">
        <v>538</v>
      </c>
      <c r="G286" s="13" t="s">
        <v>267</v>
      </c>
    </row>
    <row r="287" spans="3:7" ht="29" x14ac:dyDescent="0.35">
      <c r="C287" s="6" t="s">
        <v>5</v>
      </c>
      <c r="D287" s="6" t="s">
        <v>1</v>
      </c>
      <c r="E287" s="6" t="s">
        <v>14</v>
      </c>
      <c r="F287" s="7" t="s">
        <v>538</v>
      </c>
      <c r="G287" s="13" t="s">
        <v>331</v>
      </c>
    </row>
    <row r="288" spans="3:7" ht="29" x14ac:dyDescent="0.35">
      <c r="C288" s="6" t="s">
        <v>5</v>
      </c>
      <c r="D288" s="6" t="s">
        <v>1</v>
      </c>
      <c r="E288" s="6" t="s">
        <v>14</v>
      </c>
      <c r="F288" s="7" t="s">
        <v>538</v>
      </c>
      <c r="G288" s="13" t="s">
        <v>332</v>
      </c>
    </row>
    <row r="289" spans="1:8" ht="29" x14ac:dyDescent="0.35">
      <c r="C289" s="6" t="s">
        <v>5</v>
      </c>
      <c r="D289" s="6" t="s">
        <v>1</v>
      </c>
      <c r="E289" s="6" t="s">
        <v>14</v>
      </c>
      <c r="F289" s="7" t="s">
        <v>538</v>
      </c>
      <c r="G289" s="13" t="s">
        <v>322</v>
      </c>
    </row>
    <row r="290" spans="1:8" ht="29" x14ac:dyDescent="0.35">
      <c r="C290" s="6" t="s">
        <v>5</v>
      </c>
      <c r="D290" s="6" t="s">
        <v>1</v>
      </c>
      <c r="E290" s="6" t="s">
        <v>14</v>
      </c>
      <c r="F290" s="7" t="s">
        <v>538</v>
      </c>
      <c r="G290" s="13" t="s">
        <v>255</v>
      </c>
    </row>
    <row r="291" spans="1:8" ht="29" x14ac:dyDescent="0.35">
      <c r="C291" s="6" t="s">
        <v>5</v>
      </c>
      <c r="D291" s="6" t="s">
        <v>1</v>
      </c>
      <c r="E291" s="6" t="s">
        <v>14</v>
      </c>
      <c r="F291" s="7" t="s">
        <v>538</v>
      </c>
      <c r="G291" s="13" t="s">
        <v>271</v>
      </c>
    </row>
    <row r="292" spans="1:8" ht="29" x14ac:dyDescent="0.35">
      <c r="C292" s="6" t="s">
        <v>5</v>
      </c>
      <c r="D292" s="6" t="s">
        <v>1</v>
      </c>
      <c r="E292" s="6" t="s">
        <v>14</v>
      </c>
      <c r="F292" s="7" t="s">
        <v>539</v>
      </c>
      <c r="G292" s="13" t="s">
        <v>257</v>
      </c>
    </row>
    <row r="293" spans="1:8" ht="29" x14ac:dyDescent="0.35">
      <c r="C293" s="6" t="s">
        <v>5</v>
      </c>
      <c r="D293" s="6" t="s">
        <v>1</v>
      </c>
      <c r="E293" s="6" t="s">
        <v>14</v>
      </c>
      <c r="F293" s="7" t="s">
        <v>539</v>
      </c>
      <c r="G293" s="13" t="s">
        <v>258</v>
      </c>
    </row>
    <row r="294" spans="1:8" ht="29" x14ac:dyDescent="0.35">
      <c r="C294" s="6" t="s">
        <v>5</v>
      </c>
      <c r="D294" s="6" t="s">
        <v>1</v>
      </c>
      <c r="E294" s="6" t="s">
        <v>14</v>
      </c>
      <c r="F294" s="7" t="s">
        <v>539</v>
      </c>
      <c r="G294" s="13" t="s">
        <v>260</v>
      </c>
    </row>
    <row r="295" spans="1:8" ht="29" x14ac:dyDescent="0.35">
      <c r="C295" s="6" t="s">
        <v>5</v>
      </c>
      <c r="D295" s="6" t="s">
        <v>1</v>
      </c>
      <c r="E295" s="6" t="s">
        <v>14</v>
      </c>
      <c r="F295" s="7" t="s">
        <v>539</v>
      </c>
      <c r="G295" s="13" t="s">
        <v>259</v>
      </c>
    </row>
    <row r="296" spans="1:8" ht="29" x14ac:dyDescent="0.35">
      <c r="C296" s="6" t="s">
        <v>5</v>
      </c>
      <c r="D296" s="6" t="s">
        <v>1</v>
      </c>
      <c r="E296" s="6" t="s">
        <v>14</v>
      </c>
      <c r="F296" s="7" t="s">
        <v>539</v>
      </c>
      <c r="G296" s="13" t="s">
        <v>261</v>
      </c>
    </row>
    <row r="297" spans="1:8" s="17" customFormat="1" x14ac:dyDescent="0.35">
      <c r="A297" s="17" t="s">
        <v>399</v>
      </c>
      <c r="B297" s="17" t="s">
        <v>399</v>
      </c>
      <c r="C297" s="18"/>
      <c r="D297" s="18"/>
      <c r="E297" s="18"/>
      <c r="F297" s="19"/>
      <c r="G297" s="21"/>
      <c r="H297" s="20"/>
    </row>
    <row r="298" spans="1:8" ht="43.5" x14ac:dyDescent="0.35">
      <c r="C298" s="6" t="s">
        <v>5</v>
      </c>
      <c r="D298" s="6" t="s">
        <v>0</v>
      </c>
      <c r="E298" s="6" t="s">
        <v>12</v>
      </c>
      <c r="F298" s="7" t="s">
        <v>212</v>
      </c>
      <c r="G298" s="7" t="s">
        <v>351</v>
      </c>
    </row>
    <row r="299" spans="1:8" x14ac:dyDescent="0.35">
      <c r="C299" s="6" t="s">
        <v>15</v>
      </c>
      <c r="D299" s="6" t="s">
        <v>0</v>
      </c>
      <c r="E299" s="6" t="s">
        <v>12</v>
      </c>
      <c r="F299" s="7" t="s">
        <v>212</v>
      </c>
      <c r="G299" s="7" t="s">
        <v>95</v>
      </c>
    </row>
    <row r="300" spans="1:8" s="17" customFormat="1" x14ac:dyDescent="0.35">
      <c r="A300" s="17" t="s">
        <v>399</v>
      </c>
      <c r="B300" s="17" t="s">
        <v>399</v>
      </c>
      <c r="C300" s="18"/>
      <c r="D300" s="18"/>
      <c r="E300" s="18"/>
      <c r="F300" s="19"/>
      <c r="G300" s="19"/>
      <c r="H300" s="20"/>
    </row>
    <row r="301" spans="1:8" ht="43.5" x14ac:dyDescent="0.35">
      <c r="C301" s="6" t="s">
        <v>15</v>
      </c>
      <c r="D301" s="6" t="s">
        <v>0</v>
      </c>
      <c r="E301" s="6" t="s">
        <v>12</v>
      </c>
      <c r="F301" s="7" t="s">
        <v>333</v>
      </c>
      <c r="G301" s="7" t="s">
        <v>340</v>
      </c>
    </row>
    <row r="302" spans="1:8" ht="29" x14ac:dyDescent="0.35">
      <c r="C302" s="6" t="s">
        <v>15</v>
      </c>
      <c r="D302" s="6" t="s">
        <v>0</v>
      </c>
      <c r="E302" s="6" t="s">
        <v>12</v>
      </c>
      <c r="F302" s="7" t="s">
        <v>333</v>
      </c>
      <c r="G302" s="7" t="s">
        <v>366</v>
      </c>
    </row>
    <row r="303" spans="1:8" ht="101.5" x14ac:dyDescent="0.35">
      <c r="C303" s="6" t="s">
        <v>15</v>
      </c>
      <c r="D303" s="6" t="s">
        <v>0</v>
      </c>
      <c r="E303" s="6" t="s">
        <v>12</v>
      </c>
      <c r="F303" s="7" t="s">
        <v>333</v>
      </c>
      <c r="G303" s="7" t="s">
        <v>341</v>
      </c>
    </row>
    <row r="304" spans="1:8" ht="29" x14ac:dyDescent="0.35">
      <c r="C304" s="6" t="s">
        <v>15</v>
      </c>
      <c r="D304" s="6" t="s">
        <v>0</v>
      </c>
      <c r="E304" s="6" t="s">
        <v>12</v>
      </c>
      <c r="F304" s="7" t="s">
        <v>333</v>
      </c>
      <c r="G304" s="14" t="s">
        <v>342</v>
      </c>
    </row>
    <row r="305" spans="3:7" ht="58" x14ac:dyDescent="0.35">
      <c r="C305" s="6" t="s">
        <v>15</v>
      </c>
      <c r="D305" s="6" t="s">
        <v>0</v>
      </c>
      <c r="E305" s="6" t="s">
        <v>12</v>
      </c>
      <c r="F305" s="7" t="s">
        <v>334</v>
      </c>
      <c r="G305" s="7" t="s">
        <v>343</v>
      </c>
    </row>
    <row r="306" spans="3:7" ht="72.5" x14ac:dyDescent="0.35">
      <c r="C306" s="6" t="s">
        <v>15</v>
      </c>
      <c r="D306" s="6" t="s">
        <v>0</v>
      </c>
      <c r="E306" s="6" t="s">
        <v>12</v>
      </c>
      <c r="F306" s="7" t="s">
        <v>334</v>
      </c>
      <c r="G306" s="7" t="s">
        <v>374</v>
      </c>
    </row>
    <row r="307" spans="3:7" ht="29" x14ac:dyDescent="0.35">
      <c r="C307" s="6" t="s">
        <v>15</v>
      </c>
      <c r="D307" s="6" t="s">
        <v>0</v>
      </c>
      <c r="E307" s="6" t="s">
        <v>12</v>
      </c>
      <c r="F307" s="7" t="s">
        <v>334</v>
      </c>
      <c r="G307" s="7" t="s">
        <v>283</v>
      </c>
    </row>
    <row r="308" spans="3:7" ht="29" x14ac:dyDescent="0.35">
      <c r="C308" s="6" t="s">
        <v>15</v>
      </c>
      <c r="D308" s="6" t="s">
        <v>0</v>
      </c>
      <c r="E308" s="6" t="s">
        <v>12</v>
      </c>
      <c r="F308" s="7" t="s">
        <v>334</v>
      </c>
      <c r="G308" s="13" t="s">
        <v>344</v>
      </c>
    </row>
    <row r="309" spans="3:7" ht="29" x14ac:dyDescent="0.35">
      <c r="C309" s="6" t="s">
        <v>15</v>
      </c>
      <c r="D309" s="6" t="s">
        <v>0</v>
      </c>
      <c r="E309" s="6" t="s">
        <v>12</v>
      </c>
      <c r="F309" s="7" t="s">
        <v>334</v>
      </c>
      <c r="G309" s="13" t="s">
        <v>345</v>
      </c>
    </row>
    <row r="310" spans="3:7" ht="43.5" x14ac:dyDescent="0.35">
      <c r="C310" s="6" t="s">
        <v>15</v>
      </c>
      <c r="D310" s="6" t="s">
        <v>0</v>
      </c>
      <c r="E310" s="6" t="s">
        <v>12</v>
      </c>
      <c r="F310" s="7" t="s">
        <v>335</v>
      </c>
      <c r="G310" s="13" t="s">
        <v>315</v>
      </c>
    </row>
    <row r="311" spans="3:7" ht="29" x14ac:dyDescent="0.35">
      <c r="C311" s="6" t="s">
        <v>15</v>
      </c>
      <c r="D311" s="6" t="s">
        <v>0</v>
      </c>
      <c r="E311" s="6" t="s">
        <v>12</v>
      </c>
      <c r="F311" s="7" t="s">
        <v>335</v>
      </c>
      <c r="G311" s="13" t="s">
        <v>267</v>
      </c>
    </row>
    <row r="312" spans="3:7" ht="29" x14ac:dyDescent="0.35">
      <c r="C312" s="6" t="s">
        <v>15</v>
      </c>
      <c r="D312" s="6" t="s">
        <v>0</v>
      </c>
      <c r="E312" s="6" t="s">
        <v>12</v>
      </c>
      <c r="F312" s="7" t="s">
        <v>335</v>
      </c>
      <c r="G312" s="14" t="s">
        <v>316</v>
      </c>
    </row>
    <row r="313" spans="3:7" ht="29" x14ac:dyDescent="0.35">
      <c r="C313" s="6" t="s">
        <v>15</v>
      </c>
      <c r="D313" s="6" t="s">
        <v>0</v>
      </c>
      <c r="E313" s="6" t="s">
        <v>12</v>
      </c>
      <c r="F313" s="7" t="s">
        <v>335</v>
      </c>
      <c r="G313" s="14" t="s">
        <v>317</v>
      </c>
    </row>
    <row r="314" spans="3:7" ht="29" x14ac:dyDescent="0.35">
      <c r="C314" s="6" t="s">
        <v>15</v>
      </c>
      <c r="D314" s="6" t="s">
        <v>0</v>
      </c>
      <c r="E314" s="6" t="s">
        <v>12</v>
      </c>
      <c r="F314" s="7" t="s">
        <v>335</v>
      </c>
      <c r="G314" s="14" t="s">
        <v>346</v>
      </c>
    </row>
    <row r="315" spans="3:7" ht="29" x14ac:dyDescent="0.35">
      <c r="C315" s="6" t="s">
        <v>15</v>
      </c>
      <c r="D315" s="6" t="s">
        <v>0</v>
      </c>
      <c r="E315" s="6" t="s">
        <v>12</v>
      </c>
      <c r="F315" s="7" t="s">
        <v>335</v>
      </c>
      <c r="G315" s="14" t="s">
        <v>255</v>
      </c>
    </row>
    <row r="316" spans="3:7" ht="29" x14ac:dyDescent="0.35">
      <c r="C316" s="6" t="s">
        <v>15</v>
      </c>
      <c r="D316" s="6" t="s">
        <v>0</v>
      </c>
      <c r="E316" s="6" t="s">
        <v>12</v>
      </c>
      <c r="F316" s="7" t="s">
        <v>335</v>
      </c>
      <c r="G316" s="14" t="s">
        <v>271</v>
      </c>
    </row>
    <row r="317" spans="3:7" ht="29" x14ac:dyDescent="0.35">
      <c r="C317" s="6" t="s">
        <v>15</v>
      </c>
      <c r="D317" s="6" t="s">
        <v>0</v>
      </c>
      <c r="E317" s="6" t="s">
        <v>12</v>
      </c>
      <c r="F317" s="7" t="s">
        <v>336</v>
      </c>
      <c r="G317" s="13" t="s">
        <v>257</v>
      </c>
    </row>
    <row r="318" spans="3:7" ht="29" x14ac:dyDescent="0.35">
      <c r="C318" s="6" t="s">
        <v>15</v>
      </c>
      <c r="D318" s="6" t="s">
        <v>0</v>
      </c>
      <c r="E318" s="6" t="s">
        <v>12</v>
      </c>
      <c r="F318" s="7" t="s">
        <v>336</v>
      </c>
      <c r="G318" s="13" t="s">
        <v>258</v>
      </c>
    </row>
    <row r="319" spans="3:7" ht="29" x14ac:dyDescent="0.35">
      <c r="C319" s="6" t="s">
        <v>15</v>
      </c>
      <c r="D319" s="6" t="s">
        <v>0</v>
      </c>
      <c r="E319" s="6" t="s">
        <v>12</v>
      </c>
      <c r="F319" s="7" t="s">
        <v>336</v>
      </c>
      <c r="G319" s="13" t="s">
        <v>260</v>
      </c>
    </row>
    <row r="320" spans="3:7" ht="29" x14ac:dyDescent="0.35">
      <c r="C320" s="6" t="s">
        <v>15</v>
      </c>
      <c r="D320" s="6" t="s">
        <v>0</v>
      </c>
      <c r="E320" s="6" t="s">
        <v>12</v>
      </c>
      <c r="F320" s="7" t="s">
        <v>336</v>
      </c>
      <c r="G320" s="13" t="s">
        <v>259</v>
      </c>
    </row>
    <row r="321" spans="3:7" ht="29" x14ac:dyDescent="0.35">
      <c r="C321" s="6" t="s">
        <v>15</v>
      </c>
      <c r="D321" s="6" t="s">
        <v>0</v>
      </c>
      <c r="E321" s="6" t="s">
        <v>12</v>
      </c>
      <c r="F321" s="7" t="s">
        <v>336</v>
      </c>
      <c r="G321" s="13" t="s">
        <v>261</v>
      </c>
    </row>
    <row r="322" spans="3:7" ht="43.5" x14ac:dyDescent="0.35">
      <c r="C322" s="6" t="s">
        <v>15</v>
      </c>
      <c r="D322" s="6" t="s">
        <v>1</v>
      </c>
      <c r="E322" s="6" t="s">
        <v>14</v>
      </c>
      <c r="F322" s="7" t="s">
        <v>347</v>
      </c>
      <c r="G322" s="7" t="s">
        <v>352</v>
      </c>
    </row>
    <row r="323" spans="3:7" ht="29" x14ac:dyDescent="0.35">
      <c r="C323" s="6" t="s">
        <v>15</v>
      </c>
      <c r="D323" s="6" t="s">
        <v>1</v>
      </c>
      <c r="E323" s="6" t="s">
        <v>14</v>
      </c>
      <c r="F323" s="7" t="s">
        <v>347</v>
      </c>
      <c r="G323" s="7" t="s">
        <v>367</v>
      </c>
    </row>
    <row r="324" spans="3:7" ht="72.5" x14ac:dyDescent="0.35">
      <c r="C324" s="6" t="s">
        <v>15</v>
      </c>
      <c r="D324" s="6" t="s">
        <v>1</v>
      </c>
      <c r="E324" s="6" t="s">
        <v>14</v>
      </c>
      <c r="F324" s="7" t="s">
        <v>347</v>
      </c>
      <c r="G324" s="7" t="s">
        <v>576</v>
      </c>
    </row>
    <row r="325" spans="3:7" ht="29" x14ac:dyDescent="0.35">
      <c r="C325" s="6" t="s">
        <v>15</v>
      </c>
      <c r="D325" s="6" t="s">
        <v>1</v>
      </c>
      <c r="E325" s="6" t="s">
        <v>14</v>
      </c>
      <c r="F325" s="7" t="s">
        <v>347</v>
      </c>
      <c r="G325" s="14" t="s">
        <v>353</v>
      </c>
    </row>
    <row r="326" spans="3:7" ht="58" x14ac:dyDescent="0.35">
      <c r="C326" s="6" t="s">
        <v>15</v>
      </c>
      <c r="D326" s="6" t="s">
        <v>1</v>
      </c>
      <c r="E326" s="6" t="s">
        <v>14</v>
      </c>
      <c r="F326" s="7" t="s">
        <v>348</v>
      </c>
      <c r="G326" s="7" t="s">
        <v>354</v>
      </c>
    </row>
    <row r="327" spans="3:7" ht="43.5" x14ac:dyDescent="0.35">
      <c r="C327" s="6" t="s">
        <v>15</v>
      </c>
      <c r="D327" s="6" t="s">
        <v>1</v>
      </c>
      <c r="E327" s="6" t="s">
        <v>14</v>
      </c>
      <c r="F327" s="7" t="s">
        <v>348</v>
      </c>
      <c r="G327" s="7" t="s">
        <v>373</v>
      </c>
    </row>
    <row r="328" spans="3:7" ht="29" x14ac:dyDescent="0.35">
      <c r="C328" s="6" t="s">
        <v>15</v>
      </c>
      <c r="D328" s="6" t="s">
        <v>1</v>
      </c>
      <c r="E328" s="6" t="s">
        <v>14</v>
      </c>
      <c r="F328" s="7" t="s">
        <v>348</v>
      </c>
      <c r="G328" s="7" t="s">
        <v>298</v>
      </c>
    </row>
    <row r="329" spans="3:7" ht="29" x14ac:dyDescent="0.35">
      <c r="C329" s="6" t="s">
        <v>15</v>
      </c>
      <c r="D329" s="6" t="s">
        <v>1</v>
      </c>
      <c r="E329" s="6" t="s">
        <v>14</v>
      </c>
      <c r="F329" s="7" t="s">
        <v>348</v>
      </c>
      <c r="G329" s="13" t="s">
        <v>355</v>
      </c>
    </row>
    <row r="330" spans="3:7" ht="29" x14ac:dyDescent="0.35">
      <c r="C330" s="6" t="s">
        <v>15</v>
      </c>
      <c r="D330" s="6" t="s">
        <v>1</v>
      </c>
      <c r="E330" s="6" t="s">
        <v>14</v>
      </c>
      <c r="F330" s="7" t="s">
        <v>348</v>
      </c>
      <c r="G330" s="13" t="s">
        <v>356</v>
      </c>
    </row>
    <row r="331" spans="3:7" ht="72.5" x14ac:dyDescent="0.35">
      <c r="C331" s="6" t="s">
        <v>15</v>
      </c>
      <c r="D331" s="6" t="s">
        <v>1</v>
      </c>
      <c r="E331" s="6" t="s">
        <v>14</v>
      </c>
      <c r="F331" s="7" t="s">
        <v>349</v>
      </c>
      <c r="G331" s="13" t="s">
        <v>357</v>
      </c>
    </row>
    <row r="332" spans="3:7" ht="29" x14ac:dyDescent="0.35">
      <c r="C332" s="6" t="s">
        <v>15</v>
      </c>
      <c r="D332" s="6" t="s">
        <v>1</v>
      </c>
      <c r="E332" s="6" t="s">
        <v>14</v>
      </c>
      <c r="F332" s="7" t="s">
        <v>349</v>
      </c>
      <c r="G332" s="13" t="s">
        <v>267</v>
      </c>
    </row>
    <row r="333" spans="3:7" ht="29" x14ac:dyDescent="0.35">
      <c r="C333" s="6" t="s">
        <v>15</v>
      </c>
      <c r="D333" s="6" t="s">
        <v>1</v>
      </c>
      <c r="E333" s="6" t="s">
        <v>14</v>
      </c>
      <c r="F333" s="7" t="s">
        <v>349</v>
      </c>
      <c r="G333" s="14" t="s">
        <v>320</v>
      </c>
    </row>
    <row r="334" spans="3:7" ht="29" x14ac:dyDescent="0.35">
      <c r="C334" s="6" t="s">
        <v>15</v>
      </c>
      <c r="D334" s="6" t="s">
        <v>1</v>
      </c>
      <c r="E334" s="6" t="s">
        <v>14</v>
      </c>
      <c r="F334" s="7" t="s">
        <v>349</v>
      </c>
      <c r="G334" s="14" t="s">
        <v>321</v>
      </c>
    </row>
    <row r="335" spans="3:7" ht="29" x14ac:dyDescent="0.35">
      <c r="C335" s="6" t="s">
        <v>15</v>
      </c>
      <c r="D335" s="6" t="s">
        <v>1</v>
      </c>
      <c r="E335" s="6" t="s">
        <v>14</v>
      </c>
      <c r="F335" s="7" t="s">
        <v>349</v>
      </c>
      <c r="G335" s="13" t="s">
        <v>322</v>
      </c>
    </row>
    <row r="336" spans="3:7" ht="29" x14ac:dyDescent="0.35">
      <c r="C336" s="6" t="s">
        <v>15</v>
      </c>
      <c r="D336" s="6" t="s">
        <v>1</v>
      </c>
      <c r="E336" s="6" t="s">
        <v>14</v>
      </c>
      <c r="F336" s="7" t="s">
        <v>349</v>
      </c>
      <c r="G336" s="14" t="s">
        <v>255</v>
      </c>
    </row>
    <row r="337" spans="3:7" ht="29" x14ac:dyDescent="0.35">
      <c r="C337" s="6" t="s">
        <v>15</v>
      </c>
      <c r="D337" s="6" t="s">
        <v>1</v>
      </c>
      <c r="E337" s="6" t="s">
        <v>14</v>
      </c>
      <c r="F337" s="7" t="s">
        <v>349</v>
      </c>
      <c r="G337" s="14" t="s">
        <v>271</v>
      </c>
    </row>
    <row r="338" spans="3:7" ht="29" x14ac:dyDescent="0.35">
      <c r="C338" s="6" t="s">
        <v>15</v>
      </c>
      <c r="D338" s="6" t="s">
        <v>1</v>
      </c>
      <c r="E338" s="6" t="s">
        <v>14</v>
      </c>
      <c r="F338" s="7" t="s">
        <v>350</v>
      </c>
      <c r="G338" s="13" t="s">
        <v>257</v>
      </c>
    </row>
    <row r="339" spans="3:7" ht="29" x14ac:dyDescent="0.35">
      <c r="C339" s="6" t="s">
        <v>15</v>
      </c>
      <c r="D339" s="6" t="s">
        <v>1</v>
      </c>
      <c r="E339" s="6" t="s">
        <v>14</v>
      </c>
      <c r="F339" s="7" t="s">
        <v>350</v>
      </c>
      <c r="G339" s="13" t="s">
        <v>258</v>
      </c>
    </row>
    <row r="340" spans="3:7" ht="29" x14ac:dyDescent="0.35">
      <c r="C340" s="6" t="s">
        <v>15</v>
      </c>
      <c r="D340" s="6" t="s">
        <v>1</v>
      </c>
      <c r="E340" s="6" t="s">
        <v>14</v>
      </c>
      <c r="F340" s="7" t="s">
        <v>350</v>
      </c>
      <c r="G340" s="13" t="s">
        <v>260</v>
      </c>
    </row>
    <row r="341" spans="3:7" ht="29" x14ac:dyDescent="0.35">
      <c r="C341" s="6" t="s">
        <v>15</v>
      </c>
      <c r="D341" s="6" t="s">
        <v>1</v>
      </c>
      <c r="E341" s="6" t="s">
        <v>14</v>
      </c>
      <c r="F341" s="7" t="s">
        <v>350</v>
      </c>
      <c r="G341" s="13" t="s">
        <v>259</v>
      </c>
    </row>
    <row r="342" spans="3:7" ht="29" x14ac:dyDescent="0.35">
      <c r="C342" s="6" t="s">
        <v>15</v>
      </c>
      <c r="D342" s="6" t="s">
        <v>1</v>
      </c>
      <c r="E342" s="6" t="s">
        <v>14</v>
      </c>
      <c r="F342" s="7" t="s">
        <v>350</v>
      </c>
      <c r="G342" s="13" t="s">
        <v>261</v>
      </c>
    </row>
    <row r="343" spans="3:7" ht="43.5" x14ac:dyDescent="0.35">
      <c r="C343" s="6" t="s">
        <v>15</v>
      </c>
      <c r="D343" s="6" t="s">
        <v>1</v>
      </c>
      <c r="E343" s="6" t="s">
        <v>14</v>
      </c>
      <c r="F343" s="7" t="s">
        <v>358</v>
      </c>
      <c r="G343" s="7" t="s">
        <v>362</v>
      </c>
    </row>
    <row r="344" spans="3:7" ht="29" x14ac:dyDescent="0.35">
      <c r="C344" s="6" t="s">
        <v>15</v>
      </c>
      <c r="D344" s="6" t="s">
        <v>1</v>
      </c>
      <c r="E344" s="6" t="s">
        <v>14</v>
      </c>
      <c r="F344" s="7" t="s">
        <v>358</v>
      </c>
      <c r="G344" s="7" t="s">
        <v>368</v>
      </c>
    </row>
    <row r="345" spans="3:7" ht="72.5" x14ac:dyDescent="0.35">
      <c r="C345" s="6" t="s">
        <v>15</v>
      </c>
      <c r="D345" s="6" t="s">
        <v>1</v>
      </c>
      <c r="E345" s="6" t="s">
        <v>14</v>
      </c>
      <c r="F345" s="7" t="s">
        <v>358</v>
      </c>
      <c r="G345" s="7" t="s">
        <v>571</v>
      </c>
    </row>
    <row r="346" spans="3:7" x14ac:dyDescent="0.35">
      <c r="C346" s="6" t="s">
        <v>15</v>
      </c>
      <c r="D346" s="6" t="s">
        <v>1</v>
      </c>
      <c r="E346" s="6" t="s">
        <v>14</v>
      </c>
      <c r="F346" s="7" t="s">
        <v>358</v>
      </c>
      <c r="G346" s="14" t="s">
        <v>370</v>
      </c>
    </row>
    <row r="347" spans="3:7" ht="58" x14ac:dyDescent="0.35">
      <c r="C347" s="6" t="s">
        <v>15</v>
      </c>
      <c r="D347" s="6" t="s">
        <v>1</v>
      </c>
      <c r="E347" s="6" t="s">
        <v>14</v>
      </c>
      <c r="F347" s="7" t="s">
        <v>359</v>
      </c>
      <c r="G347" s="7" t="s">
        <v>371</v>
      </c>
    </row>
    <row r="348" spans="3:7" ht="43.5" x14ac:dyDescent="0.35">
      <c r="C348" s="6" t="s">
        <v>15</v>
      </c>
      <c r="D348" s="6" t="s">
        <v>1</v>
      </c>
      <c r="E348" s="6" t="s">
        <v>14</v>
      </c>
      <c r="F348" s="7" t="s">
        <v>359</v>
      </c>
      <c r="G348" s="7" t="s">
        <v>372</v>
      </c>
    </row>
    <row r="349" spans="3:7" ht="29" x14ac:dyDescent="0.35">
      <c r="C349" s="6" t="s">
        <v>15</v>
      </c>
      <c r="D349" s="6" t="s">
        <v>1</v>
      </c>
      <c r="E349" s="6" t="s">
        <v>14</v>
      </c>
      <c r="F349" s="7" t="s">
        <v>359</v>
      </c>
      <c r="G349" s="7" t="s">
        <v>298</v>
      </c>
    </row>
    <row r="350" spans="3:7" x14ac:dyDescent="0.35">
      <c r="C350" s="6" t="s">
        <v>15</v>
      </c>
      <c r="D350" s="6" t="s">
        <v>1</v>
      </c>
      <c r="E350" s="6" t="s">
        <v>14</v>
      </c>
      <c r="F350" s="7" t="s">
        <v>359</v>
      </c>
      <c r="G350" s="13" t="s">
        <v>376</v>
      </c>
    </row>
    <row r="351" spans="3:7" x14ac:dyDescent="0.35">
      <c r="C351" s="6" t="s">
        <v>15</v>
      </c>
      <c r="D351" s="6" t="s">
        <v>1</v>
      </c>
      <c r="E351" s="6" t="s">
        <v>14</v>
      </c>
      <c r="F351" s="7" t="s">
        <v>359</v>
      </c>
      <c r="G351" s="13" t="s">
        <v>377</v>
      </c>
    </row>
    <row r="352" spans="3:7" ht="87" x14ac:dyDescent="0.35">
      <c r="C352" s="6" t="s">
        <v>15</v>
      </c>
      <c r="D352" s="6" t="s">
        <v>1</v>
      </c>
      <c r="E352" s="6" t="s">
        <v>14</v>
      </c>
      <c r="F352" s="7" t="s">
        <v>360</v>
      </c>
      <c r="G352" s="13" t="s">
        <v>378</v>
      </c>
    </row>
    <row r="353" spans="3:7" ht="29" x14ac:dyDescent="0.35">
      <c r="C353" s="6" t="s">
        <v>15</v>
      </c>
      <c r="D353" s="6" t="s">
        <v>1</v>
      </c>
      <c r="E353" s="6" t="s">
        <v>14</v>
      </c>
      <c r="F353" s="7" t="s">
        <v>360</v>
      </c>
      <c r="G353" s="13" t="s">
        <v>267</v>
      </c>
    </row>
    <row r="354" spans="3:7" ht="29" x14ac:dyDescent="0.35">
      <c r="C354" s="6" t="s">
        <v>15</v>
      </c>
      <c r="D354" s="6" t="s">
        <v>1</v>
      </c>
      <c r="E354" s="6" t="s">
        <v>14</v>
      </c>
      <c r="F354" s="7" t="s">
        <v>360</v>
      </c>
      <c r="G354" s="14" t="s">
        <v>324</v>
      </c>
    </row>
    <row r="355" spans="3:7" ht="29" x14ac:dyDescent="0.35">
      <c r="C355" s="6" t="s">
        <v>15</v>
      </c>
      <c r="D355" s="6" t="s">
        <v>1</v>
      </c>
      <c r="E355" s="6" t="s">
        <v>14</v>
      </c>
      <c r="F355" s="7" t="s">
        <v>360</v>
      </c>
      <c r="G355" s="14" t="s">
        <v>325</v>
      </c>
    </row>
    <row r="356" spans="3:7" ht="29" x14ac:dyDescent="0.35">
      <c r="C356" s="6" t="s">
        <v>15</v>
      </c>
      <c r="D356" s="6" t="s">
        <v>1</v>
      </c>
      <c r="E356" s="6" t="s">
        <v>14</v>
      </c>
      <c r="F356" s="7" t="s">
        <v>360</v>
      </c>
      <c r="G356" s="13" t="s">
        <v>322</v>
      </c>
    </row>
    <row r="357" spans="3:7" ht="29" x14ac:dyDescent="0.35">
      <c r="C357" s="6" t="s">
        <v>15</v>
      </c>
      <c r="D357" s="6" t="s">
        <v>1</v>
      </c>
      <c r="E357" s="6" t="s">
        <v>14</v>
      </c>
      <c r="F357" s="7" t="s">
        <v>360</v>
      </c>
      <c r="G357" s="14" t="s">
        <v>255</v>
      </c>
    </row>
    <row r="358" spans="3:7" ht="29" x14ac:dyDescent="0.35">
      <c r="C358" s="6" t="s">
        <v>15</v>
      </c>
      <c r="D358" s="6" t="s">
        <v>1</v>
      </c>
      <c r="E358" s="6" t="s">
        <v>14</v>
      </c>
      <c r="F358" s="7" t="s">
        <v>360</v>
      </c>
      <c r="G358" s="14" t="s">
        <v>271</v>
      </c>
    </row>
    <row r="359" spans="3:7" ht="29" x14ac:dyDescent="0.35">
      <c r="C359" s="6" t="s">
        <v>15</v>
      </c>
      <c r="D359" s="6" t="s">
        <v>1</v>
      </c>
      <c r="E359" s="6" t="s">
        <v>14</v>
      </c>
      <c r="F359" s="7" t="s">
        <v>361</v>
      </c>
      <c r="G359" s="13" t="s">
        <v>257</v>
      </c>
    </row>
    <row r="360" spans="3:7" ht="29" x14ac:dyDescent="0.35">
      <c r="C360" s="6" t="s">
        <v>15</v>
      </c>
      <c r="D360" s="6" t="s">
        <v>1</v>
      </c>
      <c r="E360" s="6" t="s">
        <v>14</v>
      </c>
      <c r="F360" s="7" t="s">
        <v>361</v>
      </c>
      <c r="G360" s="13" t="s">
        <v>258</v>
      </c>
    </row>
    <row r="361" spans="3:7" ht="29" x14ac:dyDescent="0.35">
      <c r="C361" s="6" t="s">
        <v>15</v>
      </c>
      <c r="D361" s="6" t="s">
        <v>1</v>
      </c>
      <c r="E361" s="6" t="s">
        <v>14</v>
      </c>
      <c r="F361" s="7" t="s">
        <v>361</v>
      </c>
      <c r="G361" s="13" t="s">
        <v>260</v>
      </c>
    </row>
    <row r="362" spans="3:7" ht="29" x14ac:dyDescent="0.35">
      <c r="C362" s="6" t="s">
        <v>15</v>
      </c>
      <c r="D362" s="6" t="s">
        <v>1</v>
      </c>
      <c r="E362" s="6" t="s">
        <v>14</v>
      </c>
      <c r="F362" s="7" t="s">
        <v>361</v>
      </c>
      <c r="G362" s="13" t="s">
        <v>259</v>
      </c>
    </row>
    <row r="363" spans="3:7" ht="29" x14ac:dyDescent="0.35">
      <c r="C363" s="6" t="s">
        <v>15</v>
      </c>
      <c r="D363" s="6" t="s">
        <v>1</v>
      </c>
      <c r="E363" s="6" t="s">
        <v>14</v>
      </c>
      <c r="F363" s="7" t="s">
        <v>361</v>
      </c>
      <c r="G363" s="13" t="s">
        <v>261</v>
      </c>
    </row>
    <row r="364" spans="3:7" ht="43.5" x14ac:dyDescent="0.35">
      <c r="C364" s="6" t="s">
        <v>15</v>
      </c>
      <c r="D364" s="6" t="s">
        <v>1</v>
      </c>
      <c r="E364" s="6" t="s">
        <v>14</v>
      </c>
      <c r="F364" s="7" t="s">
        <v>379</v>
      </c>
      <c r="G364" s="7" t="s">
        <v>383</v>
      </c>
    </row>
    <row r="365" spans="3:7" ht="29" x14ac:dyDescent="0.35">
      <c r="C365" s="6" t="s">
        <v>15</v>
      </c>
      <c r="D365" s="6" t="s">
        <v>1</v>
      </c>
      <c r="E365" s="6" t="s">
        <v>14</v>
      </c>
      <c r="F365" s="7" t="s">
        <v>379</v>
      </c>
      <c r="G365" s="7" t="s">
        <v>384</v>
      </c>
    </row>
    <row r="366" spans="3:7" ht="72.5" x14ac:dyDescent="0.35">
      <c r="C366" s="6" t="s">
        <v>15</v>
      </c>
      <c r="D366" s="6" t="s">
        <v>1</v>
      </c>
      <c r="E366" s="6" t="s">
        <v>14</v>
      </c>
      <c r="F366" s="7" t="s">
        <v>379</v>
      </c>
      <c r="G366" s="7" t="s">
        <v>571</v>
      </c>
    </row>
    <row r="367" spans="3:7" ht="29" x14ac:dyDescent="0.35">
      <c r="C367" s="6" t="s">
        <v>15</v>
      </c>
      <c r="D367" s="6" t="s">
        <v>1</v>
      </c>
      <c r="E367" s="6" t="s">
        <v>14</v>
      </c>
      <c r="F367" s="7" t="s">
        <v>379</v>
      </c>
      <c r="G367" s="14" t="s">
        <v>385</v>
      </c>
    </row>
    <row r="368" spans="3:7" ht="58" x14ac:dyDescent="0.35">
      <c r="C368" s="6" t="s">
        <v>15</v>
      </c>
      <c r="D368" s="6" t="s">
        <v>1</v>
      </c>
      <c r="E368" s="6" t="s">
        <v>14</v>
      </c>
      <c r="F368" s="7" t="s">
        <v>380</v>
      </c>
      <c r="G368" s="7" t="s">
        <v>386</v>
      </c>
    </row>
    <row r="369" spans="3:7" ht="43.5" x14ac:dyDescent="0.35">
      <c r="C369" s="6" t="s">
        <v>15</v>
      </c>
      <c r="D369" s="6" t="s">
        <v>1</v>
      </c>
      <c r="E369" s="6" t="s">
        <v>14</v>
      </c>
      <c r="F369" s="7" t="s">
        <v>380</v>
      </c>
      <c r="G369" s="7" t="s">
        <v>328</v>
      </c>
    </row>
    <row r="370" spans="3:7" ht="29" x14ac:dyDescent="0.35">
      <c r="C370" s="6" t="s">
        <v>15</v>
      </c>
      <c r="D370" s="6" t="s">
        <v>1</v>
      </c>
      <c r="E370" s="6" t="s">
        <v>14</v>
      </c>
      <c r="F370" s="7" t="s">
        <v>380</v>
      </c>
      <c r="G370" s="7" t="s">
        <v>298</v>
      </c>
    </row>
    <row r="371" spans="3:7" ht="29" x14ac:dyDescent="0.35">
      <c r="C371" s="6" t="s">
        <v>15</v>
      </c>
      <c r="D371" s="6" t="s">
        <v>1</v>
      </c>
      <c r="E371" s="6" t="s">
        <v>14</v>
      </c>
      <c r="F371" s="7" t="s">
        <v>380</v>
      </c>
      <c r="G371" s="13" t="s">
        <v>387</v>
      </c>
    </row>
    <row r="372" spans="3:7" ht="29" x14ac:dyDescent="0.35">
      <c r="C372" s="6" t="s">
        <v>15</v>
      </c>
      <c r="D372" s="6" t="s">
        <v>1</v>
      </c>
      <c r="E372" s="6" t="s">
        <v>14</v>
      </c>
      <c r="F372" s="7" t="s">
        <v>380</v>
      </c>
      <c r="G372" s="13" t="s">
        <v>388</v>
      </c>
    </row>
    <row r="373" spans="3:7" ht="72.5" x14ac:dyDescent="0.35">
      <c r="C373" s="6" t="s">
        <v>15</v>
      </c>
      <c r="D373" s="6" t="s">
        <v>1</v>
      </c>
      <c r="E373" s="6" t="s">
        <v>14</v>
      </c>
      <c r="F373" s="7" t="s">
        <v>381</v>
      </c>
      <c r="G373" s="13" t="s">
        <v>389</v>
      </c>
    </row>
    <row r="374" spans="3:7" ht="29" x14ac:dyDescent="0.35">
      <c r="C374" s="6" t="s">
        <v>15</v>
      </c>
      <c r="D374" s="6" t="s">
        <v>1</v>
      </c>
      <c r="E374" s="6" t="s">
        <v>14</v>
      </c>
      <c r="F374" s="7" t="s">
        <v>381</v>
      </c>
      <c r="G374" s="13" t="s">
        <v>267</v>
      </c>
    </row>
    <row r="375" spans="3:7" ht="29" x14ac:dyDescent="0.35">
      <c r="C375" s="6" t="s">
        <v>15</v>
      </c>
      <c r="D375" s="6" t="s">
        <v>1</v>
      </c>
      <c r="E375" s="6" t="s">
        <v>14</v>
      </c>
      <c r="F375" s="7" t="s">
        <v>381</v>
      </c>
      <c r="G375" s="14" t="s">
        <v>331</v>
      </c>
    </row>
    <row r="376" spans="3:7" ht="29" x14ac:dyDescent="0.35">
      <c r="C376" s="6" t="s">
        <v>15</v>
      </c>
      <c r="D376" s="6" t="s">
        <v>1</v>
      </c>
      <c r="E376" s="6" t="s">
        <v>14</v>
      </c>
      <c r="F376" s="7" t="s">
        <v>381</v>
      </c>
      <c r="G376" s="14" t="s">
        <v>332</v>
      </c>
    </row>
    <row r="377" spans="3:7" ht="29" x14ac:dyDescent="0.35">
      <c r="C377" s="6" t="s">
        <v>15</v>
      </c>
      <c r="D377" s="6" t="s">
        <v>1</v>
      </c>
      <c r="E377" s="6" t="s">
        <v>14</v>
      </c>
      <c r="F377" s="7" t="s">
        <v>381</v>
      </c>
      <c r="G377" s="13" t="s">
        <v>322</v>
      </c>
    </row>
    <row r="378" spans="3:7" ht="29" x14ac:dyDescent="0.35">
      <c r="C378" s="6" t="s">
        <v>15</v>
      </c>
      <c r="D378" s="6" t="s">
        <v>1</v>
      </c>
      <c r="E378" s="6" t="s">
        <v>14</v>
      </c>
      <c r="F378" s="7" t="s">
        <v>381</v>
      </c>
      <c r="G378" s="14" t="s">
        <v>255</v>
      </c>
    </row>
    <row r="379" spans="3:7" ht="29" x14ac:dyDescent="0.35">
      <c r="C379" s="6" t="s">
        <v>15</v>
      </c>
      <c r="D379" s="6" t="s">
        <v>1</v>
      </c>
      <c r="E379" s="6" t="s">
        <v>14</v>
      </c>
      <c r="F379" s="7" t="s">
        <v>381</v>
      </c>
      <c r="G379" s="14" t="s">
        <v>271</v>
      </c>
    </row>
    <row r="380" spans="3:7" ht="29" x14ac:dyDescent="0.35">
      <c r="C380" s="6" t="s">
        <v>15</v>
      </c>
      <c r="D380" s="6" t="s">
        <v>1</v>
      </c>
      <c r="E380" s="6" t="s">
        <v>14</v>
      </c>
      <c r="F380" s="7" t="s">
        <v>382</v>
      </c>
      <c r="G380" s="13" t="s">
        <v>257</v>
      </c>
    </row>
    <row r="381" spans="3:7" ht="29" x14ac:dyDescent="0.35">
      <c r="C381" s="6" t="s">
        <v>15</v>
      </c>
      <c r="D381" s="6" t="s">
        <v>1</v>
      </c>
      <c r="E381" s="6" t="s">
        <v>14</v>
      </c>
      <c r="F381" s="7" t="s">
        <v>382</v>
      </c>
      <c r="G381" s="13" t="s">
        <v>258</v>
      </c>
    </row>
    <row r="382" spans="3:7" ht="29" x14ac:dyDescent="0.35">
      <c r="C382" s="6" t="s">
        <v>15</v>
      </c>
      <c r="D382" s="6" t="s">
        <v>1</v>
      </c>
      <c r="E382" s="6" t="s">
        <v>14</v>
      </c>
      <c r="F382" s="7" t="s">
        <v>382</v>
      </c>
      <c r="G382" s="13" t="s">
        <v>260</v>
      </c>
    </row>
    <row r="383" spans="3:7" ht="29" x14ac:dyDescent="0.35">
      <c r="C383" s="6" t="s">
        <v>15</v>
      </c>
      <c r="D383" s="6" t="s">
        <v>1</v>
      </c>
      <c r="E383" s="6" t="s">
        <v>14</v>
      </c>
      <c r="F383" s="7" t="s">
        <v>382</v>
      </c>
      <c r="G383" s="13" t="s">
        <v>259</v>
      </c>
    </row>
    <row r="384" spans="3:7" ht="29" x14ac:dyDescent="0.35">
      <c r="C384" s="6" t="s">
        <v>15</v>
      </c>
      <c r="D384" s="6" t="s">
        <v>1</v>
      </c>
      <c r="E384" s="6" t="s">
        <v>14</v>
      </c>
      <c r="F384" s="7" t="s">
        <v>382</v>
      </c>
      <c r="G384" s="13" t="s">
        <v>261</v>
      </c>
    </row>
    <row r="385" spans="1:8" s="17" customFormat="1" x14ac:dyDescent="0.35">
      <c r="A385" s="17" t="s">
        <v>399</v>
      </c>
      <c r="B385" s="17" t="s">
        <v>399</v>
      </c>
      <c r="C385" s="18"/>
      <c r="D385" s="18"/>
      <c r="E385" s="18"/>
      <c r="F385" s="19"/>
      <c r="G385" s="21"/>
      <c r="H385" s="20"/>
    </row>
    <row r="386" spans="1:8" ht="43.5" x14ac:dyDescent="0.35">
      <c r="C386" s="6" t="s">
        <v>5</v>
      </c>
      <c r="D386" s="6" t="s">
        <v>1</v>
      </c>
      <c r="E386" s="6" t="s">
        <v>12</v>
      </c>
      <c r="F386" s="7" t="s">
        <v>578</v>
      </c>
      <c r="G386" s="13" t="s">
        <v>594</v>
      </c>
    </row>
    <row r="387" spans="1:8" ht="29" x14ac:dyDescent="0.35">
      <c r="C387" s="6" t="s">
        <v>5</v>
      </c>
      <c r="D387" s="6" t="s">
        <v>1</v>
      </c>
      <c r="E387" s="6" t="s">
        <v>12</v>
      </c>
      <c r="F387" s="7" t="s">
        <v>578</v>
      </c>
      <c r="G387" s="13" t="s">
        <v>595</v>
      </c>
    </row>
    <row r="388" spans="1:8" ht="101.5" x14ac:dyDescent="0.35">
      <c r="C388" s="6" t="s">
        <v>5</v>
      </c>
      <c r="D388" s="6" t="s">
        <v>1</v>
      </c>
      <c r="E388" s="6" t="s">
        <v>12</v>
      </c>
      <c r="F388" s="7" t="s">
        <v>578</v>
      </c>
      <c r="G388" s="13" t="s">
        <v>596</v>
      </c>
    </row>
    <row r="389" spans="1:8" ht="29" x14ac:dyDescent="0.35">
      <c r="C389" s="6" t="s">
        <v>5</v>
      </c>
      <c r="D389" s="6" t="s">
        <v>1</v>
      </c>
      <c r="E389" s="6" t="s">
        <v>12</v>
      </c>
      <c r="F389" s="7" t="s">
        <v>578</v>
      </c>
      <c r="G389" s="13" t="s">
        <v>597</v>
      </c>
    </row>
    <row r="390" spans="1:8" ht="58" x14ac:dyDescent="0.35">
      <c r="C390" s="6" t="s">
        <v>5</v>
      </c>
      <c r="D390" s="6" t="s">
        <v>1</v>
      </c>
      <c r="E390" s="6" t="s">
        <v>12</v>
      </c>
      <c r="F390" s="7" t="s">
        <v>579</v>
      </c>
      <c r="G390" s="13" t="s">
        <v>598</v>
      </c>
    </row>
    <row r="391" spans="1:8" ht="72.5" x14ac:dyDescent="0.35">
      <c r="C391" s="6" t="s">
        <v>5</v>
      </c>
      <c r="D391" s="6" t="s">
        <v>1</v>
      </c>
      <c r="E391" s="6" t="s">
        <v>12</v>
      </c>
      <c r="F391" s="7" t="s">
        <v>579</v>
      </c>
      <c r="G391" s="13" t="s">
        <v>599</v>
      </c>
    </row>
    <row r="392" spans="1:8" ht="29" x14ac:dyDescent="0.35">
      <c r="C392" s="6" t="s">
        <v>5</v>
      </c>
      <c r="D392" s="6" t="s">
        <v>1</v>
      </c>
      <c r="E392" s="6" t="s">
        <v>12</v>
      </c>
      <c r="F392" s="7" t="s">
        <v>579</v>
      </c>
      <c r="G392" s="13" t="s">
        <v>283</v>
      </c>
    </row>
    <row r="393" spans="1:8" x14ac:dyDescent="0.35">
      <c r="C393" s="6" t="s">
        <v>5</v>
      </c>
      <c r="D393" s="6" t="s">
        <v>1</v>
      </c>
      <c r="E393" s="6" t="s">
        <v>12</v>
      </c>
      <c r="F393" s="7" t="s">
        <v>579</v>
      </c>
      <c r="G393" s="13" t="s">
        <v>600</v>
      </c>
    </row>
    <row r="394" spans="1:8" x14ac:dyDescent="0.35">
      <c r="C394" s="6" t="s">
        <v>5</v>
      </c>
      <c r="D394" s="6" t="s">
        <v>1</v>
      </c>
      <c r="E394" s="6" t="s">
        <v>12</v>
      </c>
      <c r="F394" s="7" t="s">
        <v>579</v>
      </c>
      <c r="G394" s="13" t="s">
        <v>601</v>
      </c>
    </row>
    <row r="395" spans="1:8" ht="43.5" x14ac:dyDescent="0.35">
      <c r="C395" s="6" t="s">
        <v>5</v>
      </c>
      <c r="D395" s="6" t="s">
        <v>1</v>
      </c>
      <c r="E395" s="6" t="s">
        <v>12</v>
      </c>
      <c r="F395" s="7" t="s">
        <v>580</v>
      </c>
      <c r="G395" s="13" t="s">
        <v>315</v>
      </c>
    </row>
    <row r="396" spans="1:8" x14ac:dyDescent="0.35">
      <c r="C396" s="6" t="s">
        <v>5</v>
      </c>
      <c r="D396" s="6" t="s">
        <v>1</v>
      </c>
      <c r="E396" s="6" t="s">
        <v>12</v>
      </c>
      <c r="F396" s="7" t="s">
        <v>580</v>
      </c>
      <c r="G396" s="13" t="s">
        <v>267</v>
      </c>
    </row>
    <row r="397" spans="1:8" x14ac:dyDescent="0.35">
      <c r="C397" s="6" t="s">
        <v>5</v>
      </c>
      <c r="D397" s="6" t="s">
        <v>1</v>
      </c>
      <c r="E397" s="6" t="s">
        <v>12</v>
      </c>
      <c r="F397" s="7" t="s">
        <v>580</v>
      </c>
      <c r="G397" s="13" t="s">
        <v>316</v>
      </c>
    </row>
    <row r="398" spans="1:8" x14ac:dyDescent="0.35">
      <c r="C398" s="6" t="s">
        <v>5</v>
      </c>
      <c r="D398" s="6" t="s">
        <v>1</v>
      </c>
      <c r="E398" s="6" t="s">
        <v>12</v>
      </c>
      <c r="F398" s="7" t="s">
        <v>580</v>
      </c>
      <c r="G398" s="13" t="s">
        <v>317</v>
      </c>
    </row>
    <row r="399" spans="1:8" ht="29" x14ac:dyDescent="0.35">
      <c r="C399" s="6" t="s">
        <v>5</v>
      </c>
      <c r="D399" s="6" t="s">
        <v>1</v>
      </c>
      <c r="E399" s="6" t="s">
        <v>12</v>
      </c>
      <c r="F399" s="7" t="s">
        <v>580</v>
      </c>
      <c r="G399" s="13" t="s">
        <v>346</v>
      </c>
    </row>
    <row r="400" spans="1:8" x14ac:dyDescent="0.35">
      <c r="C400" s="6" t="s">
        <v>5</v>
      </c>
      <c r="D400" s="6" t="s">
        <v>1</v>
      </c>
      <c r="E400" s="6" t="s">
        <v>12</v>
      </c>
      <c r="F400" s="7" t="s">
        <v>580</v>
      </c>
      <c r="G400" s="13" t="s">
        <v>255</v>
      </c>
    </row>
    <row r="401" spans="3:7" x14ac:dyDescent="0.35">
      <c r="C401" s="6" t="s">
        <v>5</v>
      </c>
      <c r="D401" s="6" t="s">
        <v>1</v>
      </c>
      <c r="E401" s="6" t="s">
        <v>12</v>
      </c>
      <c r="F401" s="7" t="s">
        <v>580</v>
      </c>
      <c r="G401" s="13" t="s">
        <v>271</v>
      </c>
    </row>
    <row r="402" spans="3:7" x14ac:dyDescent="0.35">
      <c r="C402" s="6" t="s">
        <v>5</v>
      </c>
      <c r="D402" s="6" t="s">
        <v>1</v>
      </c>
      <c r="E402" s="6" t="s">
        <v>12</v>
      </c>
      <c r="F402" s="7" t="s">
        <v>581</v>
      </c>
      <c r="G402" s="13" t="s">
        <v>257</v>
      </c>
    </row>
    <row r="403" spans="3:7" x14ac:dyDescent="0.35">
      <c r="C403" s="6" t="s">
        <v>5</v>
      </c>
      <c r="D403" s="6" t="s">
        <v>1</v>
      </c>
      <c r="E403" s="6" t="s">
        <v>12</v>
      </c>
      <c r="F403" s="7" t="s">
        <v>581</v>
      </c>
      <c r="G403" s="13" t="s">
        <v>258</v>
      </c>
    </row>
    <row r="404" spans="3:7" x14ac:dyDescent="0.35">
      <c r="C404" s="6" t="s">
        <v>5</v>
      </c>
      <c r="D404" s="6" t="s">
        <v>1</v>
      </c>
      <c r="E404" s="6" t="s">
        <v>12</v>
      </c>
      <c r="F404" s="7" t="s">
        <v>581</v>
      </c>
      <c r="G404" s="13" t="s">
        <v>260</v>
      </c>
    </row>
    <row r="405" spans="3:7" x14ac:dyDescent="0.35">
      <c r="C405" s="6" t="s">
        <v>5</v>
      </c>
      <c r="D405" s="6" t="s">
        <v>1</v>
      </c>
      <c r="E405" s="6" t="s">
        <v>12</v>
      </c>
      <c r="F405" s="7" t="s">
        <v>581</v>
      </c>
      <c r="G405" s="13" t="s">
        <v>259</v>
      </c>
    </row>
    <row r="406" spans="3:7" x14ac:dyDescent="0.35">
      <c r="C406" s="6" t="s">
        <v>5</v>
      </c>
      <c r="D406" s="6" t="s">
        <v>1</v>
      </c>
      <c r="E406" s="6" t="s">
        <v>12</v>
      </c>
      <c r="F406" s="7" t="s">
        <v>581</v>
      </c>
      <c r="G406" s="13" t="s">
        <v>261</v>
      </c>
    </row>
    <row r="407" spans="3:7" ht="43.5" x14ac:dyDescent="0.35">
      <c r="C407" s="6" t="s">
        <v>5</v>
      </c>
      <c r="D407" s="6" t="s">
        <v>1</v>
      </c>
      <c r="E407" s="6" t="s">
        <v>14</v>
      </c>
      <c r="F407" s="7" t="s">
        <v>582</v>
      </c>
      <c r="G407" s="13" t="s">
        <v>602</v>
      </c>
    </row>
    <row r="408" spans="3:7" ht="43.5" x14ac:dyDescent="0.35">
      <c r="C408" s="6" t="s">
        <v>5</v>
      </c>
      <c r="D408" s="6" t="s">
        <v>1</v>
      </c>
      <c r="E408" s="6" t="s">
        <v>14</v>
      </c>
      <c r="F408" s="7" t="s">
        <v>582</v>
      </c>
      <c r="G408" s="13" t="s">
        <v>603</v>
      </c>
    </row>
    <row r="409" spans="3:7" ht="72.5" x14ac:dyDescent="0.35">
      <c r="C409" s="6" t="s">
        <v>5</v>
      </c>
      <c r="D409" s="6" t="s">
        <v>1</v>
      </c>
      <c r="E409" s="6" t="s">
        <v>14</v>
      </c>
      <c r="F409" s="7" t="s">
        <v>582</v>
      </c>
      <c r="G409" s="13" t="s">
        <v>604</v>
      </c>
    </row>
    <row r="410" spans="3:7" ht="29" x14ac:dyDescent="0.35">
      <c r="C410" s="6" t="s">
        <v>5</v>
      </c>
      <c r="D410" s="6" t="s">
        <v>1</v>
      </c>
      <c r="E410" s="6" t="s">
        <v>14</v>
      </c>
      <c r="F410" s="7" t="s">
        <v>582</v>
      </c>
      <c r="G410" s="13" t="s">
        <v>605</v>
      </c>
    </row>
    <row r="411" spans="3:7" ht="58" x14ac:dyDescent="0.35">
      <c r="C411" s="6" t="s">
        <v>5</v>
      </c>
      <c r="D411" s="6" t="s">
        <v>1</v>
      </c>
      <c r="E411" s="6" t="s">
        <v>14</v>
      </c>
      <c r="F411" s="7" t="s">
        <v>583</v>
      </c>
      <c r="G411" s="13" t="s">
        <v>606</v>
      </c>
    </row>
    <row r="412" spans="3:7" ht="43.5" x14ac:dyDescent="0.35">
      <c r="C412" s="6" t="s">
        <v>5</v>
      </c>
      <c r="D412" s="6" t="s">
        <v>1</v>
      </c>
      <c r="E412" s="6" t="s">
        <v>14</v>
      </c>
      <c r="F412" s="7" t="s">
        <v>583</v>
      </c>
      <c r="G412" s="13" t="s">
        <v>373</v>
      </c>
    </row>
    <row r="413" spans="3:7" ht="43.5" x14ac:dyDescent="0.35">
      <c r="C413" s="6" t="s">
        <v>5</v>
      </c>
      <c r="D413" s="6" t="s">
        <v>1</v>
      </c>
      <c r="E413" s="6" t="s">
        <v>14</v>
      </c>
      <c r="F413" s="7" t="s">
        <v>583</v>
      </c>
      <c r="G413" s="13" t="s">
        <v>607</v>
      </c>
    </row>
    <row r="414" spans="3:7" x14ac:dyDescent="0.35">
      <c r="C414" s="6" t="s">
        <v>5</v>
      </c>
      <c r="D414" s="6" t="s">
        <v>1</v>
      </c>
      <c r="E414" s="6" t="s">
        <v>14</v>
      </c>
      <c r="F414" s="7" t="s">
        <v>583</v>
      </c>
      <c r="G414" s="13" t="s">
        <v>608</v>
      </c>
    </row>
    <row r="415" spans="3:7" x14ac:dyDescent="0.35">
      <c r="C415" s="6" t="s">
        <v>5</v>
      </c>
      <c r="D415" s="6" t="s">
        <v>1</v>
      </c>
      <c r="E415" s="6" t="s">
        <v>14</v>
      </c>
      <c r="F415" s="7" t="s">
        <v>583</v>
      </c>
      <c r="G415" s="13" t="s">
        <v>609</v>
      </c>
    </row>
    <row r="416" spans="3:7" ht="87" x14ac:dyDescent="0.35">
      <c r="C416" s="6" t="s">
        <v>5</v>
      </c>
      <c r="D416" s="6" t="s">
        <v>1</v>
      </c>
      <c r="E416" s="6" t="s">
        <v>14</v>
      </c>
      <c r="F416" s="7" t="s">
        <v>584</v>
      </c>
      <c r="G416" s="13" t="s">
        <v>610</v>
      </c>
    </row>
    <row r="417" spans="3:7" x14ac:dyDescent="0.35">
      <c r="C417" s="6" t="s">
        <v>5</v>
      </c>
      <c r="D417" s="6" t="s">
        <v>1</v>
      </c>
      <c r="E417" s="6" t="s">
        <v>14</v>
      </c>
      <c r="F417" s="7" t="s">
        <v>584</v>
      </c>
      <c r="G417" s="13" t="s">
        <v>267</v>
      </c>
    </row>
    <row r="418" spans="3:7" x14ac:dyDescent="0.35">
      <c r="C418" s="6" t="s">
        <v>5</v>
      </c>
      <c r="D418" s="6" t="s">
        <v>1</v>
      </c>
      <c r="E418" s="6" t="s">
        <v>14</v>
      </c>
      <c r="F418" s="7" t="s">
        <v>584</v>
      </c>
      <c r="G418" s="13" t="s">
        <v>320</v>
      </c>
    </row>
    <row r="419" spans="3:7" x14ac:dyDescent="0.35">
      <c r="C419" s="6" t="s">
        <v>5</v>
      </c>
      <c r="D419" s="6" t="s">
        <v>1</v>
      </c>
      <c r="E419" s="6" t="s">
        <v>14</v>
      </c>
      <c r="F419" s="7" t="s">
        <v>584</v>
      </c>
      <c r="G419" s="13" t="s">
        <v>321</v>
      </c>
    </row>
    <row r="420" spans="3:7" ht="29" x14ac:dyDescent="0.35">
      <c r="C420" s="6" t="s">
        <v>5</v>
      </c>
      <c r="D420" s="6" t="s">
        <v>1</v>
      </c>
      <c r="E420" s="6" t="s">
        <v>14</v>
      </c>
      <c r="F420" s="7" t="s">
        <v>584</v>
      </c>
      <c r="G420" s="13" t="s">
        <v>322</v>
      </c>
    </row>
    <row r="421" spans="3:7" x14ac:dyDescent="0.35">
      <c r="C421" s="6" t="s">
        <v>5</v>
      </c>
      <c r="D421" s="6" t="s">
        <v>1</v>
      </c>
      <c r="E421" s="6" t="s">
        <v>14</v>
      </c>
      <c r="F421" s="7" t="s">
        <v>584</v>
      </c>
      <c r="G421" s="13" t="s">
        <v>255</v>
      </c>
    </row>
    <row r="422" spans="3:7" x14ac:dyDescent="0.35">
      <c r="C422" s="6" t="s">
        <v>5</v>
      </c>
      <c r="D422" s="6" t="s">
        <v>1</v>
      </c>
      <c r="E422" s="6" t="s">
        <v>14</v>
      </c>
      <c r="F422" s="7" t="s">
        <v>584</v>
      </c>
      <c r="G422" s="13" t="s">
        <v>271</v>
      </c>
    </row>
    <row r="423" spans="3:7" x14ac:dyDescent="0.35">
      <c r="C423" s="6" t="s">
        <v>5</v>
      </c>
      <c r="D423" s="6" t="s">
        <v>1</v>
      </c>
      <c r="E423" s="6" t="s">
        <v>14</v>
      </c>
      <c r="F423" s="7" t="s">
        <v>585</v>
      </c>
      <c r="G423" s="13" t="s">
        <v>257</v>
      </c>
    </row>
    <row r="424" spans="3:7" x14ac:dyDescent="0.35">
      <c r="C424" s="6" t="s">
        <v>5</v>
      </c>
      <c r="D424" s="6" t="s">
        <v>1</v>
      </c>
      <c r="E424" s="6" t="s">
        <v>14</v>
      </c>
      <c r="F424" s="7" t="s">
        <v>585</v>
      </c>
      <c r="G424" s="13" t="s">
        <v>258</v>
      </c>
    </row>
    <row r="425" spans="3:7" x14ac:dyDescent="0.35">
      <c r="C425" s="6" t="s">
        <v>5</v>
      </c>
      <c r="D425" s="6" t="s">
        <v>1</v>
      </c>
      <c r="E425" s="6" t="s">
        <v>14</v>
      </c>
      <c r="F425" s="7" t="s">
        <v>585</v>
      </c>
      <c r="G425" s="13" t="s">
        <v>260</v>
      </c>
    </row>
    <row r="426" spans="3:7" x14ac:dyDescent="0.35">
      <c r="C426" s="6" t="s">
        <v>5</v>
      </c>
      <c r="D426" s="6" t="s">
        <v>1</v>
      </c>
      <c r="E426" s="6" t="s">
        <v>14</v>
      </c>
      <c r="F426" s="7" t="s">
        <v>585</v>
      </c>
      <c r="G426" s="13" t="s">
        <v>259</v>
      </c>
    </row>
    <row r="427" spans="3:7" x14ac:dyDescent="0.35">
      <c r="C427" s="6" t="s">
        <v>5</v>
      </c>
      <c r="D427" s="6" t="s">
        <v>1</v>
      </c>
      <c r="E427" s="6" t="s">
        <v>14</v>
      </c>
      <c r="F427" s="7" t="s">
        <v>585</v>
      </c>
      <c r="G427" s="13" t="s">
        <v>261</v>
      </c>
    </row>
    <row r="428" spans="3:7" ht="43.5" x14ac:dyDescent="0.35">
      <c r="C428" s="6" t="s">
        <v>5</v>
      </c>
      <c r="D428" s="6" t="s">
        <v>1</v>
      </c>
      <c r="E428" s="6" t="s">
        <v>14</v>
      </c>
      <c r="F428" s="7" t="s">
        <v>586</v>
      </c>
      <c r="G428" s="13" t="s">
        <v>611</v>
      </c>
    </row>
    <row r="429" spans="3:7" ht="43.5" x14ac:dyDescent="0.35">
      <c r="C429" s="6" t="s">
        <v>5</v>
      </c>
      <c r="D429" s="6" t="s">
        <v>1</v>
      </c>
      <c r="E429" s="6" t="s">
        <v>14</v>
      </c>
      <c r="F429" s="7" t="s">
        <v>586</v>
      </c>
      <c r="G429" s="13" t="s">
        <v>612</v>
      </c>
    </row>
    <row r="430" spans="3:7" ht="72.5" x14ac:dyDescent="0.35">
      <c r="C430" s="6" t="s">
        <v>5</v>
      </c>
      <c r="D430" s="6" t="s">
        <v>1</v>
      </c>
      <c r="E430" s="6" t="s">
        <v>14</v>
      </c>
      <c r="F430" s="7" t="s">
        <v>586</v>
      </c>
      <c r="G430" s="13" t="s">
        <v>571</v>
      </c>
    </row>
    <row r="431" spans="3:7" ht="29" x14ac:dyDescent="0.35">
      <c r="C431" s="6" t="s">
        <v>5</v>
      </c>
      <c r="D431" s="6" t="s">
        <v>1</v>
      </c>
      <c r="E431" s="6" t="s">
        <v>14</v>
      </c>
      <c r="F431" s="7" t="s">
        <v>586</v>
      </c>
      <c r="G431" s="13" t="s">
        <v>613</v>
      </c>
    </row>
    <row r="432" spans="3:7" ht="58" x14ac:dyDescent="0.35">
      <c r="C432" s="6" t="s">
        <v>5</v>
      </c>
      <c r="D432" s="6" t="s">
        <v>1</v>
      </c>
      <c r="E432" s="6" t="s">
        <v>14</v>
      </c>
      <c r="F432" s="7" t="s">
        <v>587</v>
      </c>
      <c r="G432" s="13" t="s">
        <v>614</v>
      </c>
    </row>
    <row r="433" spans="3:7" ht="43.5" x14ac:dyDescent="0.35">
      <c r="C433" s="6" t="s">
        <v>5</v>
      </c>
      <c r="D433" s="6" t="s">
        <v>1</v>
      </c>
      <c r="E433" s="6" t="s">
        <v>14</v>
      </c>
      <c r="F433" s="7" t="s">
        <v>587</v>
      </c>
      <c r="G433" s="13" t="s">
        <v>372</v>
      </c>
    </row>
    <row r="434" spans="3:7" ht="29" x14ac:dyDescent="0.35">
      <c r="C434" s="6" t="s">
        <v>5</v>
      </c>
      <c r="D434" s="6" t="s">
        <v>1</v>
      </c>
      <c r="E434" s="6" t="s">
        <v>14</v>
      </c>
      <c r="F434" s="7" t="s">
        <v>587</v>
      </c>
      <c r="G434" s="13" t="s">
        <v>298</v>
      </c>
    </row>
    <row r="435" spans="3:7" x14ac:dyDescent="0.35">
      <c r="C435" s="6" t="s">
        <v>5</v>
      </c>
      <c r="D435" s="6" t="s">
        <v>1</v>
      </c>
      <c r="E435" s="6" t="s">
        <v>14</v>
      </c>
      <c r="F435" s="7" t="s">
        <v>587</v>
      </c>
      <c r="G435" s="13" t="s">
        <v>615</v>
      </c>
    </row>
    <row r="436" spans="3:7" x14ac:dyDescent="0.35">
      <c r="C436" s="6" t="s">
        <v>5</v>
      </c>
      <c r="D436" s="6" t="s">
        <v>1</v>
      </c>
      <c r="E436" s="6" t="s">
        <v>14</v>
      </c>
      <c r="F436" s="7" t="s">
        <v>587</v>
      </c>
      <c r="G436" s="13" t="s">
        <v>616</v>
      </c>
    </row>
    <row r="437" spans="3:7" ht="87" x14ac:dyDescent="0.35">
      <c r="C437" s="6" t="s">
        <v>5</v>
      </c>
      <c r="D437" s="6" t="s">
        <v>1</v>
      </c>
      <c r="E437" s="6" t="s">
        <v>14</v>
      </c>
      <c r="F437" s="7" t="s">
        <v>588</v>
      </c>
      <c r="G437" s="13" t="s">
        <v>617</v>
      </c>
    </row>
    <row r="438" spans="3:7" x14ac:dyDescent="0.35">
      <c r="C438" s="6" t="s">
        <v>5</v>
      </c>
      <c r="D438" s="6" t="s">
        <v>1</v>
      </c>
      <c r="E438" s="6" t="s">
        <v>14</v>
      </c>
      <c r="F438" s="7" t="s">
        <v>588</v>
      </c>
      <c r="G438" s="13" t="s">
        <v>267</v>
      </c>
    </row>
    <row r="439" spans="3:7" x14ac:dyDescent="0.35">
      <c r="C439" s="6" t="s">
        <v>5</v>
      </c>
      <c r="D439" s="6" t="s">
        <v>1</v>
      </c>
      <c r="E439" s="6" t="s">
        <v>14</v>
      </c>
      <c r="F439" s="7" t="s">
        <v>588</v>
      </c>
      <c r="G439" s="13" t="s">
        <v>324</v>
      </c>
    </row>
    <row r="440" spans="3:7" x14ac:dyDescent="0.35">
      <c r="C440" s="6" t="s">
        <v>5</v>
      </c>
      <c r="D440" s="6" t="s">
        <v>1</v>
      </c>
      <c r="E440" s="6" t="s">
        <v>14</v>
      </c>
      <c r="F440" s="7" t="s">
        <v>588</v>
      </c>
      <c r="G440" s="13" t="s">
        <v>325</v>
      </c>
    </row>
    <row r="441" spans="3:7" ht="29" x14ac:dyDescent="0.35">
      <c r="C441" s="6" t="s">
        <v>5</v>
      </c>
      <c r="D441" s="6" t="s">
        <v>1</v>
      </c>
      <c r="E441" s="6" t="s">
        <v>14</v>
      </c>
      <c r="F441" s="7" t="s">
        <v>588</v>
      </c>
      <c r="G441" s="13" t="s">
        <v>322</v>
      </c>
    </row>
    <row r="442" spans="3:7" x14ac:dyDescent="0.35">
      <c r="C442" s="6" t="s">
        <v>5</v>
      </c>
      <c r="D442" s="6" t="s">
        <v>1</v>
      </c>
      <c r="E442" s="6" t="s">
        <v>14</v>
      </c>
      <c r="F442" s="7" t="s">
        <v>588</v>
      </c>
      <c r="G442" s="13" t="s">
        <v>255</v>
      </c>
    </row>
    <row r="443" spans="3:7" x14ac:dyDescent="0.35">
      <c r="C443" s="6" t="s">
        <v>5</v>
      </c>
      <c r="D443" s="6" t="s">
        <v>1</v>
      </c>
      <c r="E443" s="6" t="s">
        <v>14</v>
      </c>
      <c r="F443" s="7" t="s">
        <v>588</v>
      </c>
      <c r="G443" s="13" t="s">
        <v>271</v>
      </c>
    </row>
    <row r="444" spans="3:7" x14ac:dyDescent="0.35">
      <c r="C444" s="6" t="s">
        <v>5</v>
      </c>
      <c r="D444" s="6" t="s">
        <v>1</v>
      </c>
      <c r="E444" s="6" t="s">
        <v>14</v>
      </c>
      <c r="F444" s="7" t="s">
        <v>589</v>
      </c>
      <c r="G444" s="13" t="s">
        <v>257</v>
      </c>
    </row>
    <row r="445" spans="3:7" x14ac:dyDescent="0.35">
      <c r="C445" s="6" t="s">
        <v>5</v>
      </c>
      <c r="D445" s="6" t="s">
        <v>1</v>
      </c>
      <c r="E445" s="6" t="s">
        <v>14</v>
      </c>
      <c r="F445" s="7" t="s">
        <v>589</v>
      </c>
      <c r="G445" s="13" t="s">
        <v>258</v>
      </c>
    </row>
    <row r="446" spans="3:7" x14ac:dyDescent="0.35">
      <c r="C446" s="6" t="s">
        <v>5</v>
      </c>
      <c r="D446" s="6" t="s">
        <v>1</v>
      </c>
      <c r="E446" s="6" t="s">
        <v>14</v>
      </c>
      <c r="F446" s="7" t="s">
        <v>589</v>
      </c>
      <c r="G446" s="13" t="s">
        <v>260</v>
      </c>
    </row>
    <row r="447" spans="3:7" x14ac:dyDescent="0.35">
      <c r="C447" s="6" t="s">
        <v>5</v>
      </c>
      <c r="D447" s="6" t="s">
        <v>1</v>
      </c>
      <c r="E447" s="6" t="s">
        <v>14</v>
      </c>
      <c r="F447" s="7" t="s">
        <v>589</v>
      </c>
      <c r="G447" s="13" t="s">
        <v>259</v>
      </c>
    </row>
    <row r="448" spans="3:7" x14ac:dyDescent="0.35">
      <c r="C448" s="6" t="s">
        <v>5</v>
      </c>
      <c r="D448" s="6" t="s">
        <v>1</v>
      </c>
      <c r="E448" s="6" t="s">
        <v>14</v>
      </c>
      <c r="F448" s="7" t="s">
        <v>589</v>
      </c>
      <c r="G448" s="13" t="s">
        <v>261</v>
      </c>
    </row>
    <row r="449" spans="3:7" ht="43.5" x14ac:dyDescent="0.35">
      <c r="C449" s="6" t="s">
        <v>5</v>
      </c>
      <c r="D449" s="6" t="s">
        <v>1</v>
      </c>
      <c r="E449" s="6" t="s">
        <v>14</v>
      </c>
      <c r="F449" s="7" t="s">
        <v>590</v>
      </c>
      <c r="G449" s="13" t="s">
        <v>618</v>
      </c>
    </row>
    <row r="450" spans="3:7" ht="43.5" x14ac:dyDescent="0.35">
      <c r="C450" s="6" t="s">
        <v>5</v>
      </c>
      <c r="D450" s="6" t="s">
        <v>1</v>
      </c>
      <c r="E450" s="6" t="s">
        <v>14</v>
      </c>
      <c r="F450" s="7" t="s">
        <v>590</v>
      </c>
      <c r="G450" s="13" t="s">
        <v>619</v>
      </c>
    </row>
    <row r="451" spans="3:7" ht="72.5" x14ac:dyDescent="0.35">
      <c r="C451" s="6" t="s">
        <v>5</v>
      </c>
      <c r="D451" s="6" t="s">
        <v>1</v>
      </c>
      <c r="E451" s="6" t="s">
        <v>14</v>
      </c>
      <c r="F451" s="7" t="s">
        <v>590</v>
      </c>
      <c r="G451" s="13" t="s">
        <v>571</v>
      </c>
    </row>
    <row r="452" spans="3:7" ht="29" x14ac:dyDescent="0.35">
      <c r="C452" s="6" t="s">
        <v>5</v>
      </c>
      <c r="D452" s="6" t="s">
        <v>1</v>
      </c>
      <c r="E452" s="6" t="s">
        <v>14</v>
      </c>
      <c r="F452" s="7" t="s">
        <v>590</v>
      </c>
      <c r="G452" s="13" t="s">
        <v>620</v>
      </c>
    </row>
    <row r="453" spans="3:7" ht="58" x14ac:dyDescent="0.35">
      <c r="C453" s="6" t="s">
        <v>5</v>
      </c>
      <c r="D453" s="6" t="s">
        <v>1</v>
      </c>
      <c r="E453" s="6" t="s">
        <v>14</v>
      </c>
      <c r="F453" s="7" t="s">
        <v>591</v>
      </c>
      <c r="G453" s="13" t="s">
        <v>621</v>
      </c>
    </row>
    <row r="454" spans="3:7" ht="43.5" x14ac:dyDescent="0.35">
      <c r="C454" s="6" t="s">
        <v>5</v>
      </c>
      <c r="D454" s="6" t="s">
        <v>1</v>
      </c>
      <c r="E454" s="6" t="s">
        <v>14</v>
      </c>
      <c r="F454" s="7" t="s">
        <v>591</v>
      </c>
      <c r="G454" s="13" t="s">
        <v>328</v>
      </c>
    </row>
    <row r="455" spans="3:7" ht="29" x14ac:dyDescent="0.35">
      <c r="C455" s="6" t="s">
        <v>5</v>
      </c>
      <c r="D455" s="6" t="s">
        <v>1</v>
      </c>
      <c r="E455" s="6" t="s">
        <v>14</v>
      </c>
      <c r="F455" s="7" t="s">
        <v>591</v>
      </c>
      <c r="G455" s="13" t="s">
        <v>298</v>
      </c>
    </row>
    <row r="456" spans="3:7" x14ac:dyDescent="0.35">
      <c r="C456" s="6" t="s">
        <v>5</v>
      </c>
      <c r="D456" s="6" t="s">
        <v>1</v>
      </c>
      <c r="E456" s="6" t="s">
        <v>14</v>
      </c>
      <c r="F456" s="7" t="s">
        <v>591</v>
      </c>
      <c r="G456" s="13" t="s">
        <v>622</v>
      </c>
    </row>
    <row r="457" spans="3:7" x14ac:dyDescent="0.35">
      <c r="C457" s="6" t="s">
        <v>5</v>
      </c>
      <c r="D457" s="6" t="s">
        <v>1</v>
      </c>
      <c r="E457" s="6" t="s">
        <v>14</v>
      </c>
      <c r="F457" s="7" t="s">
        <v>591</v>
      </c>
      <c r="G457" s="13" t="s">
        <v>623</v>
      </c>
    </row>
    <row r="458" spans="3:7" ht="72.5" x14ac:dyDescent="0.35">
      <c r="C458" s="6" t="s">
        <v>5</v>
      </c>
      <c r="D458" s="6" t="s">
        <v>1</v>
      </c>
      <c r="E458" s="6" t="s">
        <v>14</v>
      </c>
      <c r="F458" s="7" t="s">
        <v>592</v>
      </c>
      <c r="G458" s="13" t="s">
        <v>389</v>
      </c>
    </row>
    <row r="459" spans="3:7" ht="29" x14ac:dyDescent="0.35">
      <c r="C459" s="6" t="s">
        <v>5</v>
      </c>
      <c r="D459" s="6" t="s">
        <v>1</v>
      </c>
      <c r="E459" s="6" t="s">
        <v>14</v>
      </c>
      <c r="F459" s="7" t="s">
        <v>592</v>
      </c>
      <c r="G459" s="13" t="s">
        <v>267</v>
      </c>
    </row>
    <row r="460" spans="3:7" ht="29" x14ac:dyDescent="0.35">
      <c r="C460" s="6" t="s">
        <v>5</v>
      </c>
      <c r="D460" s="6" t="s">
        <v>1</v>
      </c>
      <c r="E460" s="6" t="s">
        <v>14</v>
      </c>
      <c r="F460" s="7" t="s">
        <v>592</v>
      </c>
      <c r="G460" s="13" t="s">
        <v>331</v>
      </c>
    </row>
    <row r="461" spans="3:7" ht="29" x14ac:dyDescent="0.35">
      <c r="C461" s="6" t="s">
        <v>5</v>
      </c>
      <c r="D461" s="6" t="s">
        <v>1</v>
      </c>
      <c r="E461" s="6" t="s">
        <v>14</v>
      </c>
      <c r="F461" s="7" t="s">
        <v>592</v>
      </c>
      <c r="G461" s="13" t="s">
        <v>332</v>
      </c>
    </row>
    <row r="462" spans="3:7" ht="29" x14ac:dyDescent="0.35">
      <c r="C462" s="6" t="s">
        <v>5</v>
      </c>
      <c r="D462" s="6" t="s">
        <v>1</v>
      </c>
      <c r="E462" s="6" t="s">
        <v>14</v>
      </c>
      <c r="F462" s="7" t="s">
        <v>592</v>
      </c>
      <c r="G462" s="13" t="s">
        <v>322</v>
      </c>
    </row>
    <row r="463" spans="3:7" ht="29" x14ac:dyDescent="0.35">
      <c r="C463" s="6" t="s">
        <v>5</v>
      </c>
      <c r="D463" s="6" t="s">
        <v>1</v>
      </c>
      <c r="E463" s="6" t="s">
        <v>14</v>
      </c>
      <c r="F463" s="7" t="s">
        <v>592</v>
      </c>
      <c r="G463" s="13" t="s">
        <v>255</v>
      </c>
    </row>
    <row r="464" spans="3:7" ht="29" x14ac:dyDescent="0.35">
      <c r="C464" s="6" t="s">
        <v>5</v>
      </c>
      <c r="D464" s="6" t="s">
        <v>1</v>
      </c>
      <c r="E464" s="6" t="s">
        <v>14</v>
      </c>
      <c r="F464" s="7" t="s">
        <v>592</v>
      </c>
      <c r="G464" s="13" t="s">
        <v>271</v>
      </c>
    </row>
    <row r="465" spans="1:8" ht="29" x14ac:dyDescent="0.35">
      <c r="C465" s="6" t="s">
        <v>5</v>
      </c>
      <c r="D465" s="6" t="s">
        <v>1</v>
      </c>
      <c r="E465" s="6" t="s">
        <v>14</v>
      </c>
      <c r="F465" s="7" t="s">
        <v>593</v>
      </c>
      <c r="G465" s="13" t="s">
        <v>257</v>
      </c>
    </row>
    <row r="466" spans="1:8" ht="29" x14ac:dyDescent="0.35">
      <c r="C466" s="6" t="s">
        <v>5</v>
      </c>
      <c r="D466" s="6" t="s">
        <v>1</v>
      </c>
      <c r="E466" s="6" t="s">
        <v>14</v>
      </c>
      <c r="F466" s="7" t="s">
        <v>593</v>
      </c>
      <c r="G466" s="13" t="s">
        <v>258</v>
      </c>
    </row>
    <row r="467" spans="1:8" ht="29" x14ac:dyDescent="0.35">
      <c r="C467" s="6" t="s">
        <v>5</v>
      </c>
      <c r="D467" s="6" t="s">
        <v>1</v>
      </c>
      <c r="E467" s="6" t="s">
        <v>14</v>
      </c>
      <c r="F467" s="7" t="s">
        <v>593</v>
      </c>
      <c r="G467" s="13" t="s">
        <v>260</v>
      </c>
    </row>
    <row r="468" spans="1:8" ht="29" x14ac:dyDescent="0.35">
      <c r="C468" s="6" t="s">
        <v>5</v>
      </c>
      <c r="D468" s="6" t="s">
        <v>1</v>
      </c>
      <c r="E468" s="6" t="s">
        <v>14</v>
      </c>
      <c r="F468" s="7" t="s">
        <v>593</v>
      </c>
      <c r="G468" s="13" t="s">
        <v>259</v>
      </c>
    </row>
    <row r="469" spans="1:8" ht="29" x14ac:dyDescent="0.35">
      <c r="C469" s="6" t="s">
        <v>5</v>
      </c>
      <c r="D469" s="6" t="s">
        <v>1</v>
      </c>
      <c r="E469" s="6" t="s">
        <v>14</v>
      </c>
      <c r="F469" s="7" t="s">
        <v>593</v>
      </c>
      <c r="G469" s="13" t="s">
        <v>261</v>
      </c>
    </row>
    <row r="470" spans="1:8" s="17" customFormat="1" x14ac:dyDescent="0.35">
      <c r="A470" s="17" t="s">
        <v>399</v>
      </c>
      <c r="B470" s="17" t="s">
        <v>399</v>
      </c>
      <c r="C470" s="18"/>
      <c r="D470" s="18"/>
      <c r="E470" s="18"/>
      <c r="F470" s="19"/>
      <c r="G470" s="21"/>
      <c r="H470" s="20"/>
    </row>
    <row r="471" spans="1:8" s="37" customFormat="1" ht="43.5" x14ac:dyDescent="0.35">
      <c r="C471" s="38" t="s">
        <v>5</v>
      </c>
      <c r="D471" s="38" t="s">
        <v>1</v>
      </c>
      <c r="E471" s="38" t="s">
        <v>12</v>
      </c>
      <c r="F471" s="39" t="s">
        <v>634</v>
      </c>
      <c r="G471" s="40" t="s">
        <v>695</v>
      </c>
      <c r="H471" s="41" t="s">
        <v>725</v>
      </c>
    </row>
    <row r="472" spans="1:8" s="37" customFormat="1" ht="29" x14ac:dyDescent="0.35">
      <c r="C472" s="38" t="s">
        <v>5</v>
      </c>
      <c r="D472" s="38" t="s">
        <v>1</v>
      </c>
      <c r="E472" s="38" t="s">
        <v>12</v>
      </c>
      <c r="F472" s="39" t="s">
        <v>634</v>
      </c>
      <c r="G472" s="40" t="s">
        <v>696</v>
      </c>
      <c r="H472" s="41"/>
    </row>
    <row r="473" spans="1:8" s="37" customFormat="1" ht="101.5" x14ac:dyDescent="0.35">
      <c r="C473" s="38" t="s">
        <v>5</v>
      </c>
      <c r="D473" s="38" t="s">
        <v>1</v>
      </c>
      <c r="E473" s="38" t="s">
        <v>12</v>
      </c>
      <c r="F473" s="39" t="s">
        <v>634</v>
      </c>
      <c r="G473" s="40" t="s">
        <v>697</v>
      </c>
      <c r="H473" s="41"/>
    </row>
    <row r="474" spans="1:8" s="37" customFormat="1" ht="29" x14ac:dyDescent="0.35">
      <c r="C474" s="38" t="s">
        <v>5</v>
      </c>
      <c r="D474" s="38" t="s">
        <v>1</v>
      </c>
      <c r="E474" s="38" t="s">
        <v>12</v>
      </c>
      <c r="F474" s="39" t="s">
        <v>634</v>
      </c>
      <c r="G474" s="40" t="s">
        <v>698</v>
      </c>
      <c r="H474" s="41"/>
    </row>
    <row r="475" spans="1:8" s="37" customFormat="1" ht="58" x14ac:dyDescent="0.35">
      <c r="C475" s="38" t="s">
        <v>5</v>
      </c>
      <c r="D475" s="38" t="s">
        <v>1</v>
      </c>
      <c r="E475" s="38" t="s">
        <v>12</v>
      </c>
      <c r="F475" s="39" t="s">
        <v>635</v>
      </c>
      <c r="G475" s="40" t="s">
        <v>699</v>
      </c>
      <c r="H475" s="41"/>
    </row>
    <row r="476" spans="1:8" s="37" customFormat="1" ht="72.5" x14ac:dyDescent="0.35">
      <c r="C476" s="38" t="s">
        <v>5</v>
      </c>
      <c r="D476" s="38" t="s">
        <v>1</v>
      </c>
      <c r="E476" s="38" t="s">
        <v>12</v>
      </c>
      <c r="F476" s="39" t="s">
        <v>635</v>
      </c>
      <c r="G476" s="40" t="s">
        <v>700</v>
      </c>
      <c r="H476" s="41"/>
    </row>
    <row r="477" spans="1:8" s="37" customFormat="1" ht="29" x14ac:dyDescent="0.35">
      <c r="C477" s="38" t="s">
        <v>5</v>
      </c>
      <c r="D477" s="38" t="s">
        <v>1</v>
      </c>
      <c r="E477" s="38" t="s">
        <v>12</v>
      </c>
      <c r="F477" s="39" t="s">
        <v>635</v>
      </c>
      <c r="G477" s="40" t="s">
        <v>283</v>
      </c>
      <c r="H477" s="41"/>
    </row>
    <row r="478" spans="1:8" s="37" customFormat="1" ht="29" x14ac:dyDescent="0.35">
      <c r="C478" s="38" t="s">
        <v>5</v>
      </c>
      <c r="D478" s="38" t="s">
        <v>1</v>
      </c>
      <c r="E478" s="38" t="s">
        <v>12</v>
      </c>
      <c r="F478" s="39" t="s">
        <v>635</v>
      </c>
      <c r="G478" s="40" t="s">
        <v>701</v>
      </c>
      <c r="H478" s="41"/>
    </row>
    <row r="479" spans="1:8" s="37" customFormat="1" ht="29" x14ac:dyDescent="0.35">
      <c r="C479" s="38" t="s">
        <v>5</v>
      </c>
      <c r="D479" s="38" t="s">
        <v>1</v>
      </c>
      <c r="E479" s="38" t="s">
        <v>12</v>
      </c>
      <c r="F479" s="39" t="s">
        <v>635</v>
      </c>
      <c r="G479" s="40" t="s">
        <v>702</v>
      </c>
      <c r="H479" s="41"/>
    </row>
    <row r="480" spans="1:8" s="37" customFormat="1" ht="43.5" x14ac:dyDescent="0.35">
      <c r="C480" s="38" t="s">
        <v>5</v>
      </c>
      <c r="D480" s="38" t="s">
        <v>1</v>
      </c>
      <c r="E480" s="38" t="s">
        <v>12</v>
      </c>
      <c r="F480" s="39" t="s">
        <v>636</v>
      </c>
      <c r="G480" s="40" t="s">
        <v>315</v>
      </c>
      <c r="H480" s="41"/>
    </row>
    <row r="481" spans="3:8" s="37" customFormat="1" ht="29" x14ac:dyDescent="0.35">
      <c r="C481" s="38" t="s">
        <v>5</v>
      </c>
      <c r="D481" s="38" t="s">
        <v>1</v>
      </c>
      <c r="E481" s="38" t="s">
        <v>12</v>
      </c>
      <c r="F481" s="39" t="s">
        <v>636</v>
      </c>
      <c r="G481" s="40" t="s">
        <v>267</v>
      </c>
      <c r="H481" s="41"/>
    </row>
    <row r="482" spans="3:8" s="37" customFormat="1" ht="29" x14ac:dyDescent="0.35">
      <c r="C482" s="38" t="s">
        <v>5</v>
      </c>
      <c r="D482" s="38" t="s">
        <v>1</v>
      </c>
      <c r="E482" s="38" t="s">
        <v>12</v>
      </c>
      <c r="F482" s="39" t="s">
        <v>636</v>
      </c>
      <c r="G482" s="40" t="s">
        <v>316</v>
      </c>
      <c r="H482" s="41"/>
    </row>
    <row r="483" spans="3:8" s="37" customFormat="1" ht="29" x14ac:dyDescent="0.35">
      <c r="C483" s="38" t="s">
        <v>5</v>
      </c>
      <c r="D483" s="38" t="s">
        <v>1</v>
      </c>
      <c r="E483" s="38" t="s">
        <v>12</v>
      </c>
      <c r="F483" s="39" t="s">
        <v>636</v>
      </c>
      <c r="G483" s="40" t="s">
        <v>317</v>
      </c>
      <c r="H483" s="41"/>
    </row>
    <row r="484" spans="3:8" s="37" customFormat="1" ht="29" x14ac:dyDescent="0.35">
      <c r="C484" s="38" t="s">
        <v>5</v>
      </c>
      <c r="D484" s="38" t="s">
        <v>1</v>
      </c>
      <c r="E484" s="38" t="s">
        <v>12</v>
      </c>
      <c r="F484" s="39" t="s">
        <v>636</v>
      </c>
      <c r="G484" s="40" t="s">
        <v>346</v>
      </c>
      <c r="H484" s="41"/>
    </row>
    <row r="485" spans="3:8" s="37" customFormat="1" ht="29" x14ac:dyDescent="0.35">
      <c r="C485" s="38" t="s">
        <v>5</v>
      </c>
      <c r="D485" s="38" t="s">
        <v>1</v>
      </c>
      <c r="E485" s="38" t="s">
        <v>12</v>
      </c>
      <c r="F485" s="39" t="s">
        <v>636</v>
      </c>
      <c r="G485" s="40" t="s">
        <v>255</v>
      </c>
      <c r="H485" s="41"/>
    </row>
    <row r="486" spans="3:8" s="37" customFormat="1" ht="29" x14ac:dyDescent="0.35">
      <c r="C486" s="38" t="s">
        <v>5</v>
      </c>
      <c r="D486" s="38" t="s">
        <v>1</v>
      </c>
      <c r="E486" s="38" t="s">
        <v>12</v>
      </c>
      <c r="F486" s="39" t="s">
        <v>636</v>
      </c>
      <c r="G486" s="40" t="s">
        <v>271</v>
      </c>
      <c r="H486" s="41"/>
    </row>
    <row r="487" spans="3:8" s="37" customFormat="1" ht="29" x14ac:dyDescent="0.35">
      <c r="C487" s="38" t="s">
        <v>5</v>
      </c>
      <c r="D487" s="38" t="s">
        <v>1</v>
      </c>
      <c r="E487" s="38" t="s">
        <v>12</v>
      </c>
      <c r="F487" s="39" t="s">
        <v>637</v>
      </c>
      <c r="G487" s="40" t="s">
        <v>257</v>
      </c>
      <c r="H487" s="41"/>
    </row>
    <row r="488" spans="3:8" s="37" customFormat="1" ht="29" x14ac:dyDescent="0.35">
      <c r="C488" s="38" t="s">
        <v>5</v>
      </c>
      <c r="D488" s="38" t="s">
        <v>1</v>
      </c>
      <c r="E488" s="38" t="s">
        <v>12</v>
      </c>
      <c r="F488" s="39" t="s">
        <v>637</v>
      </c>
      <c r="G488" s="40" t="s">
        <v>258</v>
      </c>
      <c r="H488" s="41"/>
    </row>
    <row r="489" spans="3:8" s="37" customFormat="1" ht="29" x14ac:dyDescent="0.35">
      <c r="C489" s="38" t="s">
        <v>5</v>
      </c>
      <c r="D489" s="38" t="s">
        <v>1</v>
      </c>
      <c r="E489" s="38" t="s">
        <v>12</v>
      </c>
      <c r="F489" s="39" t="s">
        <v>637</v>
      </c>
      <c r="G489" s="40" t="s">
        <v>260</v>
      </c>
      <c r="H489" s="41"/>
    </row>
    <row r="490" spans="3:8" s="37" customFormat="1" ht="29" x14ac:dyDescent="0.35">
      <c r="C490" s="38" t="s">
        <v>5</v>
      </c>
      <c r="D490" s="38" t="s">
        <v>1</v>
      </c>
      <c r="E490" s="38" t="s">
        <v>12</v>
      </c>
      <c r="F490" s="39" t="s">
        <v>637</v>
      </c>
      <c r="G490" s="40" t="s">
        <v>259</v>
      </c>
      <c r="H490" s="41"/>
    </row>
    <row r="491" spans="3:8" s="37" customFormat="1" ht="29" x14ac:dyDescent="0.35">
      <c r="C491" s="38" t="s">
        <v>5</v>
      </c>
      <c r="D491" s="38" t="s">
        <v>1</v>
      </c>
      <c r="E491" s="38" t="s">
        <v>12</v>
      </c>
      <c r="F491" s="39" t="s">
        <v>637</v>
      </c>
      <c r="G491" s="40" t="s">
        <v>261</v>
      </c>
      <c r="H491" s="41"/>
    </row>
    <row r="492" spans="3:8" s="37" customFormat="1" ht="43.5" x14ac:dyDescent="0.35">
      <c r="C492" s="38" t="s">
        <v>5</v>
      </c>
      <c r="D492" s="38" t="s">
        <v>1</v>
      </c>
      <c r="E492" s="38" t="s">
        <v>14</v>
      </c>
      <c r="F492" s="39" t="s">
        <v>638</v>
      </c>
      <c r="G492" s="40" t="s">
        <v>703</v>
      </c>
      <c r="H492" s="41"/>
    </row>
    <row r="493" spans="3:8" s="37" customFormat="1" ht="29" x14ac:dyDescent="0.35">
      <c r="C493" s="38" t="s">
        <v>5</v>
      </c>
      <c r="D493" s="38" t="s">
        <v>1</v>
      </c>
      <c r="E493" s="38" t="s">
        <v>14</v>
      </c>
      <c r="F493" s="39" t="s">
        <v>638</v>
      </c>
      <c r="G493" s="40" t="s">
        <v>704</v>
      </c>
      <c r="H493" s="41"/>
    </row>
    <row r="494" spans="3:8" s="37" customFormat="1" ht="72.5" x14ac:dyDescent="0.35">
      <c r="C494" s="38" t="s">
        <v>5</v>
      </c>
      <c r="D494" s="38" t="s">
        <v>1</v>
      </c>
      <c r="E494" s="38" t="s">
        <v>14</v>
      </c>
      <c r="F494" s="39" t="s">
        <v>638</v>
      </c>
      <c r="G494" s="40" t="s">
        <v>705</v>
      </c>
      <c r="H494" s="41"/>
    </row>
    <row r="495" spans="3:8" s="37" customFormat="1" ht="29" x14ac:dyDescent="0.35">
      <c r="C495" s="38" t="s">
        <v>5</v>
      </c>
      <c r="D495" s="38" t="s">
        <v>1</v>
      </c>
      <c r="E495" s="38" t="s">
        <v>14</v>
      </c>
      <c r="F495" s="39" t="s">
        <v>638</v>
      </c>
      <c r="G495" s="40" t="s">
        <v>706</v>
      </c>
      <c r="H495" s="41"/>
    </row>
    <row r="496" spans="3:8" s="37" customFormat="1" ht="58" x14ac:dyDescent="0.35">
      <c r="C496" s="38" t="s">
        <v>5</v>
      </c>
      <c r="D496" s="38" t="s">
        <v>1</v>
      </c>
      <c r="E496" s="38" t="s">
        <v>14</v>
      </c>
      <c r="F496" s="39" t="s">
        <v>639</v>
      </c>
      <c r="G496" s="40" t="s">
        <v>707</v>
      </c>
      <c r="H496" s="41"/>
    </row>
    <row r="497" spans="3:8" s="37" customFormat="1" ht="43.5" x14ac:dyDescent="0.35">
      <c r="C497" s="38" t="s">
        <v>5</v>
      </c>
      <c r="D497" s="38" t="s">
        <v>1</v>
      </c>
      <c r="E497" s="38" t="s">
        <v>14</v>
      </c>
      <c r="F497" s="39" t="s">
        <v>639</v>
      </c>
      <c r="G497" s="40" t="s">
        <v>373</v>
      </c>
      <c r="H497" s="41"/>
    </row>
    <row r="498" spans="3:8" s="37" customFormat="1" ht="29" x14ac:dyDescent="0.35">
      <c r="C498" s="38" t="s">
        <v>5</v>
      </c>
      <c r="D498" s="38" t="s">
        <v>1</v>
      </c>
      <c r="E498" s="38" t="s">
        <v>14</v>
      </c>
      <c r="F498" s="39" t="s">
        <v>639</v>
      </c>
      <c r="G498" s="40" t="s">
        <v>708</v>
      </c>
      <c r="H498" s="41"/>
    </row>
    <row r="499" spans="3:8" s="37" customFormat="1" ht="29" x14ac:dyDescent="0.35">
      <c r="C499" s="38" t="s">
        <v>5</v>
      </c>
      <c r="D499" s="38" t="s">
        <v>1</v>
      </c>
      <c r="E499" s="38" t="s">
        <v>14</v>
      </c>
      <c r="F499" s="39" t="s">
        <v>639</v>
      </c>
      <c r="G499" s="40" t="s">
        <v>709</v>
      </c>
      <c r="H499" s="41"/>
    </row>
    <row r="500" spans="3:8" s="37" customFormat="1" ht="29" x14ac:dyDescent="0.35">
      <c r="C500" s="38" t="s">
        <v>5</v>
      </c>
      <c r="D500" s="38" t="s">
        <v>1</v>
      </c>
      <c r="E500" s="38" t="s">
        <v>14</v>
      </c>
      <c r="F500" s="39" t="s">
        <v>639</v>
      </c>
      <c r="G500" s="40" t="s">
        <v>710</v>
      </c>
      <c r="H500" s="41"/>
    </row>
    <row r="501" spans="3:8" s="37" customFormat="1" ht="72.5" x14ac:dyDescent="0.35">
      <c r="C501" s="38" t="s">
        <v>5</v>
      </c>
      <c r="D501" s="38" t="s">
        <v>1</v>
      </c>
      <c r="E501" s="38" t="s">
        <v>14</v>
      </c>
      <c r="F501" s="39" t="s">
        <v>640</v>
      </c>
      <c r="G501" s="40" t="s">
        <v>711</v>
      </c>
      <c r="H501" s="41"/>
    </row>
    <row r="502" spans="3:8" s="37" customFormat="1" ht="29" x14ac:dyDescent="0.35">
      <c r="C502" s="38" t="s">
        <v>5</v>
      </c>
      <c r="D502" s="38" t="s">
        <v>1</v>
      </c>
      <c r="E502" s="38" t="s">
        <v>14</v>
      </c>
      <c r="F502" s="39" t="s">
        <v>640</v>
      </c>
      <c r="G502" s="40" t="s">
        <v>267</v>
      </c>
      <c r="H502" s="41"/>
    </row>
    <row r="503" spans="3:8" s="37" customFormat="1" ht="29" x14ac:dyDescent="0.35">
      <c r="C503" s="38" t="s">
        <v>5</v>
      </c>
      <c r="D503" s="38" t="s">
        <v>1</v>
      </c>
      <c r="E503" s="38" t="s">
        <v>14</v>
      </c>
      <c r="F503" s="39" t="s">
        <v>640</v>
      </c>
      <c r="G503" s="40" t="s">
        <v>320</v>
      </c>
      <c r="H503" s="41"/>
    </row>
    <row r="504" spans="3:8" s="37" customFormat="1" ht="29" x14ac:dyDescent="0.35">
      <c r="C504" s="38" t="s">
        <v>5</v>
      </c>
      <c r="D504" s="38" t="s">
        <v>1</v>
      </c>
      <c r="E504" s="38" t="s">
        <v>14</v>
      </c>
      <c r="F504" s="39" t="s">
        <v>640</v>
      </c>
      <c r="G504" s="40" t="s">
        <v>321</v>
      </c>
      <c r="H504" s="41"/>
    </row>
    <row r="505" spans="3:8" s="37" customFormat="1" ht="29" x14ac:dyDescent="0.35">
      <c r="C505" s="38" t="s">
        <v>5</v>
      </c>
      <c r="D505" s="38" t="s">
        <v>1</v>
      </c>
      <c r="E505" s="38" t="s">
        <v>14</v>
      </c>
      <c r="F505" s="39" t="s">
        <v>640</v>
      </c>
      <c r="G505" s="40" t="s">
        <v>322</v>
      </c>
      <c r="H505" s="41"/>
    </row>
    <row r="506" spans="3:8" s="37" customFormat="1" ht="29" x14ac:dyDescent="0.35">
      <c r="C506" s="38" t="s">
        <v>5</v>
      </c>
      <c r="D506" s="38" t="s">
        <v>1</v>
      </c>
      <c r="E506" s="38" t="s">
        <v>14</v>
      </c>
      <c r="F506" s="39" t="s">
        <v>640</v>
      </c>
      <c r="G506" s="40" t="s">
        <v>255</v>
      </c>
      <c r="H506" s="41"/>
    </row>
    <row r="507" spans="3:8" s="37" customFormat="1" ht="29" x14ac:dyDescent="0.35">
      <c r="C507" s="38" t="s">
        <v>5</v>
      </c>
      <c r="D507" s="38" t="s">
        <v>1</v>
      </c>
      <c r="E507" s="38" t="s">
        <v>14</v>
      </c>
      <c r="F507" s="39" t="s">
        <v>640</v>
      </c>
      <c r="G507" s="40" t="s">
        <v>271</v>
      </c>
      <c r="H507" s="41"/>
    </row>
    <row r="508" spans="3:8" s="37" customFormat="1" ht="29" x14ac:dyDescent="0.35">
      <c r="C508" s="38" t="s">
        <v>5</v>
      </c>
      <c r="D508" s="38" t="s">
        <v>1</v>
      </c>
      <c r="E508" s="38" t="s">
        <v>14</v>
      </c>
      <c r="F508" s="39" t="s">
        <v>641</v>
      </c>
      <c r="G508" s="40" t="s">
        <v>257</v>
      </c>
      <c r="H508" s="41"/>
    </row>
    <row r="509" spans="3:8" s="37" customFormat="1" ht="29" x14ac:dyDescent="0.35">
      <c r="C509" s="38" t="s">
        <v>5</v>
      </c>
      <c r="D509" s="38" t="s">
        <v>1</v>
      </c>
      <c r="E509" s="38" t="s">
        <v>14</v>
      </c>
      <c r="F509" s="39" t="s">
        <v>641</v>
      </c>
      <c r="G509" s="40" t="s">
        <v>258</v>
      </c>
      <c r="H509" s="41"/>
    </row>
    <row r="510" spans="3:8" s="37" customFormat="1" ht="29" x14ac:dyDescent="0.35">
      <c r="C510" s="38" t="s">
        <v>5</v>
      </c>
      <c r="D510" s="38" t="s">
        <v>1</v>
      </c>
      <c r="E510" s="38" t="s">
        <v>14</v>
      </c>
      <c r="F510" s="39" t="s">
        <v>641</v>
      </c>
      <c r="G510" s="40" t="s">
        <v>260</v>
      </c>
      <c r="H510" s="41"/>
    </row>
    <row r="511" spans="3:8" s="37" customFormat="1" ht="29" x14ac:dyDescent="0.35">
      <c r="C511" s="38" t="s">
        <v>5</v>
      </c>
      <c r="D511" s="38" t="s">
        <v>1</v>
      </c>
      <c r="E511" s="38" t="s">
        <v>14</v>
      </c>
      <c r="F511" s="39" t="s">
        <v>641</v>
      </c>
      <c r="G511" s="40" t="s">
        <v>259</v>
      </c>
      <c r="H511" s="41"/>
    </row>
    <row r="512" spans="3:8" s="37" customFormat="1" ht="29" x14ac:dyDescent="0.35">
      <c r="C512" s="38" t="s">
        <v>5</v>
      </c>
      <c r="D512" s="38" t="s">
        <v>1</v>
      </c>
      <c r="E512" s="38" t="s">
        <v>14</v>
      </c>
      <c r="F512" s="39" t="s">
        <v>641</v>
      </c>
      <c r="G512" s="40" t="s">
        <v>261</v>
      </c>
      <c r="H512" s="41"/>
    </row>
    <row r="513" spans="3:8" s="37" customFormat="1" ht="43.5" x14ac:dyDescent="0.35">
      <c r="C513" s="38" t="s">
        <v>5</v>
      </c>
      <c r="D513" s="38" t="s">
        <v>1</v>
      </c>
      <c r="E513" s="38" t="s">
        <v>14</v>
      </c>
      <c r="F513" s="39" t="s">
        <v>642</v>
      </c>
      <c r="G513" s="40" t="s">
        <v>712</v>
      </c>
      <c r="H513" s="41"/>
    </row>
    <row r="514" spans="3:8" s="37" customFormat="1" ht="29" x14ac:dyDescent="0.35">
      <c r="C514" s="38" t="s">
        <v>5</v>
      </c>
      <c r="D514" s="38" t="s">
        <v>1</v>
      </c>
      <c r="E514" s="38" t="s">
        <v>14</v>
      </c>
      <c r="F514" s="39" t="s">
        <v>642</v>
      </c>
      <c r="G514" s="40" t="s">
        <v>713</v>
      </c>
      <c r="H514" s="41"/>
    </row>
    <row r="515" spans="3:8" s="37" customFormat="1" ht="72.5" x14ac:dyDescent="0.35">
      <c r="C515" s="38" t="s">
        <v>5</v>
      </c>
      <c r="D515" s="38" t="s">
        <v>1</v>
      </c>
      <c r="E515" s="38" t="s">
        <v>14</v>
      </c>
      <c r="F515" s="39" t="s">
        <v>642</v>
      </c>
      <c r="G515" s="40" t="s">
        <v>571</v>
      </c>
      <c r="H515" s="41"/>
    </row>
    <row r="516" spans="3:8" s="37" customFormat="1" ht="29" x14ac:dyDescent="0.35">
      <c r="C516" s="38" t="s">
        <v>5</v>
      </c>
      <c r="D516" s="38" t="s">
        <v>1</v>
      </c>
      <c r="E516" s="38" t="s">
        <v>14</v>
      </c>
      <c r="F516" s="39" t="s">
        <v>642</v>
      </c>
      <c r="G516" s="40" t="s">
        <v>714</v>
      </c>
      <c r="H516" s="41"/>
    </row>
    <row r="517" spans="3:8" s="37" customFormat="1" ht="58" x14ac:dyDescent="0.35">
      <c r="C517" s="38" t="s">
        <v>5</v>
      </c>
      <c r="D517" s="38" t="s">
        <v>1</v>
      </c>
      <c r="E517" s="38" t="s">
        <v>14</v>
      </c>
      <c r="F517" s="39" t="s">
        <v>643</v>
      </c>
      <c r="G517" s="40" t="s">
        <v>715</v>
      </c>
      <c r="H517" s="41"/>
    </row>
    <row r="518" spans="3:8" s="37" customFormat="1" ht="43.5" x14ac:dyDescent="0.35">
      <c r="C518" s="38" t="s">
        <v>5</v>
      </c>
      <c r="D518" s="38" t="s">
        <v>1</v>
      </c>
      <c r="E518" s="38" t="s">
        <v>14</v>
      </c>
      <c r="F518" s="39" t="s">
        <v>643</v>
      </c>
      <c r="G518" s="40" t="s">
        <v>372</v>
      </c>
      <c r="H518" s="41"/>
    </row>
    <row r="519" spans="3:8" s="37" customFormat="1" ht="29" x14ac:dyDescent="0.35">
      <c r="C519" s="38" t="s">
        <v>5</v>
      </c>
      <c r="D519" s="38" t="s">
        <v>1</v>
      </c>
      <c r="E519" s="38" t="s">
        <v>14</v>
      </c>
      <c r="F519" s="39" t="s">
        <v>643</v>
      </c>
      <c r="G519" s="40" t="s">
        <v>298</v>
      </c>
      <c r="H519" s="41"/>
    </row>
    <row r="520" spans="3:8" s="37" customFormat="1" ht="29" x14ac:dyDescent="0.35">
      <c r="C520" s="38" t="s">
        <v>5</v>
      </c>
      <c r="D520" s="38" t="s">
        <v>1</v>
      </c>
      <c r="E520" s="38" t="s">
        <v>14</v>
      </c>
      <c r="F520" s="39" t="s">
        <v>643</v>
      </c>
      <c r="G520" s="40" t="s">
        <v>716</v>
      </c>
      <c r="H520" s="41"/>
    </row>
    <row r="521" spans="3:8" s="37" customFormat="1" ht="29" x14ac:dyDescent="0.35">
      <c r="C521" s="38" t="s">
        <v>5</v>
      </c>
      <c r="D521" s="38" t="s">
        <v>1</v>
      </c>
      <c r="E521" s="38" t="s">
        <v>14</v>
      </c>
      <c r="F521" s="39" t="s">
        <v>643</v>
      </c>
      <c r="G521" s="40" t="s">
        <v>717</v>
      </c>
      <c r="H521" s="41"/>
    </row>
    <row r="522" spans="3:8" s="37" customFormat="1" ht="87" x14ac:dyDescent="0.35">
      <c r="C522" s="38" t="s">
        <v>5</v>
      </c>
      <c r="D522" s="38" t="s">
        <v>1</v>
      </c>
      <c r="E522" s="38" t="s">
        <v>14</v>
      </c>
      <c r="F522" s="39" t="s">
        <v>644</v>
      </c>
      <c r="G522" s="40" t="s">
        <v>718</v>
      </c>
      <c r="H522" s="41"/>
    </row>
    <row r="523" spans="3:8" s="37" customFormat="1" ht="29" x14ac:dyDescent="0.35">
      <c r="C523" s="38" t="s">
        <v>5</v>
      </c>
      <c r="D523" s="38" t="s">
        <v>1</v>
      </c>
      <c r="E523" s="38" t="s">
        <v>14</v>
      </c>
      <c r="F523" s="39" t="s">
        <v>644</v>
      </c>
      <c r="G523" s="40" t="s">
        <v>267</v>
      </c>
      <c r="H523" s="41"/>
    </row>
    <row r="524" spans="3:8" s="37" customFormat="1" ht="29" x14ac:dyDescent="0.35">
      <c r="C524" s="38" t="s">
        <v>5</v>
      </c>
      <c r="D524" s="38" t="s">
        <v>1</v>
      </c>
      <c r="E524" s="38" t="s">
        <v>14</v>
      </c>
      <c r="F524" s="39" t="s">
        <v>644</v>
      </c>
      <c r="G524" s="40" t="s">
        <v>324</v>
      </c>
      <c r="H524" s="41"/>
    </row>
    <row r="525" spans="3:8" s="37" customFormat="1" ht="29" x14ac:dyDescent="0.35">
      <c r="C525" s="38" t="s">
        <v>5</v>
      </c>
      <c r="D525" s="38" t="s">
        <v>1</v>
      </c>
      <c r="E525" s="38" t="s">
        <v>14</v>
      </c>
      <c r="F525" s="39" t="s">
        <v>644</v>
      </c>
      <c r="G525" s="40" t="s">
        <v>325</v>
      </c>
      <c r="H525" s="41"/>
    </row>
    <row r="526" spans="3:8" s="37" customFormat="1" ht="29" x14ac:dyDescent="0.35">
      <c r="C526" s="38" t="s">
        <v>5</v>
      </c>
      <c r="D526" s="38" t="s">
        <v>1</v>
      </c>
      <c r="E526" s="38" t="s">
        <v>14</v>
      </c>
      <c r="F526" s="39" t="s">
        <v>644</v>
      </c>
      <c r="G526" s="40" t="s">
        <v>322</v>
      </c>
      <c r="H526" s="41"/>
    </row>
    <row r="527" spans="3:8" s="37" customFormat="1" ht="29" x14ac:dyDescent="0.35">
      <c r="C527" s="38" t="s">
        <v>5</v>
      </c>
      <c r="D527" s="38" t="s">
        <v>1</v>
      </c>
      <c r="E527" s="38" t="s">
        <v>14</v>
      </c>
      <c r="F527" s="39" t="s">
        <v>644</v>
      </c>
      <c r="G527" s="40" t="s">
        <v>255</v>
      </c>
      <c r="H527" s="41"/>
    </row>
    <row r="528" spans="3:8" s="37" customFormat="1" ht="29" x14ac:dyDescent="0.35">
      <c r="C528" s="38" t="s">
        <v>5</v>
      </c>
      <c r="D528" s="38" t="s">
        <v>1</v>
      </c>
      <c r="E528" s="38" t="s">
        <v>14</v>
      </c>
      <c r="F528" s="39" t="s">
        <v>644</v>
      </c>
      <c r="G528" s="40" t="s">
        <v>271</v>
      </c>
      <c r="H528" s="41"/>
    </row>
    <row r="529" spans="3:8" s="37" customFormat="1" ht="29" x14ac:dyDescent="0.35">
      <c r="C529" s="38" t="s">
        <v>5</v>
      </c>
      <c r="D529" s="38" t="s">
        <v>1</v>
      </c>
      <c r="E529" s="38" t="s">
        <v>14</v>
      </c>
      <c r="F529" s="39" t="s">
        <v>645</v>
      </c>
      <c r="G529" s="40" t="s">
        <v>257</v>
      </c>
      <c r="H529" s="41"/>
    </row>
    <row r="530" spans="3:8" s="37" customFormat="1" ht="29" x14ac:dyDescent="0.35">
      <c r="C530" s="38" t="s">
        <v>5</v>
      </c>
      <c r="D530" s="38" t="s">
        <v>1</v>
      </c>
      <c r="E530" s="38" t="s">
        <v>14</v>
      </c>
      <c r="F530" s="39" t="s">
        <v>645</v>
      </c>
      <c r="G530" s="40" t="s">
        <v>258</v>
      </c>
      <c r="H530" s="41"/>
    </row>
    <row r="531" spans="3:8" s="37" customFormat="1" ht="29" x14ac:dyDescent="0.35">
      <c r="C531" s="38" t="s">
        <v>5</v>
      </c>
      <c r="D531" s="38" t="s">
        <v>1</v>
      </c>
      <c r="E531" s="38" t="s">
        <v>14</v>
      </c>
      <c r="F531" s="39" t="s">
        <v>645</v>
      </c>
      <c r="G531" s="40" t="s">
        <v>260</v>
      </c>
      <c r="H531" s="41"/>
    </row>
    <row r="532" spans="3:8" s="37" customFormat="1" ht="29" x14ac:dyDescent="0.35">
      <c r="C532" s="38" t="s">
        <v>5</v>
      </c>
      <c r="D532" s="38" t="s">
        <v>1</v>
      </c>
      <c r="E532" s="38" t="s">
        <v>14</v>
      </c>
      <c r="F532" s="39" t="s">
        <v>645</v>
      </c>
      <c r="G532" s="40" t="s">
        <v>259</v>
      </c>
      <c r="H532" s="41"/>
    </row>
    <row r="533" spans="3:8" s="37" customFormat="1" ht="29" x14ac:dyDescent="0.35">
      <c r="C533" s="38" t="s">
        <v>5</v>
      </c>
      <c r="D533" s="38" t="s">
        <v>1</v>
      </c>
      <c r="E533" s="38" t="s">
        <v>14</v>
      </c>
      <c r="F533" s="39" t="s">
        <v>645</v>
      </c>
      <c r="G533" s="40" t="s">
        <v>261</v>
      </c>
      <c r="H533" s="41"/>
    </row>
    <row r="534" spans="3:8" s="37" customFormat="1" ht="43.5" x14ac:dyDescent="0.35">
      <c r="C534" s="38" t="s">
        <v>5</v>
      </c>
      <c r="D534" s="38" t="s">
        <v>1</v>
      </c>
      <c r="E534" s="38" t="s">
        <v>14</v>
      </c>
      <c r="F534" s="39" t="s">
        <v>646</v>
      </c>
      <c r="G534" s="40" t="s">
        <v>719</v>
      </c>
      <c r="H534" s="41"/>
    </row>
    <row r="535" spans="3:8" s="37" customFormat="1" ht="29" x14ac:dyDescent="0.35">
      <c r="C535" s="38" t="s">
        <v>5</v>
      </c>
      <c r="D535" s="38" t="s">
        <v>1</v>
      </c>
      <c r="E535" s="38" t="s">
        <v>14</v>
      </c>
      <c r="F535" s="39" t="s">
        <v>646</v>
      </c>
      <c r="G535" s="40" t="s">
        <v>720</v>
      </c>
      <c r="H535" s="41"/>
    </row>
    <row r="536" spans="3:8" s="37" customFormat="1" ht="72.5" x14ac:dyDescent="0.35">
      <c r="C536" s="38" t="s">
        <v>5</v>
      </c>
      <c r="D536" s="38" t="s">
        <v>1</v>
      </c>
      <c r="E536" s="38" t="s">
        <v>14</v>
      </c>
      <c r="F536" s="39" t="s">
        <v>646</v>
      </c>
      <c r="G536" s="40" t="s">
        <v>571</v>
      </c>
      <c r="H536" s="41"/>
    </row>
    <row r="537" spans="3:8" s="37" customFormat="1" ht="29" x14ac:dyDescent="0.35">
      <c r="C537" s="38" t="s">
        <v>5</v>
      </c>
      <c r="D537" s="38" t="s">
        <v>1</v>
      </c>
      <c r="E537" s="38" t="s">
        <v>14</v>
      </c>
      <c r="F537" s="39" t="s">
        <v>646</v>
      </c>
      <c r="G537" s="40" t="s">
        <v>721</v>
      </c>
      <c r="H537" s="41"/>
    </row>
    <row r="538" spans="3:8" s="37" customFormat="1" ht="58" x14ac:dyDescent="0.35">
      <c r="C538" s="38" t="s">
        <v>5</v>
      </c>
      <c r="D538" s="38" t="s">
        <v>1</v>
      </c>
      <c r="E538" s="38" t="s">
        <v>14</v>
      </c>
      <c r="F538" s="39" t="s">
        <v>647</v>
      </c>
      <c r="G538" s="40" t="s">
        <v>722</v>
      </c>
      <c r="H538" s="41"/>
    </row>
    <row r="539" spans="3:8" s="37" customFormat="1" ht="43.5" x14ac:dyDescent="0.35">
      <c r="C539" s="38" t="s">
        <v>5</v>
      </c>
      <c r="D539" s="38" t="s">
        <v>1</v>
      </c>
      <c r="E539" s="38" t="s">
        <v>14</v>
      </c>
      <c r="F539" s="39" t="s">
        <v>647</v>
      </c>
      <c r="G539" s="40" t="s">
        <v>328</v>
      </c>
      <c r="H539" s="41"/>
    </row>
    <row r="540" spans="3:8" s="37" customFormat="1" ht="29" x14ac:dyDescent="0.35">
      <c r="C540" s="38" t="s">
        <v>5</v>
      </c>
      <c r="D540" s="38" t="s">
        <v>1</v>
      </c>
      <c r="E540" s="38" t="s">
        <v>14</v>
      </c>
      <c r="F540" s="39" t="s">
        <v>647</v>
      </c>
      <c r="G540" s="40" t="s">
        <v>298</v>
      </c>
      <c r="H540" s="41"/>
    </row>
    <row r="541" spans="3:8" s="37" customFormat="1" ht="29" x14ac:dyDescent="0.35">
      <c r="C541" s="38" t="s">
        <v>5</v>
      </c>
      <c r="D541" s="38" t="s">
        <v>1</v>
      </c>
      <c r="E541" s="38" t="s">
        <v>14</v>
      </c>
      <c r="F541" s="39" t="s">
        <v>647</v>
      </c>
      <c r="G541" s="40" t="s">
        <v>723</v>
      </c>
      <c r="H541" s="41"/>
    </row>
    <row r="542" spans="3:8" s="37" customFormat="1" ht="29" x14ac:dyDescent="0.35">
      <c r="C542" s="38" t="s">
        <v>5</v>
      </c>
      <c r="D542" s="38" t="s">
        <v>1</v>
      </c>
      <c r="E542" s="38" t="s">
        <v>14</v>
      </c>
      <c r="F542" s="39" t="s">
        <v>647</v>
      </c>
      <c r="G542" s="40" t="s">
        <v>724</v>
      </c>
      <c r="H542" s="41"/>
    </row>
    <row r="543" spans="3:8" s="37" customFormat="1" ht="72.5" x14ac:dyDescent="0.35">
      <c r="C543" s="38" t="s">
        <v>5</v>
      </c>
      <c r="D543" s="38" t="s">
        <v>1</v>
      </c>
      <c r="E543" s="38" t="s">
        <v>14</v>
      </c>
      <c r="F543" s="39" t="s">
        <v>648</v>
      </c>
      <c r="G543" s="40" t="s">
        <v>389</v>
      </c>
      <c r="H543" s="41"/>
    </row>
    <row r="544" spans="3:8" s="37" customFormat="1" ht="29" x14ac:dyDescent="0.35">
      <c r="C544" s="38" t="s">
        <v>5</v>
      </c>
      <c r="D544" s="38" t="s">
        <v>1</v>
      </c>
      <c r="E544" s="38" t="s">
        <v>14</v>
      </c>
      <c r="F544" s="39" t="s">
        <v>648</v>
      </c>
      <c r="G544" s="40" t="s">
        <v>267</v>
      </c>
      <c r="H544" s="41"/>
    </row>
    <row r="545" spans="1:8" s="37" customFormat="1" ht="29" x14ac:dyDescent="0.35">
      <c r="C545" s="38" t="s">
        <v>5</v>
      </c>
      <c r="D545" s="38" t="s">
        <v>1</v>
      </c>
      <c r="E545" s="38" t="s">
        <v>14</v>
      </c>
      <c r="F545" s="39" t="s">
        <v>648</v>
      </c>
      <c r="G545" s="40" t="s">
        <v>331</v>
      </c>
      <c r="H545" s="41"/>
    </row>
    <row r="546" spans="1:8" s="37" customFormat="1" ht="29" x14ac:dyDescent="0.35">
      <c r="C546" s="38" t="s">
        <v>5</v>
      </c>
      <c r="D546" s="38" t="s">
        <v>1</v>
      </c>
      <c r="E546" s="38" t="s">
        <v>14</v>
      </c>
      <c r="F546" s="39" t="s">
        <v>648</v>
      </c>
      <c r="G546" s="40" t="s">
        <v>332</v>
      </c>
      <c r="H546" s="41"/>
    </row>
    <row r="547" spans="1:8" s="37" customFormat="1" ht="29" x14ac:dyDescent="0.35">
      <c r="C547" s="38" t="s">
        <v>5</v>
      </c>
      <c r="D547" s="38" t="s">
        <v>1</v>
      </c>
      <c r="E547" s="38" t="s">
        <v>14</v>
      </c>
      <c r="F547" s="39" t="s">
        <v>648</v>
      </c>
      <c r="G547" s="40" t="s">
        <v>322</v>
      </c>
      <c r="H547" s="41"/>
    </row>
    <row r="548" spans="1:8" s="37" customFormat="1" ht="29" x14ac:dyDescent="0.35">
      <c r="C548" s="38" t="s">
        <v>5</v>
      </c>
      <c r="D548" s="38" t="s">
        <v>1</v>
      </c>
      <c r="E548" s="38" t="s">
        <v>14</v>
      </c>
      <c r="F548" s="39" t="s">
        <v>648</v>
      </c>
      <c r="G548" s="40" t="s">
        <v>255</v>
      </c>
      <c r="H548" s="41"/>
    </row>
    <row r="549" spans="1:8" s="37" customFormat="1" ht="29" x14ac:dyDescent="0.35">
      <c r="C549" s="38" t="s">
        <v>5</v>
      </c>
      <c r="D549" s="38" t="s">
        <v>1</v>
      </c>
      <c r="E549" s="38" t="s">
        <v>14</v>
      </c>
      <c r="F549" s="39" t="s">
        <v>648</v>
      </c>
      <c r="G549" s="40" t="s">
        <v>271</v>
      </c>
      <c r="H549" s="41"/>
    </row>
    <row r="550" spans="1:8" s="37" customFormat="1" ht="29" x14ac:dyDescent="0.35">
      <c r="C550" s="38" t="s">
        <v>5</v>
      </c>
      <c r="D550" s="38" t="s">
        <v>1</v>
      </c>
      <c r="E550" s="38" t="s">
        <v>14</v>
      </c>
      <c r="F550" s="39" t="s">
        <v>649</v>
      </c>
      <c r="G550" s="40" t="s">
        <v>257</v>
      </c>
      <c r="H550" s="41"/>
    </row>
    <row r="551" spans="1:8" s="37" customFormat="1" ht="29" x14ac:dyDescent="0.35">
      <c r="C551" s="38" t="s">
        <v>5</v>
      </c>
      <c r="D551" s="38" t="s">
        <v>1</v>
      </c>
      <c r="E551" s="38" t="s">
        <v>14</v>
      </c>
      <c r="F551" s="39" t="s">
        <v>649</v>
      </c>
      <c r="G551" s="40" t="s">
        <v>258</v>
      </c>
      <c r="H551" s="41"/>
    </row>
    <row r="552" spans="1:8" s="37" customFormat="1" ht="29" x14ac:dyDescent="0.35">
      <c r="C552" s="38" t="s">
        <v>5</v>
      </c>
      <c r="D552" s="38" t="s">
        <v>1</v>
      </c>
      <c r="E552" s="38" t="s">
        <v>14</v>
      </c>
      <c r="F552" s="39" t="s">
        <v>649</v>
      </c>
      <c r="G552" s="40" t="s">
        <v>260</v>
      </c>
      <c r="H552" s="41"/>
    </row>
    <row r="553" spans="1:8" s="37" customFormat="1" ht="29" x14ac:dyDescent="0.35">
      <c r="C553" s="38" t="s">
        <v>5</v>
      </c>
      <c r="D553" s="38" t="s">
        <v>1</v>
      </c>
      <c r="E553" s="38" t="s">
        <v>14</v>
      </c>
      <c r="F553" s="39" t="s">
        <v>649</v>
      </c>
      <c r="G553" s="40" t="s">
        <v>259</v>
      </c>
      <c r="H553" s="41"/>
    </row>
    <row r="554" spans="1:8" s="37" customFormat="1" ht="29" x14ac:dyDescent="0.35">
      <c r="C554" s="38" t="s">
        <v>5</v>
      </c>
      <c r="D554" s="38" t="s">
        <v>1</v>
      </c>
      <c r="E554" s="38" t="s">
        <v>14</v>
      </c>
      <c r="F554" s="39" t="s">
        <v>649</v>
      </c>
      <c r="G554" s="40" t="s">
        <v>261</v>
      </c>
      <c r="H554" s="41"/>
    </row>
    <row r="555" spans="1:8" s="17" customFormat="1" x14ac:dyDescent="0.35">
      <c r="A555" s="17" t="s">
        <v>399</v>
      </c>
      <c r="B555" s="17" t="s">
        <v>399</v>
      </c>
      <c r="C555" s="18"/>
      <c r="D555" s="18"/>
      <c r="E555" s="18"/>
      <c r="F555" s="19"/>
      <c r="G555" s="21"/>
      <c r="H555" s="20"/>
    </row>
    <row r="556" spans="1:8" ht="43.5" x14ac:dyDescent="0.35">
      <c r="C556" s="6" t="s">
        <v>5</v>
      </c>
      <c r="D556" s="6" t="s">
        <v>0</v>
      </c>
      <c r="E556" s="6" t="s">
        <v>14</v>
      </c>
      <c r="F556" s="7" t="s">
        <v>650</v>
      </c>
      <c r="G556" s="13" t="s">
        <v>688</v>
      </c>
    </row>
    <row r="557" spans="1:8" ht="29" x14ac:dyDescent="0.35">
      <c r="C557" s="6" t="s">
        <v>5</v>
      </c>
      <c r="D557" s="6" t="s">
        <v>0</v>
      </c>
      <c r="E557" s="6" t="s">
        <v>14</v>
      </c>
      <c r="F557" s="7" t="s">
        <v>650</v>
      </c>
      <c r="G557" s="13" t="s">
        <v>689</v>
      </c>
    </row>
    <row r="558" spans="1:8" ht="174" x14ac:dyDescent="0.35">
      <c r="C558" s="6" t="s">
        <v>5</v>
      </c>
      <c r="D558" s="6" t="s">
        <v>0</v>
      </c>
      <c r="E558" s="6" t="s">
        <v>14</v>
      </c>
      <c r="F558" s="7" t="s">
        <v>650</v>
      </c>
      <c r="G558" s="13" t="s">
        <v>690</v>
      </c>
    </row>
    <row r="559" spans="1:8" ht="29" x14ac:dyDescent="0.35">
      <c r="C559" s="6" t="s">
        <v>5</v>
      </c>
      <c r="D559" s="6" t="s">
        <v>0</v>
      </c>
      <c r="E559" s="6" t="s">
        <v>14</v>
      </c>
      <c r="F559" s="7" t="s">
        <v>650</v>
      </c>
      <c r="G559" s="13" t="s">
        <v>691</v>
      </c>
    </row>
    <row r="560" spans="1:8" ht="58" x14ac:dyDescent="0.35">
      <c r="C560" s="6" t="s">
        <v>5</v>
      </c>
      <c r="D560" s="6" t="s">
        <v>0</v>
      </c>
      <c r="E560" s="6" t="s">
        <v>14</v>
      </c>
      <c r="F560" s="7" t="s">
        <v>651</v>
      </c>
      <c r="G560" s="13" t="s">
        <v>692</v>
      </c>
    </row>
    <row r="561" spans="3:7" ht="72.5" x14ac:dyDescent="0.35">
      <c r="C561" s="6" t="s">
        <v>5</v>
      </c>
      <c r="D561" s="6" t="s">
        <v>0</v>
      </c>
      <c r="E561" s="6" t="s">
        <v>14</v>
      </c>
      <c r="F561" s="7" t="s">
        <v>651</v>
      </c>
      <c r="G561" s="13" t="s">
        <v>728</v>
      </c>
    </row>
    <row r="562" spans="3:7" ht="29" x14ac:dyDescent="0.35">
      <c r="C562" s="6" t="s">
        <v>5</v>
      </c>
      <c r="D562" s="6" t="s">
        <v>0</v>
      </c>
      <c r="E562" s="6" t="s">
        <v>14</v>
      </c>
      <c r="F562" s="7" t="s">
        <v>651</v>
      </c>
      <c r="G562" s="13" t="s">
        <v>686</v>
      </c>
    </row>
    <row r="563" spans="3:7" ht="29" x14ac:dyDescent="0.35">
      <c r="C563" s="6" t="s">
        <v>5</v>
      </c>
      <c r="D563" s="6" t="s">
        <v>0</v>
      </c>
      <c r="E563" s="6" t="s">
        <v>14</v>
      </c>
      <c r="F563" s="7" t="s">
        <v>651</v>
      </c>
      <c r="G563" s="13" t="s">
        <v>693</v>
      </c>
    </row>
    <row r="564" spans="3:7" ht="29" x14ac:dyDescent="0.35">
      <c r="C564" s="6" t="s">
        <v>5</v>
      </c>
      <c r="D564" s="6" t="s">
        <v>0</v>
      </c>
      <c r="E564" s="6" t="s">
        <v>14</v>
      </c>
      <c r="F564" s="7" t="s">
        <v>651</v>
      </c>
      <c r="G564" s="13" t="s">
        <v>694</v>
      </c>
    </row>
    <row r="565" spans="3:7" ht="72.5" x14ac:dyDescent="0.35">
      <c r="C565" s="6" t="s">
        <v>5</v>
      </c>
      <c r="D565" s="6" t="s">
        <v>0</v>
      </c>
      <c r="E565" s="6" t="s">
        <v>14</v>
      </c>
      <c r="F565" s="7" t="s">
        <v>652</v>
      </c>
      <c r="G565" s="13" t="s">
        <v>687</v>
      </c>
    </row>
    <row r="566" spans="3:7" ht="29" x14ac:dyDescent="0.35">
      <c r="C566" s="6" t="s">
        <v>5</v>
      </c>
      <c r="D566" s="6" t="s">
        <v>0</v>
      </c>
      <c r="E566" s="6" t="s">
        <v>14</v>
      </c>
      <c r="F566" s="7" t="s">
        <v>652</v>
      </c>
      <c r="G566" s="13" t="s">
        <v>267</v>
      </c>
    </row>
    <row r="567" spans="3:7" ht="29" x14ac:dyDescent="0.35">
      <c r="C567" s="6" t="s">
        <v>5</v>
      </c>
      <c r="D567" s="6" t="s">
        <v>0</v>
      </c>
      <c r="E567" s="6" t="s">
        <v>14</v>
      </c>
      <c r="F567" s="7" t="s">
        <v>652</v>
      </c>
      <c r="G567" s="13" t="s">
        <v>269</v>
      </c>
    </row>
    <row r="568" spans="3:7" ht="29" x14ac:dyDescent="0.35">
      <c r="C568" s="6" t="s">
        <v>5</v>
      </c>
      <c r="D568" s="6" t="s">
        <v>0</v>
      </c>
      <c r="E568" s="6" t="s">
        <v>14</v>
      </c>
      <c r="F568" s="7" t="s">
        <v>652</v>
      </c>
      <c r="G568" s="13" t="s">
        <v>270</v>
      </c>
    </row>
    <row r="569" spans="3:7" ht="29" x14ac:dyDescent="0.35">
      <c r="C569" s="6" t="s">
        <v>5</v>
      </c>
      <c r="D569" s="6" t="s">
        <v>0</v>
      </c>
      <c r="E569" s="6" t="s">
        <v>14</v>
      </c>
      <c r="F569" s="7" t="s">
        <v>652</v>
      </c>
      <c r="G569" s="13" t="s">
        <v>407</v>
      </c>
    </row>
    <row r="570" spans="3:7" ht="29" x14ac:dyDescent="0.35">
      <c r="C570" s="6" t="s">
        <v>5</v>
      </c>
      <c r="D570" s="6" t="s">
        <v>0</v>
      </c>
      <c r="E570" s="6" t="s">
        <v>14</v>
      </c>
      <c r="F570" s="7" t="s">
        <v>652</v>
      </c>
      <c r="G570" s="13" t="s">
        <v>255</v>
      </c>
    </row>
    <row r="571" spans="3:7" ht="29" x14ac:dyDescent="0.35">
      <c r="C571" s="6" t="s">
        <v>5</v>
      </c>
      <c r="D571" s="6" t="s">
        <v>0</v>
      </c>
      <c r="E571" s="6" t="s">
        <v>14</v>
      </c>
      <c r="F571" s="7" t="s">
        <v>652</v>
      </c>
      <c r="G571" s="13" t="s">
        <v>271</v>
      </c>
    </row>
    <row r="572" spans="3:7" ht="29" x14ac:dyDescent="0.35">
      <c r="C572" s="6" t="s">
        <v>5</v>
      </c>
      <c r="D572" s="6" t="s">
        <v>0</v>
      </c>
      <c r="E572" s="6" t="s">
        <v>14</v>
      </c>
      <c r="F572" s="7" t="s">
        <v>653</v>
      </c>
      <c r="G572" s="13" t="s">
        <v>257</v>
      </c>
    </row>
    <row r="573" spans="3:7" ht="29" x14ac:dyDescent="0.35">
      <c r="C573" s="6" t="s">
        <v>5</v>
      </c>
      <c r="D573" s="6" t="s">
        <v>0</v>
      </c>
      <c r="E573" s="6" t="s">
        <v>14</v>
      </c>
      <c r="F573" s="7" t="s">
        <v>653</v>
      </c>
      <c r="G573" s="13" t="s">
        <v>258</v>
      </c>
    </row>
    <row r="574" spans="3:7" ht="29" x14ac:dyDescent="0.35">
      <c r="C574" s="6" t="s">
        <v>5</v>
      </c>
      <c r="D574" s="6" t="s">
        <v>0</v>
      </c>
      <c r="E574" s="6" t="s">
        <v>14</v>
      </c>
      <c r="F574" s="7" t="s">
        <v>653</v>
      </c>
      <c r="G574" s="13" t="s">
        <v>260</v>
      </c>
    </row>
    <row r="575" spans="3:7" ht="29" x14ac:dyDescent="0.35">
      <c r="C575" s="6" t="s">
        <v>5</v>
      </c>
      <c r="D575" s="6" t="s">
        <v>0</v>
      </c>
      <c r="E575" s="6" t="s">
        <v>14</v>
      </c>
      <c r="F575" s="7" t="s">
        <v>653</v>
      </c>
      <c r="G575" s="13" t="s">
        <v>259</v>
      </c>
    </row>
    <row r="576" spans="3:7" ht="29" x14ac:dyDescent="0.35">
      <c r="C576" s="6" t="s">
        <v>5</v>
      </c>
      <c r="D576" s="6" t="s">
        <v>0</v>
      </c>
      <c r="E576" s="6" t="s">
        <v>14</v>
      </c>
      <c r="F576" s="7" t="s">
        <v>653</v>
      </c>
      <c r="G576" s="13" t="s">
        <v>261</v>
      </c>
    </row>
    <row r="577" spans="1:8" s="17" customFormat="1" x14ac:dyDescent="0.35">
      <c r="A577" s="17" t="s">
        <v>399</v>
      </c>
      <c r="B577" s="17" t="s">
        <v>399</v>
      </c>
      <c r="C577" s="18"/>
      <c r="D577" s="18"/>
      <c r="E577" s="18"/>
      <c r="F577" s="19"/>
      <c r="G577" s="21"/>
      <c r="H577" s="20"/>
    </row>
    <row r="578" spans="1:8" ht="43.5" x14ac:dyDescent="0.35">
      <c r="C578" s="6" t="s">
        <v>15</v>
      </c>
      <c r="D578" s="6" t="s">
        <v>1</v>
      </c>
      <c r="E578" s="6" t="s">
        <v>12</v>
      </c>
      <c r="F578" s="7" t="s">
        <v>799</v>
      </c>
      <c r="G578" s="13" t="s">
        <v>772</v>
      </c>
    </row>
    <row r="579" spans="1:8" ht="29" x14ac:dyDescent="0.35">
      <c r="C579" s="6" t="s">
        <v>15</v>
      </c>
      <c r="D579" s="6" t="s">
        <v>1</v>
      </c>
      <c r="E579" s="6" t="s">
        <v>12</v>
      </c>
      <c r="F579" s="7" t="s">
        <v>799</v>
      </c>
      <c r="G579" s="13" t="s">
        <v>773</v>
      </c>
    </row>
    <row r="580" spans="1:8" ht="203" x14ac:dyDescent="0.35">
      <c r="C580" s="6" t="s">
        <v>15</v>
      </c>
      <c r="D580" s="6" t="s">
        <v>1</v>
      </c>
      <c r="E580" s="6" t="s">
        <v>12</v>
      </c>
      <c r="F580" s="7" t="s">
        <v>799</v>
      </c>
      <c r="G580" s="13" t="s">
        <v>803</v>
      </c>
    </row>
    <row r="581" spans="1:8" ht="29" x14ac:dyDescent="0.35">
      <c r="C581" s="6" t="s">
        <v>15</v>
      </c>
      <c r="D581" s="6" t="s">
        <v>1</v>
      </c>
      <c r="E581" s="6" t="s">
        <v>12</v>
      </c>
      <c r="F581" s="7" t="s">
        <v>799</v>
      </c>
      <c r="G581" s="13" t="s">
        <v>774</v>
      </c>
    </row>
    <row r="582" spans="1:8" ht="58" x14ac:dyDescent="0.35">
      <c r="C582" s="6" t="s">
        <v>15</v>
      </c>
      <c r="D582" s="6" t="s">
        <v>1</v>
      </c>
      <c r="E582" s="6" t="s">
        <v>12</v>
      </c>
      <c r="F582" s="7" t="s">
        <v>800</v>
      </c>
      <c r="G582" s="13" t="s">
        <v>775</v>
      </c>
    </row>
    <row r="583" spans="1:8" ht="116" x14ac:dyDescent="0.35">
      <c r="C583" s="6" t="s">
        <v>15</v>
      </c>
      <c r="D583" s="6" t="s">
        <v>1</v>
      </c>
      <c r="E583" s="6" t="s">
        <v>12</v>
      </c>
      <c r="F583" s="7" t="s">
        <v>800</v>
      </c>
      <c r="G583" s="13" t="s">
        <v>814</v>
      </c>
    </row>
    <row r="584" spans="1:8" ht="29" x14ac:dyDescent="0.35">
      <c r="C584" s="6" t="s">
        <v>15</v>
      </c>
      <c r="D584" s="6" t="s">
        <v>1</v>
      </c>
      <c r="E584" s="6" t="s">
        <v>12</v>
      </c>
      <c r="F584" s="7" t="s">
        <v>800</v>
      </c>
      <c r="G584" s="13" t="s">
        <v>686</v>
      </c>
    </row>
    <row r="585" spans="1:8" ht="29" x14ac:dyDescent="0.35">
      <c r="C585" s="6" t="s">
        <v>15</v>
      </c>
      <c r="D585" s="6" t="s">
        <v>1</v>
      </c>
      <c r="E585" s="6" t="s">
        <v>12</v>
      </c>
      <c r="F585" s="7" t="s">
        <v>800</v>
      </c>
      <c r="G585" s="13" t="s">
        <v>776</v>
      </c>
    </row>
    <row r="586" spans="1:8" ht="29" x14ac:dyDescent="0.35">
      <c r="C586" s="6" t="s">
        <v>15</v>
      </c>
      <c r="D586" s="6" t="s">
        <v>1</v>
      </c>
      <c r="E586" s="6" t="s">
        <v>12</v>
      </c>
      <c r="F586" s="7" t="s">
        <v>800</v>
      </c>
      <c r="G586" s="13" t="s">
        <v>777</v>
      </c>
    </row>
    <row r="587" spans="1:8" ht="43.5" x14ac:dyDescent="0.35">
      <c r="C587" s="6" t="s">
        <v>15</v>
      </c>
      <c r="D587" s="6" t="s">
        <v>1</v>
      </c>
      <c r="E587" s="6" t="s">
        <v>12</v>
      </c>
      <c r="F587" s="7" t="s">
        <v>800</v>
      </c>
      <c r="G587" s="13" t="s">
        <v>804</v>
      </c>
    </row>
    <row r="588" spans="1:8" ht="29" x14ac:dyDescent="0.35">
      <c r="C588" s="6" t="s">
        <v>15</v>
      </c>
      <c r="D588" s="6" t="s">
        <v>1</v>
      </c>
      <c r="E588" s="6" t="s">
        <v>12</v>
      </c>
      <c r="F588" s="7" t="s">
        <v>799</v>
      </c>
      <c r="G588" s="13" t="s">
        <v>267</v>
      </c>
    </row>
    <row r="589" spans="1:8" ht="29" x14ac:dyDescent="0.35">
      <c r="C589" s="6" t="s">
        <v>15</v>
      </c>
      <c r="D589" s="6" t="s">
        <v>1</v>
      </c>
      <c r="E589" s="6" t="s">
        <v>12</v>
      </c>
      <c r="F589" s="7" t="s">
        <v>799</v>
      </c>
      <c r="G589" s="13" t="s">
        <v>805</v>
      </c>
    </row>
    <row r="590" spans="1:8" ht="29" x14ac:dyDescent="0.35">
      <c r="C590" s="6" t="s">
        <v>15</v>
      </c>
      <c r="D590" s="6" t="s">
        <v>1</v>
      </c>
      <c r="E590" s="6" t="s">
        <v>12</v>
      </c>
      <c r="F590" s="7" t="s">
        <v>799</v>
      </c>
      <c r="G590" s="13" t="s">
        <v>806</v>
      </c>
    </row>
    <row r="591" spans="1:8" ht="29" x14ac:dyDescent="0.35">
      <c r="C591" s="6" t="s">
        <v>15</v>
      </c>
      <c r="D591" s="6" t="s">
        <v>1</v>
      </c>
      <c r="E591" s="6" t="s">
        <v>12</v>
      </c>
      <c r="F591" s="7" t="s">
        <v>799</v>
      </c>
      <c r="G591" s="13" t="s">
        <v>807</v>
      </c>
    </row>
    <row r="592" spans="1:8" ht="29" x14ac:dyDescent="0.35">
      <c r="C592" s="6" t="s">
        <v>15</v>
      </c>
      <c r="D592" s="6" t="s">
        <v>1</v>
      </c>
      <c r="E592" s="6" t="s">
        <v>12</v>
      </c>
      <c r="F592" s="7" t="s">
        <v>799</v>
      </c>
      <c r="G592" s="13" t="s">
        <v>255</v>
      </c>
    </row>
    <row r="593" spans="1:8" ht="29" x14ac:dyDescent="0.35">
      <c r="C593" s="6" t="s">
        <v>15</v>
      </c>
      <c r="D593" s="6" t="s">
        <v>1</v>
      </c>
      <c r="E593" s="6" t="s">
        <v>12</v>
      </c>
      <c r="F593" s="7" t="s">
        <v>799</v>
      </c>
      <c r="G593" s="13" t="s">
        <v>271</v>
      </c>
    </row>
    <row r="594" spans="1:8" ht="29" x14ac:dyDescent="0.35">
      <c r="C594" s="6" t="s">
        <v>15</v>
      </c>
      <c r="D594" s="6" t="s">
        <v>1</v>
      </c>
      <c r="E594" s="6" t="s">
        <v>12</v>
      </c>
      <c r="F594" s="7" t="s">
        <v>799</v>
      </c>
      <c r="G594" s="13" t="s">
        <v>257</v>
      </c>
    </row>
    <row r="595" spans="1:8" ht="29" x14ac:dyDescent="0.35">
      <c r="C595" s="6" t="s">
        <v>15</v>
      </c>
      <c r="D595" s="6" t="s">
        <v>1</v>
      </c>
      <c r="E595" s="6" t="s">
        <v>12</v>
      </c>
      <c r="F595" s="7" t="s">
        <v>799</v>
      </c>
      <c r="G595" s="13" t="s">
        <v>258</v>
      </c>
    </row>
    <row r="596" spans="1:8" ht="29" x14ac:dyDescent="0.35">
      <c r="C596" s="6" t="s">
        <v>15</v>
      </c>
      <c r="D596" s="6" t="s">
        <v>1</v>
      </c>
      <c r="E596" s="6" t="s">
        <v>12</v>
      </c>
      <c r="F596" s="7" t="s">
        <v>799</v>
      </c>
      <c r="G596" s="13" t="s">
        <v>260</v>
      </c>
    </row>
    <row r="597" spans="1:8" ht="29" x14ac:dyDescent="0.35">
      <c r="C597" s="6" t="s">
        <v>15</v>
      </c>
      <c r="D597" s="6" t="s">
        <v>1</v>
      </c>
      <c r="E597" s="6" t="s">
        <v>12</v>
      </c>
      <c r="F597" s="7" t="s">
        <v>799</v>
      </c>
      <c r="G597" s="13" t="s">
        <v>259</v>
      </c>
    </row>
    <row r="598" spans="1:8" ht="29" x14ac:dyDescent="0.35">
      <c r="C598" s="6" t="s">
        <v>15</v>
      </c>
      <c r="D598" s="6" t="s">
        <v>1</v>
      </c>
      <c r="E598" s="6" t="s">
        <v>12</v>
      </c>
      <c r="F598" s="7" t="s">
        <v>799</v>
      </c>
      <c r="G598" s="13" t="s">
        <v>261</v>
      </c>
    </row>
    <row r="599" spans="1:8" s="17" customFormat="1" x14ac:dyDescent="0.35">
      <c r="A599" s="17" t="s">
        <v>399</v>
      </c>
      <c r="B599" s="17" t="s">
        <v>399</v>
      </c>
      <c r="C599" s="18"/>
      <c r="D599" s="18"/>
      <c r="E599" s="18"/>
      <c r="F599" s="19"/>
      <c r="G599" s="21"/>
      <c r="H599" s="20"/>
    </row>
    <row r="600" spans="1:8" ht="43.5" x14ac:dyDescent="0.35">
      <c r="C600" s="6" t="s">
        <v>15</v>
      </c>
      <c r="D600" s="6" t="s">
        <v>1</v>
      </c>
      <c r="E600" s="6" t="s">
        <v>14</v>
      </c>
      <c r="F600" s="7" t="s">
        <v>752</v>
      </c>
      <c r="G600" s="13" t="s">
        <v>811</v>
      </c>
    </row>
    <row r="601" spans="1:8" ht="29" x14ac:dyDescent="0.35">
      <c r="C601" s="6" t="s">
        <v>15</v>
      </c>
      <c r="D601" s="6" t="s">
        <v>1</v>
      </c>
      <c r="E601" s="6" t="s">
        <v>14</v>
      </c>
      <c r="F601" s="7" t="s">
        <v>752</v>
      </c>
      <c r="G601" s="13" t="s">
        <v>808</v>
      </c>
    </row>
    <row r="602" spans="1:8" ht="87" x14ac:dyDescent="0.35">
      <c r="C602" s="6" t="s">
        <v>15</v>
      </c>
      <c r="D602" s="6" t="s">
        <v>1</v>
      </c>
      <c r="E602" s="6" t="s">
        <v>14</v>
      </c>
      <c r="F602" s="7" t="s">
        <v>752</v>
      </c>
      <c r="G602" s="13" t="s">
        <v>809</v>
      </c>
    </row>
    <row r="603" spans="1:8" ht="29" x14ac:dyDescent="0.35">
      <c r="C603" s="6" t="s">
        <v>15</v>
      </c>
      <c r="D603" s="6" t="s">
        <v>1</v>
      </c>
      <c r="E603" s="6" t="s">
        <v>14</v>
      </c>
      <c r="F603" s="7" t="s">
        <v>752</v>
      </c>
      <c r="G603" s="13" t="s">
        <v>810</v>
      </c>
    </row>
    <row r="604" spans="1:8" ht="58" x14ac:dyDescent="0.35">
      <c r="C604" s="6" t="s">
        <v>15</v>
      </c>
      <c r="D604" s="6" t="s">
        <v>1</v>
      </c>
      <c r="E604" s="6" t="s">
        <v>14</v>
      </c>
      <c r="F604" s="7" t="s">
        <v>753</v>
      </c>
      <c r="G604" s="13" t="s">
        <v>812</v>
      </c>
    </row>
    <row r="605" spans="1:8" ht="58" x14ac:dyDescent="0.35">
      <c r="C605" s="6" t="s">
        <v>15</v>
      </c>
      <c r="D605" s="6" t="s">
        <v>1</v>
      </c>
      <c r="E605" s="6" t="s">
        <v>14</v>
      </c>
      <c r="F605" s="7" t="s">
        <v>753</v>
      </c>
      <c r="G605" s="13" t="s">
        <v>813</v>
      </c>
    </row>
    <row r="606" spans="1:8" ht="29" x14ac:dyDescent="0.35">
      <c r="C606" s="6" t="s">
        <v>15</v>
      </c>
      <c r="D606" s="6" t="s">
        <v>1</v>
      </c>
      <c r="E606" s="6" t="s">
        <v>14</v>
      </c>
      <c r="F606" s="7" t="s">
        <v>753</v>
      </c>
      <c r="G606" s="13" t="s">
        <v>686</v>
      </c>
    </row>
    <row r="607" spans="1:8" ht="29" x14ac:dyDescent="0.35">
      <c r="C607" s="6" t="s">
        <v>15</v>
      </c>
      <c r="D607" s="6" t="s">
        <v>1</v>
      </c>
      <c r="E607" s="6" t="s">
        <v>14</v>
      </c>
      <c r="F607" s="7" t="s">
        <v>753</v>
      </c>
      <c r="G607" s="13" t="s">
        <v>815</v>
      </c>
    </row>
    <row r="608" spans="1:8" ht="29" x14ac:dyDescent="0.35">
      <c r="C608" s="6" t="s">
        <v>15</v>
      </c>
      <c r="D608" s="6" t="s">
        <v>1</v>
      </c>
      <c r="E608" s="6" t="s">
        <v>14</v>
      </c>
      <c r="F608" s="7" t="s">
        <v>753</v>
      </c>
      <c r="G608" s="13" t="s">
        <v>816</v>
      </c>
    </row>
    <row r="609" spans="1:8" ht="43.5" x14ac:dyDescent="0.35">
      <c r="C609" s="6" t="s">
        <v>15</v>
      </c>
      <c r="D609" s="6" t="s">
        <v>1</v>
      </c>
      <c r="E609" s="6" t="s">
        <v>14</v>
      </c>
      <c r="F609" s="7" t="s">
        <v>754</v>
      </c>
      <c r="G609" s="13" t="s">
        <v>817</v>
      </c>
    </row>
    <row r="610" spans="1:8" ht="29" x14ac:dyDescent="0.35">
      <c r="C610" s="6" t="s">
        <v>15</v>
      </c>
      <c r="D610" s="6" t="s">
        <v>1</v>
      </c>
      <c r="E610" s="6" t="s">
        <v>14</v>
      </c>
      <c r="F610" s="7" t="s">
        <v>754</v>
      </c>
      <c r="G610" s="13" t="s">
        <v>267</v>
      </c>
    </row>
    <row r="611" spans="1:8" ht="29" x14ac:dyDescent="0.35">
      <c r="C611" s="6" t="s">
        <v>15</v>
      </c>
      <c r="D611" s="6" t="s">
        <v>1</v>
      </c>
      <c r="E611" s="6" t="s">
        <v>14</v>
      </c>
      <c r="F611" s="7" t="s">
        <v>754</v>
      </c>
      <c r="G611" s="13" t="s">
        <v>269</v>
      </c>
    </row>
    <row r="612" spans="1:8" ht="29" x14ac:dyDescent="0.35">
      <c r="C612" s="6" t="s">
        <v>15</v>
      </c>
      <c r="D612" s="6" t="s">
        <v>1</v>
      </c>
      <c r="E612" s="6" t="s">
        <v>14</v>
      </c>
      <c r="F612" s="7" t="s">
        <v>754</v>
      </c>
      <c r="G612" s="13" t="s">
        <v>270</v>
      </c>
    </row>
    <row r="613" spans="1:8" ht="29" x14ac:dyDescent="0.35">
      <c r="C613" s="6" t="s">
        <v>15</v>
      </c>
      <c r="D613" s="6" t="s">
        <v>1</v>
      </c>
      <c r="E613" s="6" t="s">
        <v>14</v>
      </c>
      <c r="F613" s="7" t="s">
        <v>754</v>
      </c>
      <c r="G613" s="13" t="s">
        <v>407</v>
      </c>
    </row>
    <row r="614" spans="1:8" ht="29" x14ac:dyDescent="0.35">
      <c r="C614" s="6" t="s">
        <v>15</v>
      </c>
      <c r="D614" s="6" t="s">
        <v>1</v>
      </c>
      <c r="E614" s="6" t="s">
        <v>14</v>
      </c>
      <c r="F614" s="7" t="s">
        <v>754</v>
      </c>
      <c r="G614" s="13" t="s">
        <v>255</v>
      </c>
    </row>
    <row r="615" spans="1:8" ht="29" x14ac:dyDescent="0.35">
      <c r="C615" s="6" t="s">
        <v>15</v>
      </c>
      <c r="D615" s="6" t="s">
        <v>1</v>
      </c>
      <c r="E615" s="6" t="s">
        <v>14</v>
      </c>
      <c r="F615" s="7" t="s">
        <v>754</v>
      </c>
      <c r="G615" s="13" t="s">
        <v>271</v>
      </c>
    </row>
    <row r="616" spans="1:8" ht="29" x14ac:dyDescent="0.35">
      <c r="C616" s="6" t="s">
        <v>15</v>
      </c>
      <c r="D616" s="6" t="s">
        <v>1</v>
      </c>
      <c r="E616" s="6" t="s">
        <v>14</v>
      </c>
      <c r="F616" s="7" t="s">
        <v>755</v>
      </c>
      <c r="G616" s="13" t="s">
        <v>257</v>
      </c>
    </row>
    <row r="617" spans="1:8" ht="29" x14ac:dyDescent="0.35">
      <c r="C617" s="6" t="s">
        <v>15</v>
      </c>
      <c r="D617" s="6" t="s">
        <v>1</v>
      </c>
      <c r="E617" s="6" t="s">
        <v>14</v>
      </c>
      <c r="F617" s="7" t="s">
        <v>755</v>
      </c>
      <c r="G617" s="13" t="s">
        <v>258</v>
      </c>
    </row>
    <row r="618" spans="1:8" ht="29" x14ac:dyDescent="0.35">
      <c r="C618" s="6" t="s">
        <v>15</v>
      </c>
      <c r="D618" s="6" t="s">
        <v>1</v>
      </c>
      <c r="E618" s="6" t="s">
        <v>14</v>
      </c>
      <c r="F618" s="7" t="s">
        <v>755</v>
      </c>
      <c r="G618" s="13" t="s">
        <v>260</v>
      </c>
    </row>
    <row r="619" spans="1:8" ht="29" x14ac:dyDescent="0.35">
      <c r="C619" s="6" t="s">
        <v>15</v>
      </c>
      <c r="D619" s="6" t="s">
        <v>1</v>
      </c>
      <c r="E619" s="6" t="s">
        <v>14</v>
      </c>
      <c r="F619" s="7" t="s">
        <v>755</v>
      </c>
      <c r="G619" s="13" t="s">
        <v>259</v>
      </c>
    </row>
    <row r="620" spans="1:8" ht="29" x14ac:dyDescent="0.35">
      <c r="C620" s="6" t="s">
        <v>15</v>
      </c>
      <c r="D620" s="6" t="s">
        <v>1</v>
      </c>
      <c r="E620" s="6" t="s">
        <v>14</v>
      </c>
      <c r="F620" s="7" t="s">
        <v>755</v>
      </c>
      <c r="G620" s="13" t="s">
        <v>261</v>
      </c>
    </row>
    <row r="621" spans="1:8" s="17" customFormat="1" x14ac:dyDescent="0.35">
      <c r="A621" s="17" t="s">
        <v>399</v>
      </c>
      <c r="B621" s="17" t="s">
        <v>399</v>
      </c>
      <c r="C621" s="18"/>
      <c r="D621" s="18"/>
      <c r="E621" s="18"/>
      <c r="F621" s="19"/>
      <c r="G621" s="21"/>
      <c r="H621" s="20"/>
    </row>
    <row r="622" spans="1:8" ht="43.5" x14ac:dyDescent="0.35">
      <c r="C622" s="6" t="s">
        <v>15</v>
      </c>
      <c r="D622" s="6" t="s">
        <v>1</v>
      </c>
      <c r="E622" s="6" t="s">
        <v>14</v>
      </c>
      <c r="F622" s="7" t="s">
        <v>842</v>
      </c>
      <c r="G622" s="13" t="s">
        <v>846</v>
      </c>
    </row>
    <row r="623" spans="1:8" ht="29" x14ac:dyDescent="0.35">
      <c r="C623" s="6" t="s">
        <v>15</v>
      </c>
      <c r="D623" s="6" t="s">
        <v>1</v>
      </c>
      <c r="E623" s="6" t="s">
        <v>14</v>
      </c>
      <c r="F623" s="7" t="s">
        <v>842</v>
      </c>
      <c r="G623" s="13" t="s">
        <v>847</v>
      </c>
    </row>
    <row r="624" spans="1:8" ht="87" x14ac:dyDescent="0.35">
      <c r="C624" s="6" t="s">
        <v>15</v>
      </c>
      <c r="D624" s="6" t="s">
        <v>1</v>
      </c>
      <c r="E624" s="6" t="s">
        <v>14</v>
      </c>
      <c r="F624" s="7" t="s">
        <v>842</v>
      </c>
      <c r="G624" s="13" t="s">
        <v>852</v>
      </c>
    </row>
    <row r="625" spans="3:7" x14ac:dyDescent="0.35">
      <c r="C625" s="6" t="s">
        <v>15</v>
      </c>
      <c r="D625" s="6" t="s">
        <v>1</v>
      </c>
      <c r="E625" s="6" t="s">
        <v>14</v>
      </c>
      <c r="F625" s="7" t="s">
        <v>842</v>
      </c>
      <c r="G625" s="13" t="s">
        <v>848</v>
      </c>
    </row>
    <row r="626" spans="3:7" ht="58" x14ac:dyDescent="0.35">
      <c r="C626" s="6" t="s">
        <v>15</v>
      </c>
      <c r="D626" s="6" t="s">
        <v>1</v>
      </c>
      <c r="E626" s="6" t="s">
        <v>14</v>
      </c>
      <c r="F626" s="7" t="s">
        <v>843</v>
      </c>
      <c r="G626" s="13" t="s">
        <v>849</v>
      </c>
    </row>
    <row r="627" spans="3:7" ht="58" x14ac:dyDescent="0.35">
      <c r="C627" s="6" t="s">
        <v>15</v>
      </c>
      <c r="D627" s="6" t="s">
        <v>1</v>
      </c>
      <c r="E627" s="6" t="s">
        <v>14</v>
      </c>
      <c r="F627" s="7" t="s">
        <v>843</v>
      </c>
      <c r="G627" s="13" t="s">
        <v>853</v>
      </c>
    </row>
    <row r="628" spans="3:7" ht="29" x14ac:dyDescent="0.35">
      <c r="C628" s="6" t="s">
        <v>15</v>
      </c>
      <c r="D628" s="6" t="s">
        <v>1</v>
      </c>
      <c r="E628" s="6" t="s">
        <v>14</v>
      </c>
      <c r="F628" s="7" t="s">
        <v>843</v>
      </c>
      <c r="G628" s="13" t="s">
        <v>686</v>
      </c>
    </row>
    <row r="629" spans="3:7" x14ac:dyDescent="0.35">
      <c r="C629" s="6" t="s">
        <v>15</v>
      </c>
      <c r="D629" s="6" t="s">
        <v>1</v>
      </c>
      <c r="E629" s="6" t="s">
        <v>14</v>
      </c>
      <c r="F629" s="7" t="s">
        <v>843</v>
      </c>
      <c r="G629" s="13" t="s">
        <v>850</v>
      </c>
    </row>
    <row r="630" spans="3:7" x14ac:dyDescent="0.35">
      <c r="C630" s="6" t="s">
        <v>15</v>
      </c>
      <c r="D630" s="6" t="s">
        <v>1</v>
      </c>
      <c r="E630" s="6" t="s">
        <v>14</v>
      </c>
      <c r="F630" s="7" t="s">
        <v>843</v>
      </c>
      <c r="G630" s="13" t="s">
        <v>851</v>
      </c>
    </row>
    <row r="631" spans="3:7" x14ac:dyDescent="0.35">
      <c r="C631" s="6" t="s">
        <v>15</v>
      </c>
      <c r="D631" s="6" t="s">
        <v>1</v>
      </c>
      <c r="E631" s="6" t="s">
        <v>14</v>
      </c>
      <c r="F631" s="7" t="s">
        <v>844</v>
      </c>
      <c r="G631" s="13" t="s">
        <v>854</v>
      </c>
    </row>
    <row r="632" spans="3:7" x14ac:dyDescent="0.35">
      <c r="C632" s="6" t="s">
        <v>15</v>
      </c>
      <c r="D632" s="6" t="s">
        <v>1</v>
      </c>
      <c r="E632" s="6" t="s">
        <v>14</v>
      </c>
      <c r="F632" s="7" t="s">
        <v>844</v>
      </c>
      <c r="G632" s="13" t="s">
        <v>861</v>
      </c>
    </row>
    <row r="633" spans="3:7" x14ac:dyDescent="0.35">
      <c r="C633" s="6" t="s">
        <v>15</v>
      </c>
      <c r="D633" s="6" t="s">
        <v>1</v>
      </c>
      <c r="E633" s="6" t="s">
        <v>14</v>
      </c>
      <c r="F633" s="7" t="s">
        <v>844</v>
      </c>
      <c r="G633" s="13" t="s">
        <v>862</v>
      </c>
    </row>
    <row r="634" spans="3:7" x14ac:dyDescent="0.35">
      <c r="C634" s="6" t="s">
        <v>15</v>
      </c>
      <c r="D634" s="6" t="s">
        <v>1</v>
      </c>
      <c r="E634" s="6" t="s">
        <v>14</v>
      </c>
      <c r="F634" s="7" t="s">
        <v>844</v>
      </c>
      <c r="G634" s="13" t="s">
        <v>255</v>
      </c>
    </row>
    <row r="635" spans="3:7" x14ac:dyDescent="0.35">
      <c r="G635" s="13"/>
    </row>
    <row r="636" spans="3:7" x14ac:dyDescent="0.35">
      <c r="G636" s="13"/>
    </row>
    <row r="637" spans="3:7" x14ac:dyDescent="0.35">
      <c r="G637" s="13"/>
    </row>
    <row r="638" spans="3:7" x14ac:dyDescent="0.35">
      <c r="G638" s="13"/>
    </row>
    <row r="639" spans="3:7" x14ac:dyDescent="0.35">
      <c r="G639" s="13"/>
    </row>
    <row r="640" spans="3:7" x14ac:dyDescent="0.35">
      <c r="G640" s="13"/>
    </row>
    <row r="641" spans="7:7" x14ac:dyDescent="0.35">
      <c r="G641" s="13"/>
    </row>
    <row r="642" spans="7:7" x14ac:dyDescent="0.35">
      <c r="G642" s="13"/>
    </row>
    <row r="643" spans="7:7" x14ac:dyDescent="0.35">
      <c r="G643" s="13"/>
    </row>
    <row r="644" spans="7:7" x14ac:dyDescent="0.35">
      <c r="G644" s="13"/>
    </row>
    <row r="645" spans="7:7" x14ac:dyDescent="0.35">
      <c r="G645" s="13"/>
    </row>
    <row r="646" spans="7:7" x14ac:dyDescent="0.35">
      <c r="G646" s="13"/>
    </row>
    <row r="647" spans="7:7" x14ac:dyDescent="0.35">
      <c r="G647" s="13"/>
    </row>
    <row r="648" spans="7:7" x14ac:dyDescent="0.35">
      <c r="G648" s="13"/>
    </row>
    <row r="649" spans="7:7" x14ac:dyDescent="0.35">
      <c r="G649" s="13"/>
    </row>
    <row r="650" spans="7:7" x14ac:dyDescent="0.35">
      <c r="G650" s="13"/>
    </row>
    <row r="651" spans="7:7" x14ac:dyDescent="0.35">
      <c r="G651" s="13"/>
    </row>
    <row r="652" spans="7:7" x14ac:dyDescent="0.35">
      <c r="G652" s="13"/>
    </row>
    <row r="653" spans="7:7" x14ac:dyDescent="0.35">
      <c r="G653" s="13"/>
    </row>
    <row r="654" spans="7:7" x14ac:dyDescent="0.35">
      <c r="G654" s="13"/>
    </row>
    <row r="655" spans="7:7" x14ac:dyDescent="0.35">
      <c r="G655" s="13"/>
    </row>
    <row r="656" spans="7:7" x14ac:dyDescent="0.35">
      <c r="G656" s="13"/>
    </row>
    <row r="657" spans="7:7" x14ac:dyDescent="0.35">
      <c r="G657" s="13"/>
    </row>
    <row r="658" spans="7:7" x14ac:dyDescent="0.35">
      <c r="G658" s="13"/>
    </row>
    <row r="659" spans="7:7" x14ac:dyDescent="0.35">
      <c r="G659" s="13"/>
    </row>
    <row r="660" spans="7:7" x14ac:dyDescent="0.35">
      <c r="G660" s="13"/>
    </row>
    <row r="661" spans="7:7" x14ac:dyDescent="0.35">
      <c r="G661" s="13"/>
    </row>
    <row r="662" spans="7:7" x14ac:dyDescent="0.35">
      <c r="G662" s="13"/>
    </row>
    <row r="663" spans="7:7" x14ac:dyDescent="0.35">
      <c r="G663" s="13"/>
    </row>
    <row r="664" spans="7:7" x14ac:dyDescent="0.35">
      <c r="G664" s="13"/>
    </row>
    <row r="665" spans="7:7" x14ac:dyDescent="0.35">
      <c r="G665" s="13"/>
    </row>
    <row r="666" spans="7:7" x14ac:dyDescent="0.35">
      <c r="G666" s="13"/>
    </row>
    <row r="667" spans="7:7" x14ac:dyDescent="0.35">
      <c r="G667" s="13"/>
    </row>
    <row r="668" spans="7:7" x14ac:dyDescent="0.35">
      <c r="G668" s="13"/>
    </row>
    <row r="669" spans="7:7" x14ac:dyDescent="0.35">
      <c r="G669" s="13"/>
    </row>
    <row r="670" spans="7:7" x14ac:dyDescent="0.35">
      <c r="G670" s="13"/>
    </row>
    <row r="671" spans="7:7" x14ac:dyDescent="0.35">
      <c r="G671" s="13"/>
    </row>
    <row r="672" spans="7:7" x14ac:dyDescent="0.35">
      <c r="G672" s="13"/>
    </row>
    <row r="673" spans="3:7" x14ac:dyDescent="0.35">
      <c r="G673" s="13"/>
    </row>
    <row r="674" spans="3:7" x14ac:dyDescent="0.35">
      <c r="G674" s="13"/>
    </row>
    <row r="675" spans="3:7" x14ac:dyDescent="0.35">
      <c r="G675" s="13"/>
    </row>
    <row r="676" spans="3:7" x14ac:dyDescent="0.35">
      <c r="G676" s="13"/>
    </row>
    <row r="677" spans="3:7" x14ac:dyDescent="0.35">
      <c r="G677" s="13"/>
    </row>
    <row r="678" spans="3:7" x14ac:dyDescent="0.35">
      <c r="G678" s="13"/>
    </row>
    <row r="679" spans="3:7" x14ac:dyDescent="0.35">
      <c r="G679" s="13"/>
    </row>
    <row r="684" spans="3:7" x14ac:dyDescent="0.35">
      <c r="D684" s="6" t="s">
        <v>1</v>
      </c>
      <c r="F684" s="7" t="s">
        <v>221</v>
      </c>
      <c r="G684" s="7" t="s">
        <v>218</v>
      </c>
    </row>
    <row r="685" spans="3:7" ht="29" x14ac:dyDescent="0.35">
      <c r="D685" s="6" t="s">
        <v>1</v>
      </c>
      <c r="F685" s="7" t="s">
        <v>221</v>
      </c>
      <c r="G685" s="7" t="s">
        <v>219</v>
      </c>
    </row>
    <row r="686" spans="3:7" ht="29" x14ac:dyDescent="0.35">
      <c r="D686" s="6" t="s">
        <v>1</v>
      </c>
      <c r="F686" s="7" t="s">
        <v>221</v>
      </c>
      <c r="G686" s="7" t="s">
        <v>220</v>
      </c>
    </row>
    <row r="688" spans="3:7" x14ac:dyDescent="0.35">
      <c r="C688" s="6" t="s">
        <v>5</v>
      </c>
      <c r="F688" s="7" t="s">
        <v>192</v>
      </c>
      <c r="G688" s="7" t="s">
        <v>238</v>
      </c>
    </row>
    <row r="689" spans="3:7" x14ac:dyDescent="0.35">
      <c r="F689" s="7" t="s">
        <v>192</v>
      </c>
      <c r="G689" s="7" t="s">
        <v>81</v>
      </c>
    </row>
    <row r="690" spans="3:7" x14ac:dyDescent="0.35">
      <c r="F690" s="7" t="s">
        <v>192</v>
      </c>
      <c r="G690" s="7" t="s">
        <v>82</v>
      </c>
    </row>
    <row r="691" spans="3:7" ht="29" x14ac:dyDescent="0.35">
      <c r="F691" s="7" t="s">
        <v>192</v>
      </c>
      <c r="G691" s="7" t="s">
        <v>86</v>
      </c>
    </row>
    <row r="692" spans="3:7" x14ac:dyDescent="0.35">
      <c r="F692" s="7" t="s">
        <v>192</v>
      </c>
      <c r="G692" s="7" t="s">
        <v>83</v>
      </c>
    </row>
    <row r="693" spans="3:7" x14ac:dyDescent="0.35">
      <c r="F693" s="7" t="s">
        <v>192</v>
      </c>
      <c r="G693" s="7" t="s">
        <v>84</v>
      </c>
    </row>
    <row r="694" spans="3:7" x14ac:dyDescent="0.35">
      <c r="F694" s="7" t="s">
        <v>192</v>
      </c>
      <c r="G694" s="7" t="s">
        <v>85</v>
      </c>
    </row>
    <row r="695" spans="3:7" ht="43.5" x14ac:dyDescent="0.35">
      <c r="C695" s="6" t="s">
        <v>15</v>
      </c>
      <c r="D695" s="6" t="s">
        <v>1</v>
      </c>
      <c r="E695" s="6" t="s">
        <v>12</v>
      </c>
      <c r="F695" s="7" t="s">
        <v>192</v>
      </c>
      <c r="G695" s="7" t="s">
        <v>138</v>
      </c>
    </row>
    <row r="696" spans="3:7" x14ac:dyDescent="0.35">
      <c r="F696" s="7" t="s">
        <v>192</v>
      </c>
      <c r="G696" s="7" t="s">
        <v>89</v>
      </c>
    </row>
    <row r="697" spans="3:7" x14ac:dyDescent="0.35">
      <c r="F697" s="7" t="s">
        <v>192</v>
      </c>
      <c r="G697" s="7" t="s">
        <v>139</v>
      </c>
    </row>
    <row r="698" spans="3:7" x14ac:dyDescent="0.35">
      <c r="F698" s="7" t="s">
        <v>192</v>
      </c>
      <c r="G698" s="7" t="s">
        <v>90</v>
      </c>
    </row>
    <row r="699" spans="3:7" ht="29" x14ac:dyDescent="0.35">
      <c r="F699" s="7" t="s">
        <v>192</v>
      </c>
      <c r="G699" s="7" t="s">
        <v>87</v>
      </c>
    </row>
    <row r="700" spans="3:7" ht="29" x14ac:dyDescent="0.35">
      <c r="C700" s="6" t="s">
        <v>15</v>
      </c>
      <c r="E700" s="6" t="s">
        <v>14</v>
      </c>
      <c r="F700" s="7" t="s">
        <v>192</v>
      </c>
      <c r="G700" s="7" t="s">
        <v>88</v>
      </c>
    </row>
    <row r="701" spans="3:7" ht="29" x14ac:dyDescent="0.35">
      <c r="C701" s="6" t="s">
        <v>5</v>
      </c>
      <c r="D701" s="6" t="s">
        <v>0</v>
      </c>
      <c r="E701" s="6" t="s">
        <v>14</v>
      </c>
      <c r="F701" s="7" t="s">
        <v>192</v>
      </c>
      <c r="G701" s="7" t="s">
        <v>146</v>
      </c>
    </row>
    <row r="702" spans="3:7" ht="29" x14ac:dyDescent="0.35">
      <c r="F702" s="7" t="s">
        <v>192</v>
      </c>
      <c r="G702" s="7" t="s">
        <v>199</v>
      </c>
    </row>
    <row r="703" spans="3:7" ht="29" x14ac:dyDescent="0.35">
      <c r="F703" s="7" t="s">
        <v>192</v>
      </c>
      <c r="G703" s="7" t="s">
        <v>200</v>
      </c>
    </row>
    <row r="705" spans="5:7" x14ac:dyDescent="0.35">
      <c r="F705" s="7" t="s">
        <v>204</v>
      </c>
      <c r="G705" s="7" t="s">
        <v>135</v>
      </c>
    </row>
    <row r="706" spans="5:7" x14ac:dyDescent="0.35">
      <c r="F706" s="7" t="s">
        <v>204</v>
      </c>
      <c r="G706" s="7" t="s">
        <v>190</v>
      </c>
    </row>
    <row r="707" spans="5:7" x14ac:dyDescent="0.35">
      <c r="F707" s="7" t="s">
        <v>204</v>
      </c>
      <c r="G707" s="7" t="s">
        <v>191</v>
      </c>
    </row>
    <row r="708" spans="5:7" x14ac:dyDescent="0.35">
      <c r="F708" s="7" t="s">
        <v>205</v>
      </c>
      <c r="G708" s="7" t="s">
        <v>194</v>
      </c>
    </row>
    <row r="709" spans="5:7" x14ac:dyDescent="0.35">
      <c r="F709" s="7" t="s">
        <v>205</v>
      </c>
      <c r="G709" s="7" t="s">
        <v>195</v>
      </c>
    </row>
    <row r="710" spans="5:7" x14ac:dyDescent="0.35">
      <c r="F710" s="7" t="s">
        <v>205</v>
      </c>
      <c r="G710" s="7" t="s">
        <v>202</v>
      </c>
    </row>
    <row r="711" spans="5:7" ht="29" x14ac:dyDescent="0.35">
      <c r="F711" s="7" t="s">
        <v>205</v>
      </c>
      <c r="G711" s="7" t="s">
        <v>196</v>
      </c>
    </row>
    <row r="712" spans="5:7" ht="29" x14ac:dyDescent="0.35">
      <c r="F712" s="7" t="s">
        <v>205</v>
      </c>
      <c r="G712" s="7" t="s">
        <v>201</v>
      </c>
    </row>
    <row r="713" spans="5:7" ht="29" x14ac:dyDescent="0.35">
      <c r="F713" s="7" t="s">
        <v>205</v>
      </c>
      <c r="G713" s="7" t="s">
        <v>197</v>
      </c>
    </row>
    <row r="714" spans="5:7" ht="29" x14ac:dyDescent="0.35">
      <c r="F714" s="7" t="s">
        <v>205</v>
      </c>
      <c r="G714" s="7" t="s">
        <v>198</v>
      </c>
    </row>
    <row r="715" spans="5:7" ht="29" x14ac:dyDescent="0.35">
      <c r="F715" s="7" t="s">
        <v>205</v>
      </c>
      <c r="G715" s="7" t="s">
        <v>203</v>
      </c>
    </row>
    <row r="716" spans="5:7" ht="29" x14ac:dyDescent="0.35">
      <c r="F716" s="7" t="s">
        <v>205</v>
      </c>
      <c r="G716" s="7" t="s">
        <v>200</v>
      </c>
    </row>
    <row r="718" spans="5:7" x14ac:dyDescent="0.35">
      <c r="E718" s="6" t="s">
        <v>13</v>
      </c>
      <c r="F718" s="7" t="s">
        <v>210</v>
      </c>
      <c r="G718" s="7" t="s">
        <v>211</v>
      </c>
    </row>
    <row r="719" spans="5:7" x14ac:dyDescent="0.35">
      <c r="E719" s="6" t="s">
        <v>13</v>
      </c>
      <c r="F719" s="7" t="s">
        <v>210</v>
      </c>
      <c r="G719" s="7" t="s">
        <v>30</v>
      </c>
    </row>
    <row r="720" spans="5:7" ht="29" x14ac:dyDescent="0.35">
      <c r="E720" s="6" t="s">
        <v>13</v>
      </c>
      <c r="F720" s="7" t="s">
        <v>210</v>
      </c>
      <c r="G720" s="7" t="s">
        <v>189</v>
      </c>
    </row>
    <row r="721" spans="3:7" ht="43.5" x14ac:dyDescent="0.35">
      <c r="D721" s="6" t="s">
        <v>1</v>
      </c>
      <c r="E721" s="6" t="s">
        <v>13</v>
      </c>
      <c r="F721" s="7" t="s">
        <v>210</v>
      </c>
      <c r="G721" s="7" t="s">
        <v>217</v>
      </c>
    </row>
    <row r="722" spans="3:7" x14ac:dyDescent="0.35">
      <c r="F722" s="7" t="s">
        <v>210</v>
      </c>
      <c r="G722" s="7" t="s">
        <v>121</v>
      </c>
    </row>
    <row r="723" spans="3:7" ht="29" x14ac:dyDescent="0.35">
      <c r="F723" s="7" t="s">
        <v>210</v>
      </c>
      <c r="G723" s="7" t="s">
        <v>123</v>
      </c>
    </row>
    <row r="724" spans="3:7" ht="29" x14ac:dyDescent="0.35">
      <c r="F724" s="7" t="s">
        <v>210</v>
      </c>
      <c r="G724" s="7" t="s">
        <v>157</v>
      </c>
    </row>
    <row r="725" spans="3:7" x14ac:dyDescent="0.35">
      <c r="F725" s="7" t="s">
        <v>210</v>
      </c>
      <c r="G725" s="7" t="s">
        <v>122</v>
      </c>
    </row>
    <row r="726" spans="3:7" x14ac:dyDescent="0.35">
      <c r="F726" s="7" t="s">
        <v>210</v>
      </c>
      <c r="G726" s="7" t="s">
        <v>124</v>
      </c>
    </row>
    <row r="727" spans="3:7" ht="29" x14ac:dyDescent="0.35">
      <c r="F727" s="7" t="s">
        <v>210</v>
      </c>
      <c r="G727" s="7" t="s">
        <v>125</v>
      </c>
    </row>
    <row r="728" spans="3:7" x14ac:dyDescent="0.35">
      <c r="F728" s="7" t="s">
        <v>210</v>
      </c>
      <c r="G728" s="10" t="s">
        <v>61</v>
      </c>
    </row>
    <row r="729" spans="3:7" x14ac:dyDescent="0.35">
      <c r="F729" s="7" t="s">
        <v>210</v>
      </c>
      <c r="G729" s="7" t="s">
        <v>58</v>
      </c>
    </row>
    <row r="730" spans="3:7" x14ac:dyDescent="0.35">
      <c r="F730" s="7" t="s">
        <v>210</v>
      </c>
      <c r="G730" s="7" t="s">
        <v>155</v>
      </c>
    </row>
    <row r="731" spans="3:7" x14ac:dyDescent="0.35">
      <c r="F731" s="7" t="s">
        <v>210</v>
      </c>
      <c r="G731" s="7" t="s">
        <v>156</v>
      </c>
    </row>
    <row r="733" spans="3:7" x14ac:dyDescent="0.35">
      <c r="F733" s="7" t="s">
        <v>128</v>
      </c>
      <c r="G733" s="7" t="s">
        <v>134</v>
      </c>
    </row>
    <row r="734" spans="3:7" x14ac:dyDescent="0.35">
      <c r="G734" s="7" t="s">
        <v>34</v>
      </c>
    </row>
    <row r="735" spans="3:7" x14ac:dyDescent="0.35">
      <c r="G735" s="7" t="s">
        <v>35</v>
      </c>
    </row>
    <row r="736" spans="3:7" x14ac:dyDescent="0.35">
      <c r="C736" s="6" t="s">
        <v>137</v>
      </c>
      <c r="D736" s="6" t="s">
        <v>0</v>
      </c>
      <c r="E736" s="6" t="s">
        <v>14</v>
      </c>
      <c r="F736" s="7" t="s">
        <v>216</v>
      </c>
      <c r="G736" s="7" t="s">
        <v>43</v>
      </c>
    </row>
    <row r="737" spans="3:7" x14ac:dyDescent="0.35">
      <c r="C737" s="6" t="s">
        <v>137</v>
      </c>
      <c r="D737" s="6" t="s">
        <v>0</v>
      </c>
      <c r="E737" s="6" t="s">
        <v>14</v>
      </c>
      <c r="F737" s="7" t="s">
        <v>216</v>
      </c>
      <c r="G737" s="7" t="s">
        <v>23</v>
      </c>
    </row>
    <row r="738" spans="3:7" x14ac:dyDescent="0.35">
      <c r="C738" s="6" t="s">
        <v>137</v>
      </c>
      <c r="F738" s="7" t="s">
        <v>216</v>
      </c>
      <c r="G738" s="7" t="s">
        <v>36</v>
      </c>
    </row>
    <row r="739" spans="3:7" x14ac:dyDescent="0.35">
      <c r="C739" s="6" t="s">
        <v>137</v>
      </c>
      <c r="F739" s="7" t="s">
        <v>216</v>
      </c>
      <c r="G739" s="7" t="s">
        <v>37</v>
      </c>
    </row>
    <row r="740" spans="3:7" x14ac:dyDescent="0.35">
      <c r="C740" s="6" t="s">
        <v>137</v>
      </c>
      <c r="F740" s="7" t="s">
        <v>216</v>
      </c>
      <c r="G740" s="7" t="s">
        <v>38</v>
      </c>
    </row>
    <row r="741" spans="3:7" x14ac:dyDescent="0.35">
      <c r="C741" s="6" t="s">
        <v>137</v>
      </c>
      <c r="F741" s="7" t="s">
        <v>216</v>
      </c>
      <c r="G741" s="7" t="s">
        <v>39</v>
      </c>
    </row>
    <row r="742" spans="3:7" x14ac:dyDescent="0.35">
      <c r="C742" s="6" t="s">
        <v>137</v>
      </c>
      <c r="F742" s="7" t="s">
        <v>216</v>
      </c>
      <c r="G742" s="7" t="s">
        <v>40</v>
      </c>
    </row>
    <row r="743" spans="3:7" x14ac:dyDescent="0.35">
      <c r="C743" s="6" t="s">
        <v>137</v>
      </c>
      <c r="F743" s="7" t="s">
        <v>216</v>
      </c>
      <c r="G743" s="7" t="s">
        <v>179</v>
      </c>
    </row>
    <row r="744" spans="3:7" x14ac:dyDescent="0.35">
      <c r="C744" s="6" t="s">
        <v>137</v>
      </c>
      <c r="F744" s="7" t="s">
        <v>216</v>
      </c>
      <c r="G744" s="7" t="s">
        <v>41</v>
      </c>
    </row>
    <row r="745" spans="3:7" x14ac:dyDescent="0.35">
      <c r="C745" s="6" t="s">
        <v>137</v>
      </c>
      <c r="F745" s="7" t="s">
        <v>216</v>
      </c>
      <c r="G745" s="7" t="s">
        <v>42</v>
      </c>
    </row>
    <row r="746" spans="3:7" x14ac:dyDescent="0.35">
      <c r="C746" s="6" t="s">
        <v>137</v>
      </c>
      <c r="F746" s="7" t="s">
        <v>216</v>
      </c>
      <c r="G746" s="7" t="s">
        <v>136</v>
      </c>
    </row>
    <row r="748" spans="3:7" ht="29" x14ac:dyDescent="0.35">
      <c r="F748" s="7" t="s">
        <v>215</v>
      </c>
      <c r="G748" s="7" t="s">
        <v>151</v>
      </c>
    </row>
    <row r="749" spans="3:7" ht="29" x14ac:dyDescent="0.35">
      <c r="F749" s="7" t="s">
        <v>215</v>
      </c>
      <c r="G749" s="7" t="s">
        <v>152</v>
      </c>
    </row>
    <row r="751" spans="3:7" x14ac:dyDescent="0.35">
      <c r="E751" s="6" t="s">
        <v>12</v>
      </c>
      <c r="F751" s="7" t="s">
        <v>148</v>
      </c>
      <c r="G751" s="7" t="s">
        <v>149</v>
      </c>
    </row>
    <row r="752" spans="3:7" ht="29" x14ac:dyDescent="0.35">
      <c r="E752" s="6" t="s">
        <v>14</v>
      </c>
      <c r="F752" s="7" t="s">
        <v>148</v>
      </c>
      <c r="G752" s="7" t="s">
        <v>59</v>
      </c>
    </row>
    <row r="753" spans="5:7" ht="29" x14ac:dyDescent="0.35">
      <c r="E753" s="6" t="s">
        <v>14</v>
      </c>
      <c r="F753" s="7" t="s">
        <v>148</v>
      </c>
      <c r="G753" s="7" t="s">
        <v>150</v>
      </c>
    </row>
    <row r="754" spans="5:7" x14ac:dyDescent="0.35">
      <c r="E754" s="6" t="s">
        <v>14</v>
      </c>
      <c r="F754" s="7" t="s">
        <v>148</v>
      </c>
      <c r="G754" s="7" t="s">
        <v>93</v>
      </c>
    </row>
    <row r="755" spans="5:7" ht="29" x14ac:dyDescent="0.35">
      <c r="F755" s="7" t="s">
        <v>148</v>
      </c>
      <c r="G755" s="7" t="s">
        <v>94</v>
      </c>
    </row>
    <row r="756" spans="5:7" x14ac:dyDescent="0.35">
      <c r="F756" s="7" t="s">
        <v>129</v>
      </c>
      <c r="G756" s="7" t="s">
        <v>46</v>
      </c>
    </row>
    <row r="757" spans="5:7" ht="29" x14ac:dyDescent="0.35">
      <c r="F757" s="7" t="s">
        <v>129</v>
      </c>
      <c r="G757" s="7" t="s">
        <v>96</v>
      </c>
    </row>
    <row r="759" spans="5:7" x14ac:dyDescent="0.35">
      <c r="F759" s="7" t="s">
        <v>147</v>
      </c>
      <c r="G759" s="7" t="s">
        <v>47</v>
      </c>
    </row>
    <row r="760" spans="5:7" x14ac:dyDescent="0.35">
      <c r="F760" s="7" t="s">
        <v>147</v>
      </c>
      <c r="G760" s="7" t="s">
        <v>49</v>
      </c>
    </row>
    <row r="761" spans="5:7" ht="29" x14ac:dyDescent="0.35">
      <c r="F761" s="7" t="s">
        <v>147</v>
      </c>
      <c r="G761" s="7" t="s">
        <v>50</v>
      </c>
    </row>
    <row r="763" spans="5:7" ht="29" x14ac:dyDescent="0.35">
      <c r="E763" s="6" t="s">
        <v>14</v>
      </c>
      <c r="F763" s="7" t="s">
        <v>128</v>
      </c>
      <c r="G763" s="7" t="s">
        <v>48</v>
      </c>
    </row>
    <row r="764" spans="5:7" x14ac:dyDescent="0.35">
      <c r="E764" s="6" t="s">
        <v>14</v>
      </c>
      <c r="F764" s="7" t="s">
        <v>128</v>
      </c>
      <c r="G764" s="7" t="s">
        <v>160</v>
      </c>
    </row>
    <row r="765" spans="5:7" x14ac:dyDescent="0.35">
      <c r="E765" s="6" t="s">
        <v>14</v>
      </c>
      <c r="F765" s="7" t="s">
        <v>128</v>
      </c>
      <c r="G765" s="7" t="s">
        <v>161</v>
      </c>
    </row>
    <row r="766" spans="5:7" ht="29" x14ac:dyDescent="0.35">
      <c r="E766" s="6" t="s">
        <v>14</v>
      </c>
      <c r="F766" s="7" t="s">
        <v>128</v>
      </c>
      <c r="G766" s="7" t="s">
        <v>162</v>
      </c>
    </row>
    <row r="768" spans="5:7" x14ac:dyDescent="0.35">
      <c r="E768" s="6" t="s">
        <v>12</v>
      </c>
      <c r="F768" s="7" t="s">
        <v>145</v>
      </c>
      <c r="G768" s="7" t="s">
        <v>79</v>
      </c>
    </row>
    <row r="769" spans="4:7" ht="29" x14ac:dyDescent="0.35">
      <c r="E769" s="6" t="s">
        <v>131</v>
      </c>
      <c r="F769" s="7" t="s">
        <v>145</v>
      </c>
      <c r="G769" s="7" t="s">
        <v>158</v>
      </c>
    </row>
    <row r="770" spans="4:7" ht="29" x14ac:dyDescent="0.35">
      <c r="E770" s="6" t="s">
        <v>131</v>
      </c>
      <c r="F770" s="7" t="s">
        <v>145</v>
      </c>
      <c r="G770" s="7" t="s">
        <v>159</v>
      </c>
    </row>
    <row r="771" spans="4:7" x14ac:dyDescent="0.35">
      <c r="E771" s="6" t="s">
        <v>14</v>
      </c>
      <c r="F771" s="7" t="s">
        <v>145</v>
      </c>
      <c r="G771" s="7" t="s">
        <v>57</v>
      </c>
    </row>
    <row r="772" spans="4:7" ht="29" x14ac:dyDescent="0.35">
      <c r="E772" s="6" t="s">
        <v>131</v>
      </c>
      <c r="F772" s="7" t="s">
        <v>145</v>
      </c>
      <c r="G772" s="7" t="s">
        <v>51</v>
      </c>
    </row>
    <row r="775" spans="4:7" ht="43.5" x14ac:dyDescent="0.35">
      <c r="F775" s="7" t="s">
        <v>144</v>
      </c>
      <c r="G775" s="7" t="s">
        <v>236</v>
      </c>
    </row>
    <row r="776" spans="4:7" x14ac:dyDescent="0.35">
      <c r="F776" s="7" t="s">
        <v>144</v>
      </c>
      <c r="G776" s="7" t="s">
        <v>234</v>
      </c>
    </row>
    <row r="777" spans="4:7" ht="29" x14ac:dyDescent="0.35">
      <c r="F777" s="7" t="s">
        <v>144</v>
      </c>
      <c r="G777" s="7" t="s">
        <v>235</v>
      </c>
    </row>
    <row r="778" spans="4:7" ht="29" x14ac:dyDescent="0.35">
      <c r="F778" s="7" t="s">
        <v>144</v>
      </c>
      <c r="G778" s="7" t="s">
        <v>227</v>
      </c>
    </row>
    <row r="779" spans="4:7" ht="29" x14ac:dyDescent="0.35">
      <c r="F779" s="7" t="s">
        <v>144</v>
      </c>
      <c r="G779" s="7" t="s">
        <v>228</v>
      </c>
    </row>
    <row r="780" spans="4:7" ht="29" x14ac:dyDescent="0.35">
      <c r="F780" s="7" t="s">
        <v>144</v>
      </c>
      <c r="G780" s="7" t="s">
        <v>229</v>
      </c>
    </row>
    <row r="781" spans="4:7" ht="29" x14ac:dyDescent="0.35">
      <c r="F781" s="7" t="s">
        <v>144</v>
      </c>
      <c r="G781" s="7" t="s">
        <v>230</v>
      </c>
    </row>
    <row r="782" spans="4:7" ht="43.5" x14ac:dyDescent="0.35">
      <c r="F782" s="7" t="s">
        <v>144</v>
      </c>
      <c r="G782" s="7" t="s">
        <v>231</v>
      </c>
    </row>
    <row r="783" spans="4:7" ht="29" x14ac:dyDescent="0.35">
      <c r="D783" s="6" t="s">
        <v>26</v>
      </c>
      <c r="F783" s="7" t="s">
        <v>144</v>
      </c>
      <c r="G783" s="2" t="s">
        <v>27</v>
      </c>
    </row>
    <row r="784" spans="4:7" ht="29" x14ac:dyDescent="0.35">
      <c r="F784" s="7" t="s">
        <v>144</v>
      </c>
      <c r="G784" s="7" t="s">
        <v>232</v>
      </c>
    </row>
    <row r="786" spans="3:7" ht="29" x14ac:dyDescent="0.35">
      <c r="F786" s="7" t="s">
        <v>163</v>
      </c>
      <c r="G786" s="7" t="s">
        <v>237</v>
      </c>
    </row>
    <row r="787" spans="3:7" x14ac:dyDescent="0.35">
      <c r="F787" s="7" t="s">
        <v>163</v>
      </c>
      <c r="G787" s="7" t="s">
        <v>165</v>
      </c>
    </row>
    <row r="788" spans="3:7" ht="29" x14ac:dyDescent="0.35">
      <c r="F788" s="7" t="s">
        <v>163</v>
      </c>
      <c r="G788" s="7" t="s">
        <v>178</v>
      </c>
    </row>
    <row r="789" spans="3:7" ht="29" x14ac:dyDescent="0.35">
      <c r="F789" s="7" t="s">
        <v>163</v>
      </c>
      <c r="G789" s="7" t="s">
        <v>166</v>
      </c>
    </row>
    <row r="791" spans="3:7" ht="29" x14ac:dyDescent="0.35">
      <c r="D791" s="6" t="s">
        <v>1</v>
      </c>
      <c r="E791" s="6" t="s">
        <v>14</v>
      </c>
      <c r="F791" s="7" t="s">
        <v>233</v>
      </c>
      <c r="G791" s="7" t="s">
        <v>53</v>
      </c>
    </row>
    <row r="792" spans="3:7" ht="29" x14ac:dyDescent="0.35">
      <c r="D792" s="6" t="s">
        <v>1</v>
      </c>
      <c r="E792" s="6" t="s">
        <v>14</v>
      </c>
      <c r="F792" s="7" t="s">
        <v>233</v>
      </c>
      <c r="G792" s="7" t="s">
        <v>54</v>
      </c>
    </row>
    <row r="793" spans="3:7" ht="29" x14ac:dyDescent="0.35">
      <c r="D793" s="6" t="s">
        <v>1</v>
      </c>
      <c r="E793" s="6" t="s">
        <v>14</v>
      </c>
      <c r="F793" s="7" t="s">
        <v>233</v>
      </c>
      <c r="G793" s="7" t="s">
        <v>52</v>
      </c>
    </row>
    <row r="794" spans="3:7" ht="29" x14ac:dyDescent="0.35">
      <c r="D794" s="6" t="s">
        <v>1</v>
      </c>
      <c r="E794" s="6" t="s">
        <v>14</v>
      </c>
      <c r="F794" s="7" t="s">
        <v>215</v>
      </c>
      <c r="G794" s="2" t="s">
        <v>17</v>
      </c>
    </row>
    <row r="796" spans="3:7" ht="43.5" x14ac:dyDescent="0.35">
      <c r="C796" s="6" t="s">
        <v>5</v>
      </c>
      <c r="D796" s="6" t="s">
        <v>26</v>
      </c>
      <c r="E796" s="6" t="s">
        <v>14</v>
      </c>
      <c r="F796" s="7" t="s">
        <v>142</v>
      </c>
      <c r="G796" s="7" t="s">
        <v>141</v>
      </c>
    </row>
    <row r="797" spans="3:7" ht="29" x14ac:dyDescent="0.35">
      <c r="F797" s="7" t="s">
        <v>142</v>
      </c>
      <c r="G797" s="7" t="s">
        <v>55</v>
      </c>
    </row>
    <row r="798" spans="3:7" ht="29" x14ac:dyDescent="0.35">
      <c r="F798" s="7" t="s">
        <v>142</v>
      </c>
      <c r="G798" s="7" t="s">
        <v>56</v>
      </c>
    </row>
    <row r="799" spans="3:7" ht="43.5" x14ac:dyDescent="0.35">
      <c r="C799" s="6" t="s">
        <v>15</v>
      </c>
      <c r="D799" s="6" t="s">
        <v>26</v>
      </c>
      <c r="E799" s="6" t="s">
        <v>14</v>
      </c>
      <c r="F799" s="7" t="s">
        <v>142</v>
      </c>
      <c r="G799" s="2" t="s">
        <v>140</v>
      </c>
    </row>
    <row r="800" spans="3:7" ht="29" x14ac:dyDescent="0.35">
      <c r="F800" s="7" t="s">
        <v>142</v>
      </c>
      <c r="G800" s="7" t="s">
        <v>143</v>
      </c>
    </row>
    <row r="801" spans="4:7" ht="43.5" x14ac:dyDescent="0.35">
      <c r="D801" s="6" t="s">
        <v>1</v>
      </c>
      <c r="E801" s="6" t="s">
        <v>14</v>
      </c>
      <c r="F801" s="7" t="s">
        <v>142</v>
      </c>
      <c r="G801" s="7" t="s">
        <v>222</v>
      </c>
    </row>
    <row r="802" spans="4:7" ht="29" x14ac:dyDescent="0.35">
      <c r="D802" s="6" t="s">
        <v>1</v>
      </c>
      <c r="E802" s="6" t="s">
        <v>14</v>
      </c>
      <c r="F802" s="7" t="s">
        <v>142</v>
      </c>
      <c r="G802" s="2" t="s">
        <v>223</v>
      </c>
    </row>
    <row r="803" spans="4:7" ht="29" x14ac:dyDescent="0.35">
      <c r="D803" s="6" t="s">
        <v>1</v>
      </c>
      <c r="E803" s="6" t="s">
        <v>14</v>
      </c>
      <c r="F803" s="7" t="s">
        <v>142</v>
      </c>
      <c r="G803" s="2" t="s">
        <v>224</v>
      </c>
    </row>
    <row r="804" spans="4:7" ht="29" x14ac:dyDescent="0.35">
      <c r="D804" s="6" t="s">
        <v>26</v>
      </c>
      <c r="F804" s="7" t="s">
        <v>142</v>
      </c>
      <c r="G804" s="7" t="s">
        <v>18</v>
      </c>
    </row>
    <row r="805" spans="4:7" ht="43.5" x14ac:dyDescent="0.35">
      <c r="D805" s="6" t="s">
        <v>0</v>
      </c>
      <c r="E805" s="6" t="s">
        <v>14</v>
      </c>
      <c r="F805" s="7" t="s">
        <v>142</v>
      </c>
      <c r="G805" s="7" t="s">
        <v>22</v>
      </c>
    </row>
    <row r="806" spans="4:7" ht="43.5" x14ac:dyDescent="0.35">
      <c r="D806" s="6" t="s">
        <v>26</v>
      </c>
      <c r="F806" s="7" t="s">
        <v>142</v>
      </c>
      <c r="G806" s="7" t="s">
        <v>21</v>
      </c>
    </row>
    <row r="808" spans="4:7" ht="29" x14ac:dyDescent="0.35">
      <c r="F808" s="7" t="s">
        <v>215</v>
      </c>
      <c r="G808" s="7" t="s">
        <v>182</v>
      </c>
    </row>
    <row r="809" spans="4:7" ht="29" x14ac:dyDescent="0.35">
      <c r="F809" s="7" t="s">
        <v>215</v>
      </c>
      <c r="G809" s="7" t="s">
        <v>183</v>
      </c>
    </row>
    <row r="810" spans="4:7" ht="29" x14ac:dyDescent="0.35">
      <c r="F810" s="7" t="s">
        <v>215</v>
      </c>
      <c r="G810" s="7" t="s">
        <v>184</v>
      </c>
    </row>
    <row r="811" spans="4:7" ht="43.5" x14ac:dyDescent="0.35">
      <c r="D811" s="6" t="s">
        <v>26</v>
      </c>
      <c r="F811" s="7" t="s">
        <v>215</v>
      </c>
      <c r="G811" s="7" t="s">
        <v>225</v>
      </c>
    </row>
    <row r="812" spans="4:7" ht="29" x14ac:dyDescent="0.35">
      <c r="D812" s="6" t="s">
        <v>26</v>
      </c>
      <c r="F812" s="7" t="s">
        <v>215</v>
      </c>
      <c r="G812" s="7" t="s">
        <v>25</v>
      </c>
    </row>
    <row r="813" spans="4:7" x14ac:dyDescent="0.35">
      <c r="D813" s="6" t="s">
        <v>26</v>
      </c>
      <c r="F813" s="7" t="s">
        <v>215</v>
      </c>
      <c r="G813" s="7" t="s">
        <v>20</v>
      </c>
    </row>
    <row r="816" spans="4:7" x14ac:dyDescent="0.35">
      <c r="F816" s="7" t="s">
        <v>164</v>
      </c>
      <c r="G816" s="7" t="s">
        <v>168</v>
      </c>
    </row>
    <row r="817" spans="6:7" x14ac:dyDescent="0.35">
      <c r="F817" s="7" t="s">
        <v>164</v>
      </c>
      <c r="G817" s="7" t="s">
        <v>167</v>
      </c>
    </row>
    <row r="818" spans="6:7" x14ac:dyDescent="0.35">
      <c r="F818" s="7" t="s">
        <v>164</v>
      </c>
      <c r="G818" s="7" t="s">
        <v>180</v>
      </c>
    </row>
    <row r="819" spans="6:7" x14ac:dyDescent="0.35">
      <c r="F819" s="7" t="s">
        <v>164</v>
      </c>
      <c r="G819" s="7" t="s">
        <v>181</v>
      </c>
    </row>
    <row r="820" spans="6:7" x14ac:dyDescent="0.35">
      <c r="F820" s="7" t="s">
        <v>164</v>
      </c>
      <c r="G820" s="7" t="s">
        <v>169</v>
      </c>
    </row>
    <row r="821" spans="6:7" x14ac:dyDescent="0.35">
      <c r="F821" s="7" t="s">
        <v>164</v>
      </c>
      <c r="G821" s="7" t="s">
        <v>170</v>
      </c>
    </row>
    <row r="823" spans="6:7" ht="29" x14ac:dyDescent="0.35">
      <c r="F823" s="7" t="s">
        <v>177</v>
      </c>
      <c r="G823" s="7" t="s">
        <v>78</v>
      </c>
    </row>
    <row r="824" spans="6:7" x14ac:dyDescent="0.35">
      <c r="F824" s="7" t="s">
        <v>177</v>
      </c>
      <c r="G824" s="7" t="s">
        <v>62</v>
      </c>
    </row>
    <row r="825" spans="6:7" x14ac:dyDescent="0.35">
      <c r="F825" s="7" t="s">
        <v>177</v>
      </c>
      <c r="G825" s="7" t="s">
        <v>63</v>
      </c>
    </row>
    <row r="826" spans="6:7" x14ac:dyDescent="0.35">
      <c r="F826" s="7" t="s">
        <v>129</v>
      </c>
      <c r="G826" s="7" t="s">
        <v>91</v>
      </c>
    </row>
    <row r="827" spans="6:7" ht="29" x14ac:dyDescent="0.35">
      <c r="F827" s="7" t="s">
        <v>127</v>
      </c>
      <c r="G827" s="7" t="s">
        <v>97</v>
      </c>
    </row>
    <row r="828" spans="6:7" x14ac:dyDescent="0.35">
      <c r="F828" s="7" t="s">
        <v>127</v>
      </c>
      <c r="G828" s="7" t="s">
        <v>60</v>
      </c>
    </row>
    <row r="829" spans="6:7" x14ac:dyDescent="0.35">
      <c r="F829" s="7" t="s">
        <v>127</v>
      </c>
      <c r="G829" s="7" t="s">
        <v>45</v>
      </c>
    </row>
    <row r="830" spans="6:7" x14ac:dyDescent="0.35">
      <c r="F830" s="7" t="s">
        <v>127</v>
      </c>
      <c r="G830" s="7" t="s">
        <v>65</v>
      </c>
    </row>
    <row r="831" spans="6:7" x14ac:dyDescent="0.35">
      <c r="F831" s="7" t="s">
        <v>127</v>
      </c>
      <c r="G831" s="7" t="s">
        <v>64</v>
      </c>
    </row>
    <row r="832" spans="6:7" ht="29" x14ac:dyDescent="0.35">
      <c r="F832" s="7" t="s">
        <v>127</v>
      </c>
      <c r="G832" s="7" t="s">
        <v>69</v>
      </c>
    </row>
    <row r="833" spans="6:7" x14ac:dyDescent="0.35">
      <c r="F833" s="7" t="s">
        <v>127</v>
      </c>
      <c r="G833" s="7" t="s">
        <v>67</v>
      </c>
    </row>
    <row r="834" spans="6:7" x14ac:dyDescent="0.35">
      <c r="F834" s="7" t="s">
        <v>127</v>
      </c>
      <c r="G834" s="7" t="s">
        <v>66</v>
      </c>
    </row>
    <row r="835" spans="6:7" x14ac:dyDescent="0.35">
      <c r="F835" s="7" t="s">
        <v>127</v>
      </c>
      <c r="G835" s="7" t="s">
        <v>68</v>
      </c>
    </row>
    <row r="836" spans="6:7" x14ac:dyDescent="0.35">
      <c r="F836" s="7" t="s">
        <v>127</v>
      </c>
      <c r="G836" s="7" t="s">
        <v>70</v>
      </c>
    </row>
    <row r="837" spans="6:7" x14ac:dyDescent="0.35">
      <c r="F837" s="7" t="s">
        <v>127</v>
      </c>
      <c r="G837" s="7" t="s">
        <v>71</v>
      </c>
    </row>
    <row r="838" spans="6:7" x14ac:dyDescent="0.35">
      <c r="F838" s="7" t="s">
        <v>127</v>
      </c>
      <c r="G838" s="7" t="s">
        <v>72</v>
      </c>
    </row>
    <row r="839" spans="6:7" x14ac:dyDescent="0.35">
      <c r="F839" s="7" t="s">
        <v>127</v>
      </c>
      <c r="G839" s="7" t="s">
        <v>75</v>
      </c>
    </row>
    <row r="840" spans="6:7" x14ac:dyDescent="0.35">
      <c r="F840" s="7" t="s">
        <v>127</v>
      </c>
      <c r="G840" s="7" t="s">
        <v>76</v>
      </c>
    </row>
    <row r="841" spans="6:7" x14ac:dyDescent="0.35">
      <c r="G841" s="7" t="s">
        <v>73</v>
      </c>
    </row>
    <row r="842" spans="6:7" x14ac:dyDescent="0.35">
      <c r="G842" s="7" t="s">
        <v>74</v>
      </c>
    </row>
    <row r="843" spans="6:7" x14ac:dyDescent="0.35">
      <c r="G843" s="7" t="s">
        <v>80</v>
      </c>
    </row>
    <row r="844" spans="6:7" x14ac:dyDescent="0.35">
      <c r="G844" s="7" t="s">
        <v>98</v>
      </c>
    </row>
    <row r="845" spans="6:7" x14ac:dyDescent="0.35">
      <c r="G845" s="7" t="s">
        <v>99</v>
      </c>
    </row>
    <row r="846" spans="6:7" x14ac:dyDescent="0.35">
      <c r="G846" s="7" t="s">
        <v>100</v>
      </c>
    </row>
    <row r="847" spans="6:7" x14ac:dyDescent="0.35">
      <c r="F847" s="7" t="s">
        <v>226</v>
      </c>
      <c r="G847" s="7" t="s">
        <v>171</v>
      </c>
    </row>
    <row r="848" spans="6:7" x14ac:dyDescent="0.35">
      <c r="F848" s="7" t="s">
        <v>226</v>
      </c>
      <c r="G848" s="7" t="s">
        <v>172</v>
      </c>
    </row>
    <row r="849" spans="6:7" x14ac:dyDescent="0.35">
      <c r="F849" s="7" t="s">
        <v>226</v>
      </c>
      <c r="G849" s="7" t="s">
        <v>173</v>
      </c>
    </row>
    <row r="850" spans="6:7" x14ac:dyDescent="0.35">
      <c r="F850" s="7" t="s">
        <v>226</v>
      </c>
      <c r="G850" s="7" t="s">
        <v>174</v>
      </c>
    </row>
    <row r="851" spans="6:7" x14ac:dyDescent="0.35">
      <c r="F851" s="7" t="s">
        <v>226</v>
      </c>
      <c r="G851" s="7" t="s">
        <v>175</v>
      </c>
    </row>
    <row r="852" spans="6:7" x14ac:dyDescent="0.35">
      <c r="G852" s="7" t="s">
        <v>193</v>
      </c>
    </row>
    <row r="853" spans="6:7" x14ac:dyDescent="0.35">
      <c r="G853" s="7" t="s">
        <v>24</v>
      </c>
    </row>
    <row r="854" spans="6:7" x14ac:dyDescent="0.35">
      <c r="G854" s="7" t="s">
        <v>101</v>
      </c>
    </row>
    <row r="855" spans="6:7" x14ac:dyDescent="0.35">
      <c r="G855" s="7" t="s">
        <v>102</v>
      </c>
    </row>
    <row r="856" spans="6:7" x14ac:dyDescent="0.35">
      <c r="G856" s="7" t="s">
        <v>103</v>
      </c>
    </row>
    <row r="857" spans="6:7" x14ac:dyDescent="0.35">
      <c r="G857" s="7" t="s">
        <v>104</v>
      </c>
    </row>
    <row r="858" spans="6:7" x14ac:dyDescent="0.35">
      <c r="G858" s="7" t="s">
        <v>105</v>
      </c>
    </row>
    <row r="859" spans="6:7" x14ac:dyDescent="0.35">
      <c r="G859" s="7" t="s">
        <v>106</v>
      </c>
    </row>
    <row r="860" spans="6:7" x14ac:dyDescent="0.35">
      <c r="G860" s="7" t="s">
        <v>107</v>
      </c>
    </row>
    <row r="861" spans="6:7" ht="29" x14ac:dyDescent="0.35">
      <c r="G861" s="7" t="s">
        <v>108</v>
      </c>
    </row>
    <row r="865" spans="6:6" x14ac:dyDescent="0.35">
      <c r="F865" s="7" t="s">
        <v>206</v>
      </c>
    </row>
    <row r="866" spans="6:6" x14ac:dyDescent="0.35">
      <c r="F866" s="7" t="s">
        <v>206</v>
      </c>
    </row>
    <row r="867" spans="6:6" x14ac:dyDescent="0.35">
      <c r="F867" s="7" t="s">
        <v>206</v>
      </c>
    </row>
    <row r="868" spans="6:6" x14ac:dyDescent="0.35">
      <c r="F868" s="7" t="s">
        <v>206</v>
      </c>
    </row>
    <row r="869" spans="6:6" x14ac:dyDescent="0.35">
      <c r="F869" s="7" t="s">
        <v>206</v>
      </c>
    </row>
    <row r="870" spans="6:6" x14ac:dyDescent="0.35">
      <c r="F870" s="7" t="s">
        <v>206</v>
      </c>
    </row>
    <row r="871" spans="6:6" x14ac:dyDescent="0.35">
      <c r="F871" s="7" t="s">
        <v>206</v>
      </c>
    </row>
  </sheetData>
  <conditionalFormatting sqref="F128:F212">
    <cfRule type="expression" dxfId="61" priority="1">
      <formula>_xlfn.ISFORMULA(F128)</formula>
    </cfRule>
  </conditionalFormatting>
  <dataValidations count="1">
    <dataValidation type="list" errorStyle="warning" allowBlank="1" showInputMessage="1" showErrorMessage="1" sqref="E878:E1048576">
      <formula1>$B$28:$B$364</formula1>
    </dataValidation>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errorStyle="warning" allowBlank="1" showInputMessage="1" showErrorMessage="1">
          <x14:formula1>
            <xm:f>Ref!$B$3:$B$6</xm:f>
          </x14:formula1>
          <xm:sqref>D1:D1048576</xm:sqref>
        </x14:dataValidation>
        <x14:dataValidation type="list" errorStyle="warning" allowBlank="1" showInputMessage="1" showErrorMessage="1">
          <x14:formula1>
            <xm:f>Ref!$B$17:$B$22</xm:f>
          </x14:formula1>
          <xm:sqref>E1:E877</xm:sqref>
        </x14:dataValidation>
        <x14:dataValidation type="list" errorStyle="warning" allowBlank="1" showInputMessage="1" showErrorMessage="1">
          <x14:formula1>
            <xm:f>Ref!$B$9:$B$14</xm:f>
          </x14:formula1>
          <xm:sqref>C1:C1048576</xm:sqref>
        </x14:dataValidation>
        <x14:dataValidation type="list" errorStyle="warning" allowBlank="1" showInputMessage="1" showErrorMessage="1">
          <x14:formula1>
            <xm:f>Ref!$G$3:$G$153</xm:f>
          </x14:formula1>
          <xm:sqref>F1:F1048576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3:K48"/>
  <sheetViews>
    <sheetView showGridLines="0" topLeftCell="B1" zoomScale="85" zoomScaleNormal="85" workbookViewId="0">
      <selection activeCell="J42" sqref="J42:J48"/>
    </sheetView>
  </sheetViews>
  <sheetFormatPr defaultRowHeight="14.5" x14ac:dyDescent="0.35"/>
  <cols>
    <col min="10" max="10" width="50.7265625" customWidth="1"/>
    <col min="11" max="11" width="8.7265625" customWidth="1"/>
  </cols>
  <sheetData>
    <row r="3" spans="10:11" x14ac:dyDescent="0.35">
      <c r="J3" t="s">
        <v>416</v>
      </c>
      <c r="K3" t="s">
        <v>417</v>
      </c>
    </row>
    <row r="4" spans="10:11" x14ac:dyDescent="0.35">
      <c r="J4" t="s">
        <v>418</v>
      </c>
      <c r="K4" t="s">
        <v>419</v>
      </c>
    </row>
    <row r="5" spans="10:11" x14ac:dyDescent="0.35">
      <c r="J5" t="s">
        <v>420</v>
      </c>
      <c r="K5" t="s">
        <v>421</v>
      </c>
    </row>
    <row r="6" spans="10:11" x14ac:dyDescent="0.35">
      <c r="J6" t="s">
        <v>422</v>
      </c>
      <c r="K6" t="s">
        <v>423</v>
      </c>
    </row>
    <row r="7" spans="10:11" x14ac:dyDescent="0.35">
      <c r="J7" t="s">
        <v>424</v>
      </c>
      <c r="K7" t="s">
        <v>425</v>
      </c>
    </row>
    <row r="8" spans="10:11" x14ac:dyDescent="0.35">
      <c r="J8" t="s">
        <v>426</v>
      </c>
      <c r="K8" t="s">
        <v>427</v>
      </c>
    </row>
    <row r="9" spans="10:11" x14ac:dyDescent="0.35">
      <c r="J9" t="s">
        <v>428</v>
      </c>
      <c r="K9" t="s">
        <v>429</v>
      </c>
    </row>
    <row r="10" spans="10:11" x14ac:dyDescent="0.35">
      <c r="J10" t="s">
        <v>430</v>
      </c>
      <c r="K10" t="s">
        <v>431</v>
      </c>
    </row>
    <row r="11" spans="10:11" x14ac:dyDescent="0.35">
      <c r="J11" t="s">
        <v>432</v>
      </c>
      <c r="K11" t="s">
        <v>433</v>
      </c>
    </row>
    <row r="16" spans="10:11" x14ac:dyDescent="0.35">
      <c r="J16" t="s">
        <v>655</v>
      </c>
    </row>
    <row r="17" spans="10:11" x14ac:dyDescent="0.35">
      <c r="K17" t="s">
        <v>656</v>
      </c>
    </row>
    <row r="18" spans="10:11" x14ac:dyDescent="0.35">
      <c r="K18" t="s">
        <v>657</v>
      </c>
    </row>
    <row r="19" spans="10:11" x14ac:dyDescent="0.35">
      <c r="K19" t="s">
        <v>658</v>
      </c>
    </row>
    <row r="20" spans="10:11" x14ac:dyDescent="0.35">
      <c r="K20" t="s">
        <v>659</v>
      </c>
    </row>
    <row r="21" spans="10:11" x14ac:dyDescent="0.35">
      <c r="K21" t="s">
        <v>660</v>
      </c>
    </row>
    <row r="22" spans="10:11" x14ac:dyDescent="0.35">
      <c r="K22" t="s">
        <v>661</v>
      </c>
    </row>
    <row r="23" spans="10:11" x14ac:dyDescent="0.35">
      <c r="K23" t="s">
        <v>662</v>
      </c>
    </row>
    <row r="25" spans="10:11" x14ac:dyDescent="0.35">
      <c r="J25" t="s">
        <v>663</v>
      </c>
    </row>
    <row r="26" spans="10:11" x14ac:dyDescent="0.35">
      <c r="K26" t="s">
        <v>664</v>
      </c>
    </row>
    <row r="27" spans="10:11" x14ac:dyDescent="0.35">
      <c r="K27" t="s">
        <v>665</v>
      </c>
    </row>
    <row r="28" spans="10:11" x14ac:dyDescent="0.35">
      <c r="K28" t="s">
        <v>666</v>
      </c>
    </row>
    <row r="29" spans="10:11" x14ac:dyDescent="0.35">
      <c r="K29" t="s">
        <v>667</v>
      </c>
    </row>
    <row r="30" spans="10:11" x14ac:dyDescent="0.35">
      <c r="K30" t="s">
        <v>668</v>
      </c>
    </row>
    <row r="31" spans="10:11" x14ac:dyDescent="0.35">
      <c r="K31" t="s">
        <v>669</v>
      </c>
    </row>
    <row r="33" spans="10:11" x14ac:dyDescent="0.35">
      <c r="J33" t="s">
        <v>670</v>
      </c>
    </row>
    <row r="34" spans="10:11" x14ac:dyDescent="0.35">
      <c r="K34" t="s">
        <v>671</v>
      </c>
    </row>
    <row r="35" spans="10:11" x14ac:dyDescent="0.35">
      <c r="K35" t="s">
        <v>672</v>
      </c>
    </row>
    <row r="36" spans="10:11" x14ac:dyDescent="0.35">
      <c r="K36" t="s">
        <v>673</v>
      </c>
    </row>
    <row r="37" spans="10:11" x14ac:dyDescent="0.35">
      <c r="K37" t="s">
        <v>674</v>
      </c>
    </row>
    <row r="38" spans="10:11" x14ac:dyDescent="0.35">
      <c r="K38" t="s">
        <v>675</v>
      </c>
    </row>
    <row r="39" spans="10:11" x14ac:dyDescent="0.35">
      <c r="K39" t="s">
        <v>676</v>
      </c>
    </row>
    <row r="41" spans="10:11" x14ac:dyDescent="0.35">
      <c r="J41" t="s">
        <v>677</v>
      </c>
    </row>
    <row r="42" spans="10:11" x14ac:dyDescent="0.35">
      <c r="K42" t="s">
        <v>678</v>
      </c>
    </row>
    <row r="43" spans="10:11" x14ac:dyDescent="0.35">
      <c r="K43" t="s">
        <v>679</v>
      </c>
    </row>
    <row r="44" spans="10:11" x14ac:dyDescent="0.35">
      <c r="K44" t="s">
        <v>680</v>
      </c>
    </row>
    <row r="45" spans="10:11" x14ac:dyDescent="0.35">
      <c r="K45" t="s">
        <v>681</v>
      </c>
    </row>
    <row r="46" spans="10:11" x14ac:dyDescent="0.35">
      <c r="K46" t="s">
        <v>682</v>
      </c>
    </row>
    <row r="47" spans="10:11" x14ac:dyDescent="0.35">
      <c r="K47" t="s">
        <v>683</v>
      </c>
    </row>
    <row r="48" spans="10:11" x14ac:dyDescent="0.35">
      <c r="K48" t="s">
        <v>684</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46"/>
  <sheetViews>
    <sheetView zoomScale="85" zoomScaleNormal="85" workbookViewId="0">
      <selection activeCell="X8" sqref="X8"/>
    </sheetView>
  </sheetViews>
  <sheetFormatPr defaultRowHeight="14.5" x14ac:dyDescent="0.35"/>
  <cols>
    <col min="1" max="1" width="2.6328125" customWidth="1"/>
    <col min="2" max="2" width="2.6328125" style="1" customWidth="1"/>
    <col min="3" max="3" width="2.6328125" style="12" customWidth="1"/>
    <col min="4" max="4" width="2.6328125" style="11" customWidth="1"/>
    <col min="5" max="23" width="2.6328125" customWidth="1"/>
  </cols>
  <sheetData>
    <row r="2" spans="2:4" x14ac:dyDescent="0.35">
      <c r="B2" s="1" t="s">
        <v>272</v>
      </c>
    </row>
    <row r="3" spans="2:4" x14ac:dyDescent="0.35">
      <c r="C3" s="12" t="s">
        <v>273</v>
      </c>
    </row>
    <row r="4" spans="2:4" x14ac:dyDescent="0.35">
      <c r="C4" s="12" t="s">
        <v>274</v>
      </c>
    </row>
    <row r="5" spans="2:4" x14ac:dyDescent="0.35">
      <c r="C5" s="12" t="s">
        <v>295</v>
      </c>
    </row>
    <row r="6" spans="2:4" x14ac:dyDescent="0.35">
      <c r="C6" s="12" t="s">
        <v>275</v>
      </c>
    </row>
    <row r="7" spans="2:4" x14ac:dyDescent="0.35">
      <c r="B7" s="1" t="s">
        <v>240</v>
      </c>
    </row>
    <row r="8" spans="2:4" x14ac:dyDescent="0.35">
      <c r="C8" s="12" t="s">
        <v>241</v>
      </c>
    </row>
    <row r="9" spans="2:4" x14ac:dyDescent="0.35">
      <c r="C9" s="12" t="s">
        <v>264</v>
      </c>
    </row>
    <row r="10" spans="2:4" x14ac:dyDescent="0.35">
      <c r="C10" s="12" t="s">
        <v>276</v>
      </c>
    </row>
    <row r="11" spans="2:4" x14ac:dyDescent="0.35">
      <c r="D11" s="11" t="s">
        <v>281</v>
      </c>
    </row>
    <row r="12" spans="2:4" x14ac:dyDescent="0.35">
      <c r="D12" s="11" t="s">
        <v>278</v>
      </c>
    </row>
    <row r="13" spans="2:4" x14ac:dyDescent="0.35">
      <c r="D13" s="11" t="s">
        <v>369</v>
      </c>
    </row>
    <row r="14" spans="2:4" x14ac:dyDescent="0.35">
      <c r="C14" s="12" t="s">
        <v>266</v>
      </c>
    </row>
    <row r="15" spans="2:4" x14ac:dyDescent="0.35">
      <c r="B15" s="1" t="s">
        <v>129</v>
      </c>
    </row>
    <row r="16" spans="2:4" x14ac:dyDescent="0.35">
      <c r="C16" s="12" t="s">
        <v>242</v>
      </c>
    </row>
    <row r="17" spans="2:5" x14ac:dyDescent="0.35">
      <c r="C17" s="12" t="s">
        <v>265</v>
      </c>
    </row>
    <row r="18" spans="2:5" x14ac:dyDescent="0.35">
      <c r="C18" s="12" t="s">
        <v>243</v>
      </c>
    </row>
    <row r="19" spans="2:5" x14ac:dyDescent="0.35">
      <c r="C19" s="12" t="s">
        <v>244</v>
      </c>
    </row>
    <row r="20" spans="2:5" x14ac:dyDescent="0.35">
      <c r="D20" s="11" t="s">
        <v>245</v>
      </c>
    </row>
    <row r="21" spans="2:5" x14ac:dyDescent="0.35">
      <c r="D21" s="11" t="s">
        <v>247</v>
      </c>
    </row>
    <row r="22" spans="2:5" x14ac:dyDescent="0.35">
      <c r="D22" s="11" t="s">
        <v>246</v>
      </c>
    </row>
    <row r="23" spans="2:5" x14ac:dyDescent="0.35">
      <c r="D23" s="11" t="s">
        <v>248</v>
      </c>
    </row>
    <row r="24" spans="2:5" x14ac:dyDescent="0.35">
      <c r="D24" s="11" t="s">
        <v>249</v>
      </c>
    </row>
    <row r="25" spans="2:5" x14ac:dyDescent="0.35">
      <c r="E25" t="s">
        <v>250</v>
      </c>
    </row>
    <row r="26" spans="2:5" x14ac:dyDescent="0.35">
      <c r="E26" t="s">
        <v>251</v>
      </c>
    </row>
    <row r="27" spans="2:5" x14ac:dyDescent="0.35">
      <c r="E27" t="s">
        <v>252</v>
      </c>
    </row>
    <row r="28" spans="2:5" x14ac:dyDescent="0.35">
      <c r="D28" s="11" t="s">
        <v>262</v>
      </c>
    </row>
    <row r="29" spans="2:5" x14ac:dyDescent="0.35">
      <c r="C29" s="12" t="s">
        <v>253</v>
      </c>
    </row>
    <row r="30" spans="2:5" x14ac:dyDescent="0.35">
      <c r="C30" s="12" t="s">
        <v>256</v>
      </c>
    </row>
    <row r="31" spans="2:5" x14ac:dyDescent="0.35">
      <c r="D31" s="11" t="s">
        <v>254</v>
      </c>
    </row>
    <row r="32" spans="2:5" x14ac:dyDescent="0.35">
      <c r="B32" s="1" t="s">
        <v>127</v>
      </c>
    </row>
    <row r="33" spans="2:4" x14ac:dyDescent="0.35">
      <c r="C33" s="12" t="s">
        <v>268</v>
      </c>
    </row>
    <row r="34" spans="2:4" x14ac:dyDescent="0.35">
      <c r="C34" s="12" t="s">
        <v>267</v>
      </c>
    </row>
    <row r="35" spans="2:4" x14ac:dyDescent="0.35">
      <c r="C35" s="12" t="s">
        <v>269</v>
      </c>
    </row>
    <row r="36" spans="2:4" x14ac:dyDescent="0.35">
      <c r="C36" s="12" t="s">
        <v>270</v>
      </c>
    </row>
    <row r="37" spans="2:4" x14ac:dyDescent="0.35">
      <c r="C37" s="12" t="s">
        <v>318</v>
      </c>
    </row>
    <row r="38" spans="2:4" x14ac:dyDescent="0.35">
      <c r="C38" s="12" t="s">
        <v>255</v>
      </c>
    </row>
    <row r="39" spans="2:4" x14ac:dyDescent="0.35">
      <c r="C39" s="12" t="s">
        <v>271</v>
      </c>
    </row>
    <row r="40" spans="2:4" x14ac:dyDescent="0.35">
      <c r="B40" s="1" t="s">
        <v>128</v>
      </c>
    </row>
    <row r="41" spans="2:4" x14ac:dyDescent="0.35">
      <c r="C41" s="12" t="s">
        <v>257</v>
      </c>
    </row>
    <row r="42" spans="2:4" x14ac:dyDescent="0.35">
      <c r="D42" s="11" t="s">
        <v>263</v>
      </c>
    </row>
    <row r="43" spans="2:4" x14ac:dyDescent="0.35">
      <c r="C43" s="12" t="s">
        <v>258</v>
      </c>
    </row>
    <row r="44" spans="2:4" x14ac:dyDescent="0.35">
      <c r="C44" s="12" t="s">
        <v>260</v>
      </c>
    </row>
    <row r="45" spans="2:4" x14ac:dyDescent="0.35">
      <c r="C45" s="12" t="s">
        <v>259</v>
      </c>
    </row>
    <row r="46" spans="2:4" x14ac:dyDescent="0.35">
      <c r="C46" s="12" t="s">
        <v>261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2"/>
  <sheetViews>
    <sheetView zoomScaleNormal="100" workbookViewId="0">
      <selection activeCell="D7" sqref="D7"/>
    </sheetView>
  </sheetViews>
  <sheetFormatPr defaultRowHeight="14.5" x14ac:dyDescent="0.35"/>
  <cols>
    <col min="1" max="2" width="2.6328125" customWidth="1"/>
    <col min="3" max="3" width="9.08984375" style="6" bestFit="1" customWidth="1"/>
    <col min="4" max="4" width="86.6328125" style="7" customWidth="1"/>
    <col min="5" max="5" width="25.6328125" style="2" customWidth="1"/>
    <col min="6" max="6" width="8.7265625" customWidth="1"/>
  </cols>
  <sheetData>
    <row r="1" spans="2:5" x14ac:dyDescent="0.35">
      <c r="B1" t="s">
        <v>409</v>
      </c>
    </row>
    <row r="3" spans="2:5" x14ac:dyDescent="0.35">
      <c r="C3" s="8" t="s">
        <v>2</v>
      </c>
      <c r="D3" s="9" t="s">
        <v>408</v>
      </c>
      <c r="E3" s="9" t="s">
        <v>16</v>
      </c>
    </row>
    <row r="4" spans="2:5" ht="43.5" x14ac:dyDescent="0.35">
      <c r="C4" s="6" t="s">
        <v>5</v>
      </c>
      <c r="D4" s="7" t="s">
        <v>864</v>
      </c>
      <c r="E4" s="42"/>
    </row>
    <row r="5" spans="2:5" ht="58" x14ac:dyDescent="0.35">
      <c r="C5" s="6" t="s">
        <v>5</v>
      </c>
      <c r="D5" s="7" t="s">
        <v>865</v>
      </c>
      <c r="E5" s="42"/>
    </row>
    <row r="6" spans="2:5" x14ac:dyDescent="0.35">
      <c r="E6" s="42"/>
    </row>
    <row r="7" spans="2:5" ht="29" x14ac:dyDescent="0.35">
      <c r="B7" s="17" t="s">
        <v>633</v>
      </c>
      <c r="C7" s="6" t="s">
        <v>5</v>
      </c>
      <c r="D7" s="7" t="s">
        <v>522</v>
      </c>
    </row>
    <row r="8" spans="2:5" ht="29" x14ac:dyDescent="0.35">
      <c r="B8" s="17" t="s">
        <v>633</v>
      </c>
      <c r="C8" s="6" t="s">
        <v>5</v>
      </c>
      <c r="D8" s="7" t="s">
        <v>523</v>
      </c>
    </row>
    <row r="9" spans="2:5" ht="29" x14ac:dyDescent="0.35">
      <c r="B9" s="17" t="s">
        <v>633</v>
      </c>
      <c r="C9" s="6" t="s">
        <v>5</v>
      </c>
      <c r="D9" s="7" t="s">
        <v>411</v>
      </c>
    </row>
    <row r="10" spans="2:5" x14ac:dyDescent="0.35">
      <c r="B10" s="17" t="s">
        <v>633</v>
      </c>
      <c r="C10" s="6" t="s">
        <v>5</v>
      </c>
      <c r="D10" s="7" t="s">
        <v>410</v>
      </c>
    </row>
    <row r="11" spans="2:5" ht="29" x14ac:dyDescent="0.35">
      <c r="B11" s="17" t="s">
        <v>633</v>
      </c>
      <c r="C11" s="6" t="s">
        <v>5</v>
      </c>
      <c r="D11" s="7" t="s">
        <v>577</v>
      </c>
    </row>
    <row r="12" spans="2:5" ht="43.5" x14ac:dyDescent="0.35">
      <c r="B12" s="17" t="s">
        <v>633</v>
      </c>
      <c r="C12" s="6" t="s">
        <v>5</v>
      </c>
      <c r="D12" s="7" t="s">
        <v>726</v>
      </c>
    </row>
    <row r="13" spans="2:5" x14ac:dyDescent="0.35">
      <c r="B13" s="17" t="s">
        <v>633</v>
      </c>
      <c r="C13" s="6" t="s">
        <v>5</v>
      </c>
      <c r="D13" s="7" t="s">
        <v>624</v>
      </c>
    </row>
    <row r="14" spans="2:5" x14ac:dyDescent="0.35">
      <c r="B14" s="17" t="s">
        <v>633</v>
      </c>
      <c r="C14" s="6" t="s">
        <v>15</v>
      </c>
      <c r="D14" s="7" t="s">
        <v>758</v>
      </c>
    </row>
    <row r="15" spans="2:5" x14ac:dyDescent="0.35">
      <c r="B15" s="17" t="s">
        <v>633</v>
      </c>
      <c r="C15" s="6" t="s">
        <v>15</v>
      </c>
      <c r="D15" s="7" t="s">
        <v>412</v>
      </c>
    </row>
    <row r="16" spans="2:5" x14ac:dyDescent="0.35">
      <c r="B16" s="17" t="s">
        <v>633</v>
      </c>
      <c r="C16" s="6" t="s">
        <v>15</v>
      </c>
      <c r="D16" s="7" t="s">
        <v>164</v>
      </c>
    </row>
    <row r="17" spans="2:4" x14ac:dyDescent="0.35">
      <c r="D17" s="7" t="s">
        <v>733</v>
      </c>
    </row>
    <row r="18" spans="2:4" x14ac:dyDescent="0.35">
      <c r="D18" s="2" t="s">
        <v>734</v>
      </c>
    </row>
    <row r="19" spans="2:4" s="2" customFormat="1" ht="29" x14ac:dyDescent="0.35">
      <c r="B19"/>
      <c r="C19" s="6"/>
      <c r="D19" s="7" t="s">
        <v>729</v>
      </c>
    </row>
    <row r="20" spans="2:4" s="2" customFormat="1" ht="29" x14ac:dyDescent="0.35">
      <c r="B20"/>
      <c r="C20" s="6"/>
      <c r="D20" s="7" t="s">
        <v>731</v>
      </c>
    </row>
    <row r="21" spans="2:4" s="2" customFormat="1" ht="29" x14ac:dyDescent="0.35">
      <c r="B21"/>
      <c r="C21" s="6"/>
      <c r="D21" s="7" t="s">
        <v>730</v>
      </c>
    </row>
    <row r="22" spans="2:4" s="2" customFormat="1" ht="29" x14ac:dyDescent="0.35">
      <c r="B22"/>
      <c r="C22" s="6"/>
      <c r="D22" s="7" t="s">
        <v>841</v>
      </c>
    </row>
    <row r="23" spans="2:4" s="2" customFormat="1" ht="29" x14ac:dyDescent="0.35">
      <c r="B23"/>
      <c r="C23" s="6"/>
      <c r="D23" s="7" t="s">
        <v>732</v>
      </c>
    </row>
    <row r="24" spans="2:4" s="2" customFormat="1" x14ac:dyDescent="0.35">
      <c r="B24"/>
      <c r="C24" s="6"/>
      <c r="D24" s="7" t="s">
        <v>625</v>
      </c>
    </row>
    <row r="25" spans="2:4" s="20" customFormat="1" x14ac:dyDescent="0.35">
      <c r="B25" s="17"/>
      <c r="C25" s="18"/>
      <c r="D25" s="19"/>
    </row>
    <row r="26" spans="2:4" s="2" customFormat="1" x14ac:dyDescent="0.35">
      <c r="B26"/>
      <c r="C26" s="6"/>
      <c r="D26" s="7" t="s">
        <v>626</v>
      </c>
    </row>
    <row r="27" spans="2:4" s="2" customFormat="1" x14ac:dyDescent="0.35">
      <c r="B27"/>
      <c r="C27" s="6"/>
      <c r="D27" s="7" t="s">
        <v>627</v>
      </c>
    </row>
    <row r="28" spans="2:4" s="2" customFormat="1" x14ac:dyDescent="0.35">
      <c r="B28"/>
      <c r="C28" s="6"/>
      <c r="D28" s="7" t="s">
        <v>628</v>
      </c>
    </row>
    <row r="29" spans="2:4" s="2" customFormat="1" x14ac:dyDescent="0.35">
      <c r="B29"/>
      <c r="C29" s="6"/>
      <c r="D29" s="7" t="s">
        <v>629</v>
      </c>
    </row>
    <row r="30" spans="2:4" x14ac:dyDescent="0.35">
      <c r="D30" s="7" t="s">
        <v>630</v>
      </c>
    </row>
    <row r="31" spans="2:4" s="2" customFormat="1" x14ac:dyDescent="0.35">
      <c r="B31"/>
      <c r="C31" s="6"/>
      <c r="D31" s="7" t="s">
        <v>631</v>
      </c>
    </row>
    <row r="32" spans="2:4" s="2" customFormat="1" x14ac:dyDescent="0.35">
      <c r="B32"/>
      <c r="C32" s="6"/>
      <c r="D32" s="7" t="s">
        <v>632</v>
      </c>
    </row>
    <row r="33" spans="2:4" s="2" customFormat="1" x14ac:dyDescent="0.35">
      <c r="B33"/>
      <c r="C33" s="6"/>
      <c r="D33" s="7"/>
    </row>
    <row r="34" spans="2:4" s="2" customFormat="1" x14ac:dyDescent="0.35">
      <c r="B34"/>
      <c r="C34" s="6"/>
      <c r="D34" s="7"/>
    </row>
    <row r="35" spans="2:4" s="2" customFormat="1" x14ac:dyDescent="0.35">
      <c r="B35"/>
      <c r="C35" s="6"/>
      <c r="D35" s="7"/>
    </row>
    <row r="36" spans="2:4" s="2" customFormat="1" x14ac:dyDescent="0.35">
      <c r="B36"/>
      <c r="C36" s="6"/>
      <c r="D36" s="7"/>
    </row>
    <row r="37" spans="2:4" s="2" customFormat="1" x14ac:dyDescent="0.35">
      <c r="B37"/>
      <c r="C37" s="6"/>
      <c r="D37" s="7"/>
    </row>
    <row r="39" spans="2:4" s="2" customFormat="1" x14ac:dyDescent="0.35">
      <c r="B39"/>
      <c r="C39" s="6"/>
      <c r="D39" s="7"/>
    </row>
    <row r="40" spans="2:4" s="2" customFormat="1" x14ac:dyDescent="0.35">
      <c r="B40"/>
      <c r="C40" s="6"/>
      <c r="D40" s="7"/>
    </row>
    <row r="41" spans="2:4" s="2" customFormat="1" x14ac:dyDescent="0.35">
      <c r="B41"/>
      <c r="C41" s="6"/>
      <c r="D41" s="7"/>
    </row>
    <row r="42" spans="2:4" s="2" customFormat="1" x14ac:dyDescent="0.35">
      <c r="B42"/>
      <c r="C42" s="6"/>
      <c r="D42" s="14"/>
    </row>
    <row r="43" spans="2:4" s="2" customFormat="1" x14ac:dyDescent="0.35">
      <c r="B43"/>
      <c r="C43" s="6"/>
      <c r="D43" s="7"/>
    </row>
    <row r="44" spans="2:4" s="2" customFormat="1" x14ac:dyDescent="0.35">
      <c r="B44"/>
      <c r="C44" s="6"/>
      <c r="D44" s="7"/>
    </row>
    <row r="45" spans="2:4" s="2" customFormat="1" x14ac:dyDescent="0.35">
      <c r="B45"/>
      <c r="C45" s="6"/>
      <c r="D45" s="7"/>
    </row>
    <row r="46" spans="2:4" s="2" customFormat="1" x14ac:dyDescent="0.35">
      <c r="B46"/>
      <c r="C46" s="6"/>
      <c r="D46" s="13"/>
    </row>
    <row r="47" spans="2:4" s="2" customFormat="1" x14ac:dyDescent="0.35">
      <c r="B47"/>
      <c r="C47" s="6"/>
      <c r="D47" s="13"/>
    </row>
    <row r="48" spans="2:4" s="2" customFormat="1" x14ac:dyDescent="0.35">
      <c r="B48"/>
      <c r="C48" s="6"/>
      <c r="D48" s="13"/>
    </row>
    <row r="49" spans="2:4" s="2" customFormat="1" x14ac:dyDescent="0.35">
      <c r="B49"/>
      <c r="C49" s="6"/>
      <c r="D49" s="13"/>
    </row>
    <row r="50" spans="2:4" s="2" customFormat="1" x14ac:dyDescent="0.35">
      <c r="B50"/>
      <c r="C50" s="6"/>
      <c r="D50" s="14"/>
    </row>
    <row r="51" spans="2:4" s="2" customFormat="1" x14ac:dyDescent="0.35">
      <c r="B51"/>
      <c r="C51" s="6"/>
      <c r="D51" s="14"/>
    </row>
    <row r="52" spans="2:4" s="2" customFormat="1" x14ac:dyDescent="0.35">
      <c r="B52"/>
      <c r="C52" s="6"/>
      <c r="D52" s="14"/>
    </row>
    <row r="53" spans="2:4" s="2" customFormat="1" x14ac:dyDescent="0.35">
      <c r="B53"/>
      <c r="C53" s="6"/>
      <c r="D53" s="14"/>
    </row>
    <row r="54" spans="2:4" s="2" customFormat="1" x14ac:dyDescent="0.35">
      <c r="B54"/>
      <c r="C54" s="6"/>
      <c r="D54" s="14"/>
    </row>
    <row r="55" spans="2:4" s="2" customFormat="1" x14ac:dyDescent="0.35">
      <c r="B55"/>
      <c r="C55" s="6"/>
      <c r="D55" s="13"/>
    </row>
    <row r="56" spans="2:4" s="2" customFormat="1" x14ac:dyDescent="0.35">
      <c r="B56"/>
      <c r="C56" s="6"/>
      <c r="D56" s="13"/>
    </row>
    <row r="57" spans="2:4" s="2" customFormat="1" x14ac:dyDescent="0.35">
      <c r="B57"/>
      <c r="C57" s="6"/>
      <c r="D57" s="13"/>
    </row>
    <row r="58" spans="2:4" s="2" customFormat="1" x14ac:dyDescent="0.35">
      <c r="B58"/>
      <c r="C58" s="6"/>
      <c r="D58" s="13"/>
    </row>
    <row r="59" spans="2:4" s="2" customFormat="1" x14ac:dyDescent="0.35">
      <c r="B59"/>
      <c r="C59" s="6"/>
      <c r="D59" s="13"/>
    </row>
    <row r="60" spans="2:4" s="2" customFormat="1" x14ac:dyDescent="0.35">
      <c r="B60"/>
      <c r="C60" s="6"/>
      <c r="D60" s="13"/>
    </row>
    <row r="61" spans="2:4" s="2" customFormat="1" x14ac:dyDescent="0.35">
      <c r="B61"/>
      <c r="C61" s="6"/>
      <c r="D61" s="7"/>
    </row>
    <row r="62" spans="2:4" s="2" customFormat="1" x14ac:dyDescent="0.35">
      <c r="B62"/>
      <c r="C62" s="6"/>
      <c r="D62" s="7"/>
    </row>
    <row r="63" spans="2:4" s="2" customFormat="1" x14ac:dyDescent="0.35">
      <c r="B63"/>
      <c r="C63" s="6"/>
      <c r="D63" s="7"/>
    </row>
    <row r="64" spans="2:4" s="2" customFormat="1" x14ac:dyDescent="0.35">
      <c r="B64"/>
      <c r="C64" s="6"/>
      <c r="D64" s="14"/>
    </row>
    <row r="65" spans="2:5" s="2" customFormat="1" x14ac:dyDescent="0.35">
      <c r="B65"/>
      <c r="C65" s="6"/>
      <c r="D65" s="7"/>
    </row>
    <row r="66" spans="2:5" s="2" customFormat="1" x14ac:dyDescent="0.35">
      <c r="B66"/>
      <c r="C66" s="6"/>
      <c r="D66" s="7"/>
    </row>
    <row r="67" spans="2:5" s="2" customFormat="1" x14ac:dyDescent="0.35">
      <c r="B67"/>
      <c r="C67" s="6"/>
      <c r="D67" s="7"/>
    </row>
    <row r="68" spans="2:5" x14ac:dyDescent="0.35">
      <c r="D68" s="13"/>
    </row>
    <row r="69" spans="2:5" x14ac:dyDescent="0.35">
      <c r="D69" s="13"/>
    </row>
    <row r="70" spans="2:5" x14ac:dyDescent="0.35">
      <c r="D70" s="13"/>
      <c r="E70" s="13"/>
    </row>
    <row r="71" spans="2:5" x14ac:dyDescent="0.35">
      <c r="D71" s="13"/>
      <c r="E71" s="13"/>
    </row>
    <row r="72" spans="2:5" x14ac:dyDescent="0.35">
      <c r="D72" s="14"/>
      <c r="E72" s="12"/>
    </row>
    <row r="73" spans="2:5" x14ac:dyDescent="0.35">
      <c r="D73" s="14"/>
      <c r="E73" s="12"/>
    </row>
    <row r="74" spans="2:5" x14ac:dyDescent="0.35">
      <c r="D74" s="13"/>
      <c r="E74" s="12"/>
    </row>
    <row r="75" spans="2:5" x14ac:dyDescent="0.35">
      <c r="D75" s="14"/>
    </row>
    <row r="76" spans="2:5" x14ac:dyDescent="0.35">
      <c r="D76" s="14"/>
    </row>
    <row r="77" spans="2:5" x14ac:dyDescent="0.35">
      <c r="D77" s="13"/>
    </row>
    <row r="78" spans="2:5" x14ac:dyDescent="0.35">
      <c r="D78" s="13"/>
    </row>
    <row r="79" spans="2:5" x14ac:dyDescent="0.35">
      <c r="D79" s="13"/>
    </row>
    <row r="80" spans="2:5" x14ac:dyDescent="0.35">
      <c r="D80" s="13"/>
    </row>
    <row r="81" spans="4:4" x14ac:dyDescent="0.35">
      <c r="D81" s="13"/>
    </row>
    <row r="82" spans="4:4" x14ac:dyDescent="0.35">
      <c r="D82" s="13"/>
    </row>
  </sheetData>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errorStyle="warning" allowBlank="1" showInputMessage="1" showErrorMessage="1">
          <x14:formula1>
            <xm:f>Ref!$B$9:$B$14</xm:f>
          </x14:formula1>
          <xm:sqref>C1:C1048576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5"/>
  <sheetViews>
    <sheetView topLeftCell="A146" zoomScale="80" zoomScaleNormal="80" workbookViewId="0">
      <selection activeCell="E141" sqref="E141:I161"/>
    </sheetView>
  </sheetViews>
  <sheetFormatPr defaultRowHeight="14.5" x14ac:dyDescent="0.35"/>
  <cols>
    <col min="1" max="3" width="2.6328125" style="22" customWidth="1"/>
    <col min="4" max="4" width="22.90625" style="22" customWidth="1"/>
    <col min="5" max="7" width="8.7265625" style="22"/>
    <col min="8" max="8" width="16.7265625" style="23" customWidth="1"/>
    <col min="9" max="9" width="86.6328125" style="23" customWidth="1"/>
    <col min="10" max="10" width="66.54296875" style="23" customWidth="1"/>
    <col min="11" max="11" width="8.7265625" style="22" customWidth="1"/>
    <col min="12" max="12" width="26.1796875" style="23" customWidth="1"/>
    <col min="13" max="13" width="86.6328125" style="23" customWidth="1"/>
    <col min="14" max="14" width="66.54296875" style="23" customWidth="1"/>
    <col min="15" max="15" width="8.7265625" style="22" customWidth="1"/>
    <col min="16" max="16384" width="8.7265625" style="22"/>
  </cols>
  <sheetData>
    <row r="1" spans="2:14" x14ac:dyDescent="0.35">
      <c r="B1" s="22" t="s">
        <v>398</v>
      </c>
      <c r="D1" s="23"/>
      <c r="I1" s="22" t="str">
        <f>"has formula"</f>
        <v>has formula</v>
      </c>
      <c r="J1" s="22"/>
      <c r="L1" s="22"/>
      <c r="M1" s="22"/>
      <c r="N1" s="22"/>
    </row>
    <row r="2" spans="2:14" x14ac:dyDescent="0.35">
      <c r="D2" s="23"/>
      <c r="I2" s="22"/>
      <c r="J2" s="22"/>
      <c r="L2" s="22"/>
      <c r="M2" s="22"/>
      <c r="N2" s="22"/>
    </row>
    <row r="3" spans="2:14" x14ac:dyDescent="0.35">
      <c r="D3" s="24" t="s">
        <v>390</v>
      </c>
      <c r="E3" s="25" t="s">
        <v>2</v>
      </c>
      <c r="F3" s="25" t="s">
        <v>4</v>
      </c>
      <c r="G3" s="25" t="s">
        <v>11</v>
      </c>
      <c r="H3" s="24" t="s">
        <v>126</v>
      </c>
      <c r="I3" s="22" t="s">
        <v>3</v>
      </c>
      <c r="J3" s="22" t="s">
        <v>16</v>
      </c>
      <c r="L3" s="22"/>
      <c r="M3" s="22"/>
      <c r="N3" s="22"/>
    </row>
    <row r="4" spans="2:14" s="23" customFormat="1" ht="58" x14ac:dyDescent="0.35">
      <c r="B4" s="22"/>
      <c r="C4" s="22"/>
      <c r="D4" s="26" t="s">
        <v>759</v>
      </c>
      <c r="E4" s="22" t="s">
        <v>15</v>
      </c>
      <c r="F4" s="22" t="s">
        <v>1</v>
      </c>
      <c r="G4" s="22" t="s">
        <v>12</v>
      </c>
      <c r="H4" s="23" t="s">
        <v>799</v>
      </c>
      <c r="I4" s="23" t="str">
        <f>"Gathering necessary information required for designing and specifying "&amp;Table14[[#This Row],[Supplied Item]]&amp;" to be supplied, including but not limited to attending project briefing, receiving project documents, attending site survey, setting up demo/trial/pilot, as per requested by &lt;customer name&gt;"</f>
        <v>Gathering necessary information required for designing and specifying Network Infrastructure to be supplied, including but not limited to attending project briefing, receiving project documents, attending site survey, setting up demo/trial/pilot, as per requested by &lt;customer name&gt;</v>
      </c>
    </row>
    <row r="5" spans="2:14" s="23" customFormat="1" ht="58" x14ac:dyDescent="0.35">
      <c r="B5" s="22"/>
      <c r="C5" s="22"/>
      <c r="D5" s="26" t="str">
        <f>D4</f>
        <v>Network Infrastructure</v>
      </c>
      <c r="E5" s="22" t="s">
        <v>15</v>
      </c>
      <c r="F5" s="22" t="s">
        <v>1</v>
      </c>
      <c r="G5" s="22" t="s">
        <v>12</v>
      </c>
      <c r="H5" s="23" t="s">
        <v>799</v>
      </c>
      <c r="I5" s="23" t="str">
        <f>"Designing and specifying "&amp;Table14[[#This Row],[Supplied Item]]&amp;" as well as drafting installation position and method according to &lt;document, e.g. design, proposal, tender&gt;"</f>
        <v>Designing and specifying Network Infrastructure as well as drafting installation position and method according to &lt;document, e.g. design, proposal, tender&gt;</v>
      </c>
    </row>
    <row r="6" spans="2:14" s="23" customFormat="1" ht="101.5" x14ac:dyDescent="0.35">
      <c r="B6" s="22"/>
      <c r="C6" s="22"/>
      <c r="D6" s="26" t="str">
        <f t="shared" ref="D6:D24" si="0">D5</f>
        <v>Network Infrastructure</v>
      </c>
      <c r="E6" s="22" t="s">
        <v>15</v>
      </c>
      <c r="F6" s="22" t="s">
        <v>1</v>
      </c>
      <c r="G6" s="22" t="s">
        <v>12</v>
      </c>
      <c r="H6" s="23" t="s">
        <v>799</v>
      </c>
      <c r="I6" s="23" t="str">
        <f>"Providing offer, including but not limited to : "&amp;Table14[[#This Row],[Supplied Item]]&amp;" to be supplied, supplied hardware warranty, supplied hardware datasheet, supplied hardware certificates, supplied hardware communication document, supplied hardware user manual, logistic arrangement for supplied hardware,"&amp;Table14[[#This Row],[Note]]</f>
        <v>Providing offer, including but not limited to : Network Infrastructure to be supplied, supplied hardware warranty, supplied hardware datasheet, supplied hardware certificates, supplied hardware communication document, supplied hardware user manual, logistic arrangement for supplied hardware, supplied hardware operation training, supplied hardware troubleshooting and emergency response training, supplied hardware spare part management, supplied hardware End-Of-Life or Phase-In/Phase-Out roadmap and substitution hardware availability, maintenance contract for supplied hardware.</v>
      </c>
      <c r="J6" s="23" t="s">
        <v>391</v>
      </c>
    </row>
    <row r="7" spans="2:14" s="23" customFormat="1" ht="58" x14ac:dyDescent="0.35">
      <c r="B7" s="22"/>
      <c r="C7" s="22"/>
      <c r="D7" s="26" t="str">
        <f t="shared" si="0"/>
        <v>Network Infrastructure</v>
      </c>
      <c r="E7" s="22" t="s">
        <v>15</v>
      </c>
      <c r="F7" s="22" t="s">
        <v>1</v>
      </c>
      <c r="G7" s="22" t="s">
        <v>12</v>
      </c>
      <c r="H7" s="23" t="s">
        <v>799</v>
      </c>
      <c r="I7" s="23" t="str">
        <f>"Evaluating and accepting "&amp;Table14[[#This Row],[Supplied Item]]&amp;" supplying offer (including commercial negotiation)"</f>
        <v>Evaluating and accepting Network Infrastructure supplying offer (including commercial negotiation)</v>
      </c>
    </row>
    <row r="8" spans="2:14" s="23" customFormat="1" ht="58" x14ac:dyDescent="0.35">
      <c r="B8" s="22"/>
      <c r="C8" s="22"/>
      <c r="D8" s="26" t="str">
        <f t="shared" si="0"/>
        <v>Network Infrastructure</v>
      </c>
      <c r="E8" s="22" t="s">
        <v>15</v>
      </c>
      <c r="F8" s="22" t="s">
        <v>1</v>
      </c>
      <c r="G8" s="22" t="s">
        <v>12</v>
      </c>
      <c r="H8" s="23" t="s">
        <v>799</v>
      </c>
      <c r="I8" s="23" t="str">
        <f>"Gathering necessary information required for supplying "&amp;Table14[[#This Row],[Supplied Item]]&amp;", including but not limited to attending project meeting, collecting project documents from other parties, liaising with other parties, conducting feasibility study, "&amp;Table14[[#This Row],[Note]]</f>
        <v>Gathering necessary information required for supplying Network Infrastructure, including but not limited to attending project meeting, collecting project documents from other parties, liaising with other parties, conducting feasibility study, attending any necessary off-site and / or on-site activity, as per requested by &lt;customer project manager name&gt;</v>
      </c>
      <c r="J8" s="23" t="s">
        <v>392</v>
      </c>
    </row>
    <row r="9" spans="2:14" s="23" customFormat="1" ht="72.5" x14ac:dyDescent="0.35">
      <c r="B9" s="22"/>
      <c r="C9" s="22"/>
      <c r="D9" s="26" t="str">
        <f t="shared" si="0"/>
        <v>Network Infrastructure</v>
      </c>
      <c r="E9" s="22" t="s">
        <v>15</v>
      </c>
      <c r="F9" s="22" t="s">
        <v>1</v>
      </c>
      <c r="G9" s="22" t="s">
        <v>12</v>
      </c>
      <c r="H9" s="23" t="s">
        <v>799</v>
      </c>
      <c r="I9" s="23" t="str">
        <f>"Providing detailed project plan, including but not limited to identifying hardware delivery timeline, liaising with site manager regarding logistic, warehousing and performing work task arrangement, feeding "&amp;Table14[[#This Row],[Supplied Item]]&amp;" installer and other parties with necessary document, such as Commercial invoice, Delivery Order, Certificate of origin, Packing list, Import license, FAT Test Report, Installation Instructions, Configuration Manual, SAT Report Template"</f>
        <v>Providing detailed project plan, including but not limited to identifying hardware delivery timeline, liaising with site manager regarding logistic, warehousing and performing work task arrangement, feeding Network Infrastructure installer and other parties with necessary document, such as Commercial invoice, Delivery Order, Certificate of origin, Packing list, Import license, FAT Test Report, Installation Instructions, Configuration Manual, SAT Report Template</v>
      </c>
    </row>
    <row r="10" spans="2:14" s="23" customFormat="1" ht="58" x14ac:dyDescent="0.35">
      <c r="B10" s="22"/>
      <c r="C10" s="22"/>
      <c r="D10" s="26" t="str">
        <f t="shared" si="0"/>
        <v>Network Infrastructure</v>
      </c>
      <c r="E10" s="22" t="s">
        <v>15</v>
      </c>
      <c r="F10" s="22" t="s">
        <v>1</v>
      </c>
      <c r="G10" s="22" t="s">
        <v>12</v>
      </c>
      <c r="H10" s="23" t="s">
        <v>799</v>
      </c>
      <c r="I10" s="23" t="s">
        <v>283</v>
      </c>
    </row>
    <row r="11" spans="2:14" s="23" customFormat="1" ht="58" x14ac:dyDescent="0.35">
      <c r="B11" s="22"/>
      <c r="C11" s="22"/>
      <c r="D11" s="26" t="str">
        <f t="shared" si="0"/>
        <v>Network Infrastructure</v>
      </c>
      <c r="E11" s="22" t="s">
        <v>15</v>
      </c>
      <c r="F11" s="22" t="s">
        <v>1</v>
      </c>
      <c r="G11" s="22" t="s">
        <v>12</v>
      </c>
      <c r="H11" s="23" t="s">
        <v>799</v>
      </c>
      <c r="I11" s="23" t="str">
        <f>"Approving submitted "&amp;Table14[[#This Row],[Supplied Item]]&amp;" supplying MoS"</f>
        <v>Approving submitted Network Infrastructure supplying MoS</v>
      </c>
    </row>
    <row r="12" spans="2:14" s="23" customFormat="1" ht="58" x14ac:dyDescent="0.35">
      <c r="B12" s="22"/>
      <c r="C12" s="22"/>
      <c r="D12" s="26" t="str">
        <f t="shared" si="0"/>
        <v>Network Infrastructure</v>
      </c>
      <c r="E12" s="22" t="s">
        <v>15</v>
      </c>
      <c r="F12" s="22" t="s">
        <v>1</v>
      </c>
      <c r="G12" s="22" t="s">
        <v>12</v>
      </c>
      <c r="H12" s="23" t="s">
        <v>799</v>
      </c>
      <c r="I12" s="23" t="str">
        <f>"Performing "&amp;Table14[[#This Row],[Supplied Item]]&amp;" supplying tasks according to approved MoS"</f>
        <v>Performing Network Infrastructure supplying tasks according to approved MoS</v>
      </c>
    </row>
    <row r="13" spans="2:14" s="23" customFormat="1" ht="58" x14ac:dyDescent="0.35">
      <c r="B13" s="22"/>
      <c r="C13" s="22"/>
      <c r="D13" s="26" t="str">
        <f t="shared" si="0"/>
        <v>Network Infrastructure</v>
      </c>
      <c r="E13" s="22" t="s">
        <v>15</v>
      </c>
      <c r="F13" s="22" t="s">
        <v>1</v>
      </c>
      <c r="G13" s="22" t="s">
        <v>12</v>
      </c>
      <c r="H13" s="23" t="s">
        <v>799</v>
      </c>
      <c r="I13" s="23" t="s">
        <v>315</v>
      </c>
    </row>
    <row r="14" spans="2:14" s="23" customFormat="1" ht="58" x14ac:dyDescent="0.35">
      <c r="B14" s="22"/>
      <c r="C14" s="22"/>
      <c r="D14" s="26" t="str">
        <f t="shared" si="0"/>
        <v>Network Infrastructure</v>
      </c>
      <c r="E14" s="22" t="s">
        <v>15</v>
      </c>
      <c r="F14" s="22" t="s">
        <v>1</v>
      </c>
      <c r="G14" s="22" t="s">
        <v>12</v>
      </c>
      <c r="H14" s="23" t="s">
        <v>799</v>
      </c>
      <c r="I14" s="23" t="s">
        <v>267</v>
      </c>
    </row>
    <row r="15" spans="2:14" s="23" customFormat="1" ht="58" x14ac:dyDescent="0.35">
      <c r="B15" s="22"/>
      <c r="C15" s="22"/>
      <c r="D15" s="26" t="str">
        <f t="shared" si="0"/>
        <v>Network Infrastructure</v>
      </c>
      <c r="E15" s="22" t="s">
        <v>15</v>
      </c>
      <c r="F15" s="22" t="s">
        <v>1</v>
      </c>
      <c r="G15" s="22" t="s">
        <v>12</v>
      </c>
      <c r="H15" s="23" t="s">
        <v>799</v>
      </c>
      <c r="I15" s="23" t="s">
        <v>316</v>
      </c>
    </row>
    <row r="16" spans="2:14" s="23" customFormat="1" ht="58" x14ac:dyDescent="0.35">
      <c r="B16" s="22"/>
      <c r="C16" s="22"/>
      <c r="D16" s="26" t="str">
        <f t="shared" si="0"/>
        <v>Network Infrastructure</v>
      </c>
      <c r="E16" s="22" t="s">
        <v>15</v>
      </c>
      <c r="F16" s="22" t="s">
        <v>1</v>
      </c>
      <c r="G16" s="22" t="s">
        <v>12</v>
      </c>
      <c r="H16" s="23" t="s">
        <v>799</v>
      </c>
      <c r="I16" s="23" t="s">
        <v>317</v>
      </c>
    </row>
    <row r="17" spans="2:10" s="23" customFormat="1" ht="58" x14ac:dyDescent="0.35">
      <c r="B17" s="22"/>
      <c r="C17" s="22"/>
      <c r="D17" s="26" t="str">
        <f t="shared" si="0"/>
        <v>Network Infrastructure</v>
      </c>
      <c r="E17" s="22" t="s">
        <v>15</v>
      </c>
      <c r="F17" s="22" t="s">
        <v>1</v>
      </c>
      <c r="G17" s="22" t="s">
        <v>12</v>
      </c>
      <c r="H17" s="23" t="s">
        <v>799</v>
      </c>
      <c r="I17" s="23" t="s">
        <v>346</v>
      </c>
    </row>
    <row r="18" spans="2:10" s="23" customFormat="1" ht="58" x14ac:dyDescent="0.35">
      <c r="B18" s="22"/>
      <c r="C18" s="22"/>
      <c r="D18" s="26" t="str">
        <f t="shared" si="0"/>
        <v>Network Infrastructure</v>
      </c>
      <c r="E18" s="22" t="s">
        <v>15</v>
      </c>
      <c r="F18" s="22" t="s">
        <v>1</v>
      </c>
      <c r="G18" s="22" t="s">
        <v>12</v>
      </c>
      <c r="H18" s="23" t="s">
        <v>799</v>
      </c>
      <c r="I18" s="23" t="s">
        <v>255</v>
      </c>
    </row>
    <row r="19" spans="2:10" s="23" customFormat="1" ht="58" x14ac:dyDescent="0.35">
      <c r="B19" s="22"/>
      <c r="C19" s="22"/>
      <c r="D19" s="26" t="str">
        <f t="shared" si="0"/>
        <v>Network Infrastructure</v>
      </c>
      <c r="E19" s="22" t="s">
        <v>15</v>
      </c>
      <c r="F19" s="22" t="s">
        <v>1</v>
      </c>
      <c r="G19" s="22" t="s">
        <v>12</v>
      </c>
      <c r="H19" s="23" t="s">
        <v>799</v>
      </c>
      <c r="I19" s="23" t="s">
        <v>271</v>
      </c>
    </row>
    <row r="20" spans="2:10" s="23" customFormat="1" ht="58" x14ac:dyDescent="0.35">
      <c r="B20" s="22"/>
      <c r="C20" s="22"/>
      <c r="D20" s="26" t="str">
        <f t="shared" si="0"/>
        <v>Network Infrastructure</v>
      </c>
      <c r="E20" s="22" t="s">
        <v>15</v>
      </c>
      <c r="F20" s="22" t="s">
        <v>1</v>
      </c>
      <c r="G20" s="22" t="s">
        <v>12</v>
      </c>
      <c r="H20" s="23" t="s">
        <v>799</v>
      </c>
      <c r="I20" s="23" t="s">
        <v>257</v>
      </c>
    </row>
    <row r="21" spans="2:10" s="23" customFormat="1" ht="58" x14ac:dyDescent="0.35">
      <c r="B21" s="22"/>
      <c r="C21" s="22"/>
      <c r="D21" s="26" t="str">
        <f t="shared" si="0"/>
        <v>Network Infrastructure</v>
      </c>
      <c r="E21" s="22" t="s">
        <v>15</v>
      </c>
      <c r="F21" s="22" t="s">
        <v>1</v>
      </c>
      <c r="G21" s="22" t="s">
        <v>12</v>
      </c>
      <c r="H21" s="23" t="s">
        <v>799</v>
      </c>
      <c r="I21" s="23" t="s">
        <v>258</v>
      </c>
    </row>
    <row r="22" spans="2:10" s="23" customFormat="1" ht="58" x14ac:dyDescent="0.35">
      <c r="B22" s="22"/>
      <c r="C22" s="22"/>
      <c r="D22" s="26" t="str">
        <f t="shared" si="0"/>
        <v>Network Infrastructure</v>
      </c>
      <c r="E22" s="22" t="s">
        <v>15</v>
      </c>
      <c r="F22" s="22" t="s">
        <v>1</v>
      </c>
      <c r="G22" s="22" t="s">
        <v>12</v>
      </c>
      <c r="H22" s="23" t="s">
        <v>799</v>
      </c>
      <c r="I22" s="23" t="s">
        <v>260</v>
      </c>
    </row>
    <row r="23" spans="2:10" s="23" customFormat="1" ht="58" x14ac:dyDescent="0.35">
      <c r="B23" s="22"/>
      <c r="C23" s="22"/>
      <c r="D23" s="26" t="str">
        <f t="shared" si="0"/>
        <v>Network Infrastructure</v>
      </c>
      <c r="E23" s="22" t="s">
        <v>15</v>
      </c>
      <c r="F23" s="22" t="s">
        <v>1</v>
      </c>
      <c r="G23" s="22" t="s">
        <v>12</v>
      </c>
      <c r="H23" s="23" t="s">
        <v>799</v>
      </c>
      <c r="I23" s="23" t="s">
        <v>259</v>
      </c>
    </row>
    <row r="24" spans="2:10" s="23" customFormat="1" ht="58" x14ac:dyDescent="0.35">
      <c r="B24" s="22"/>
      <c r="C24" s="22"/>
      <c r="D24" s="26" t="str">
        <f t="shared" si="0"/>
        <v>Network Infrastructure</v>
      </c>
      <c r="E24" s="22" t="s">
        <v>15</v>
      </c>
      <c r="F24" s="22" t="s">
        <v>1</v>
      </c>
      <c r="G24" s="22" t="s">
        <v>12</v>
      </c>
      <c r="H24" s="23" t="s">
        <v>799</v>
      </c>
      <c r="I24" s="23" t="s">
        <v>261</v>
      </c>
    </row>
    <row r="25" spans="2:10" s="23" customFormat="1" ht="43.5" x14ac:dyDescent="0.35">
      <c r="B25" s="22"/>
      <c r="C25" s="22"/>
      <c r="D25" s="26" t="str">
        <f>D24</f>
        <v>Network Infrastructure</v>
      </c>
      <c r="E25" s="22" t="s">
        <v>15</v>
      </c>
      <c r="F25" s="22" t="s">
        <v>1</v>
      </c>
      <c r="G25" s="22" t="s">
        <v>14</v>
      </c>
      <c r="H25" s="23" t="s">
        <v>760</v>
      </c>
      <c r="I25" s="23" t="str">
        <f>"Gathering necessary information required for installing supplied "&amp;Table14[[#This Row],[Supplied Item]]&amp;", including but not limited to attending project briefing, receiving project documents, attending site survey, setting up demo/trial/pilot, as per requested by &lt;customer name&gt;"</f>
        <v>Gathering necessary information required for installing supplied Network Infrastructure, including but not limited to attending project briefing, receiving project documents, attending site survey, setting up demo/trial/pilot, as per requested by &lt;customer name&gt;</v>
      </c>
    </row>
    <row r="26" spans="2:10" s="23" customFormat="1" ht="29" x14ac:dyDescent="0.35">
      <c r="B26" s="22"/>
      <c r="C26" s="22"/>
      <c r="D26" s="26" t="str">
        <f>D25</f>
        <v>Network Infrastructure</v>
      </c>
      <c r="E26" s="22" t="s">
        <v>15</v>
      </c>
      <c r="F26" s="22" t="s">
        <v>1</v>
      </c>
      <c r="G26" s="22" t="s">
        <v>14</v>
      </c>
      <c r="H26" s="23" t="s">
        <v>760</v>
      </c>
      <c r="I26" s="23" t="str">
        <f>"Liaising with "&amp;Table14[[#This Row],[Supplied Item]]&amp;" supplier to specify supplied "&amp;Table14[[#This Row],[Supplied Item]]&amp;" intended installation position and method according to &lt;document, e.g. Installation Instruction, design&gt;"</f>
        <v>Liaising with Network Infrastructure supplier to specify supplied Network Infrastructure intended installation position and method according to &lt;document, e.g. Installation Instruction, design&gt;</v>
      </c>
    </row>
    <row r="27" spans="2:10" s="23" customFormat="1" ht="72.5" x14ac:dyDescent="0.35">
      <c r="B27" s="22"/>
      <c r="C27" s="22"/>
      <c r="D27" s="26" t="str">
        <f t="shared" ref="D27:D87" si="1">D26</f>
        <v>Network Infrastructure</v>
      </c>
      <c r="E27" s="22" t="s">
        <v>15</v>
      </c>
      <c r="F27" s="22" t="s">
        <v>1</v>
      </c>
      <c r="G27" s="22" t="s">
        <v>14</v>
      </c>
      <c r="H27" s="23" t="s">
        <v>760</v>
      </c>
      <c r="I27" s="23" t="str">
        <f>"Providing offer, including but not limited to : "&amp;Table14[[#This Row],[Supplied Item]]&amp;" installation service to be supplied, DLP (Defect Liability Period), any materials or tools required in completing the supplied service, "&amp;Table14[[#This Row],[Note]]</f>
        <v>Providing offer, including but not limited to : Network Infrastructure installation service to be supplied, DLP (Defect Liability Period), any materials or tools required in completing the supplied service, project management (including resource management, labour work permit application, labour safety certificate (e.g. CSOC, BCSS) acquisition, labour professional qualification (e.g. LEW, PE) acquisition, project planning), drawings, MoS, completion report, maintenance contract</v>
      </c>
      <c r="J27" s="23" t="s">
        <v>570</v>
      </c>
    </row>
    <row r="28" spans="2:10" s="23" customFormat="1" x14ac:dyDescent="0.35">
      <c r="B28" s="22"/>
      <c r="C28" s="22"/>
      <c r="D28" s="26" t="str">
        <f t="shared" si="1"/>
        <v>Network Infrastructure</v>
      </c>
      <c r="E28" s="22" t="s">
        <v>15</v>
      </c>
      <c r="F28" s="22" t="s">
        <v>1</v>
      </c>
      <c r="G28" s="22" t="s">
        <v>14</v>
      </c>
      <c r="H28" s="23" t="s">
        <v>760</v>
      </c>
      <c r="I28" s="23" t="str">
        <f>"Evaluating and accepting "&amp;Table14[[#This Row],[Supplied Item]]&amp;" installation offer (including commercial negotiation)"</f>
        <v>Evaluating and accepting Network Infrastructure installation offer (including commercial negotiation)</v>
      </c>
    </row>
    <row r="29" spans="2:10" s="29" customFormat="1" ht="58" x14ac:dyDescent="0.35">
      <c r="B29" s="27"/>
      <c r="C29" s="27"/>
      <c r="D29" s="28" t="str">
        <f t="shared" si="1"/>
        <v>Network Infrastructure</v>
      </c>
      <c r="E29" s="22" t="s">
        <v>15</v>
      </c>
      <c r="F29" s="22" t="s">
        <v>1</v>
      </c>
      <c r="G29" s="27" t="s">
        <v>14</v>
      </c>
      <c r="H29" s="23" t="s">
        <v>761</v>
      </c>
      <c r="I29" s="29" t="str">
        <f>"Gathering necessary information required for installing "&amp;Table14[[#This Row],[Supplied Item]]&amp;", including but not limited to attending project meeting, collecting project documents from other parties, liaising with other parties, "&amp;Table14[[#This Row],[Note]]</f>
        <v>Gathering necessary information required for installing Network Infrastructure, including but not limited to attending project meeting, collecting project documents from other parties, liaising with other parties, conducting feasibility study, attending any necessary off-site and / or on-site activity, as per requested by &lt;customer project manager name&gt;</v>
      </c>
      <c r="J29" s="29" t="s">
        <v>393</v>
      </c>
    </row>
    <row r="30" spans="2:10" s="23" customFormat="1" ht="43.5" x14ac:dyDescent="0.35">
      <c r="B30" s="22"/>
      <c r="C30" s="22"/>
      <c r="D30" s="26" t="str">
        <f t="shared" si="1"/>
        <v>Network Infrastructure</v>
      </c>
      <c r="E30" s="22" t="s">
        <v>15</v>
      </c>
      <c r="F30" s="22" t="s">
        <v>1</v>
      </c>
      <c r="G30" s="22" t="s">
        <v>14</v>
      </c>
      <c r="H30" s="23" t="s">
        <v>761</v>
      </c>
      <c r="I30" s="23" t="s">
        <v>373</v>
      </c>
    </row>
    <row r="31" spans="2:10" s="23" customFormat="1" ht="29" x14ac:dyDescent="0.35">
      <c r="B31" s="22"/>
      <c r="C31" s="22"/>
      <c r="D31" s="26" t="str">
        <f t="shared" si="1"/>
        <v>Network Infrastructure</v>
      </c>
      <c r="E31" s="22" t="s">
        <v>15</v>
      </c>
      <c r="F31" s="22" t="s">
        <v>1</v>
      </c>
      <c r="G31" s="22" t="s">
        <v>14</v>
      </c>
      <c r="H31" s="23" t="s">
        <v>761</v>
      </c>
      <c r="I31" s="23" t="str">
        <f>"Providing "&amp;Table14[[#This Row],[Supplied Item]]&amp;" installation MoS, states aligned work schedule, any other arrangement as well as the risks, control measures implementation method and contingency plan"</f>
        <v>Providing Network Infrastructure installation MoS, states aligned work schedule, any other arrangement as well as the risks, control measures implementation method and contingency plan</v>
      </c>
    </row>
    <row r="32" spans="2:10" s="23" customFormat="1" x14ac:dyDescent="0.35">
      <c r="B32" s="22"/>
      <c r="C32" s="22"/>
      <c r="D32" s="26" t="str">
        <f t="shared" si="1"/>
        <v>Network Infrastructure</v>
      </c>
      <c r="E32" s="22" t="s">
        <v>15</v>
      </c>
      <c r="F32" s="22" t="s">
        <v>1</v>
      </c>
      <c r="G32" s="22" t="s">
        <v>14</v>
      </c>
      <c r="H32" s="23" t="s">
        <v>761</v>
      </c>
      <c r="I32" s="23" t="str">
        <f>"Approving submitted "&amp;Table14[[#This Row],[Supplied Item]]&amp;" installation MoS"</f>
        <v>Approving submitted Network Infrastructure installation MoS</v>
      </c>
    </row>
    <row r="33" spans="2:10" s="23" customFormat="1" x14ac:dyDescent="0.35">
      <c r="B33" s="22"/>
      <c r="C33" s="22"/>
      <c r="D33" s="26" t="str">
        <f t="shared" si="1"/>
        <v>Network Infrastructure</v>
      </c>
      <c r="E33" s="22" t="s">
        <v>15</v>
      </c>
      <c r="F33" s="22" t="s">
        <v>1</v>
      </c>
      <c r="G33" s="22" t="s">
        <v>14</v>
      </c>
      <c r="H33" s="23" t="s">
        <v>761</v>
      </c>
      <c r="I33" s="23" t="str">
        <f>"Performing "&amp;Table14[[#This Row],[Supplied Item]]&amp;" installation tasks according to approved MoS"</f>
        <v>Performing Network Infrastructure installation tasks according to approved MoS</v>
      </c>
    </row>
    <row r="34" spans="2:10" s="23" customFormat="1" ht="72.5" x14ac:dyDescent="0.35">
      <c r="B34" s="22"/>
      <c r="C34" s="22"/>
      <c r="D34" s="26" t="str">
        <f t="shared" si="1"/>
        <v>Network Infrastructure</v>
      </c>
      <c r="E34" s="22" t="s">
        <v>15</v>
      </c>
      <c r="F34" s="22" t="s">
        <v>1</v>
      </c>
      <c r="G34" s="22" t="s">
        <v>14</v>
      </c>
      <c r="H34" s="23" t="s">
        <v>762</v>
      </c>
      <c r="I34" s="23" t="str">
        <f>"Submitting completion report template (e.g. pre-installation location photos and installed hardware photos), indicates the work evaluation criteria for approval (e.g. meeting the "&amp;Table14[[#This Row],[Supplied Item]]&amp;" "&amp; Table14[[#This Row],[Note]]</f>
        <v>Submitting completion report template (e.g. pre-installation location photos and installed hardware photos), indicates the work evaluation criteria for approval (e.g. meeting the Network Infrastructure installation requirement in Installation Instruction, work been completed on schedule and within budget, completed work complies with local standards, work been carried out in a safe manner, work been done with minimum interruption to other party's work and even the aesthetic consideration)</v>
      </c>
      <c r="J34" s="23" t="s">
        <v>394</v>
      </c>
    </row>
    <row r="35" spans="2:10" s="23" customFormat="1" x14ac:dyDescent="0.35">
      <c r="B35" s="22"/>
      <c r="C35" s="22"/>
      <c r="D35" s="26" t="str">
        <f t="shared" si="1"/>
        <v>Network Infrastructure</v>
      </c>
      <c r="E35" s="22" t="s">
        <v>15</v>
      </c>
      <c r="F35" s="22" t="s">
        <v>1</v>
      </c>
      <c r="G35" s="22" t="s">
        <v>14</v>
      </c>
      <c r="H35" s="23" t="s">
        <v>762</v>
      </c>
      <c r="I35" s="23" t="s">
        <v>267</v>
      </c>
    </row>
    <row r="36" spans="2:10" s="23" customFormat="1" x14ac:dyDescent="0.35">
      <c r="B36" s="22"/>
      <c r="C36" s="22"/>
      <c r="D36" s="26" t="str">
        <f t="shared" si="1"/>
        <v>Network Infrastructure</v>
      </c>
      <c r="E36" s="22" t="s">
        <v>15</v>
      </c>
      <c r="F36" s="22" t="s">
        <v>1</v>
      </c>
      <c r="G36" s="22" t="s">
        <v>14</v>
      </c>
      <c r="H36" s="23" t="s">
        <v>762</v>
      </c>
      <c r="I36" s="23" t="s">
        <v>320</v>
      </c>
    </row>
    <row r="37" spans="2:10" s="23" customFormat="1" x14ac:dyDescent="0.35">
      <c r="B37" s="22"/>
      <c r="C37" s="22"/>
      <c r="D37" s="26" t="str">
        <f t="shared" si="1"/>
        <v>Network Infrastructure</v>
      </c>
      <c r="E37" s="22" t="s">
        <v>15</v>
      </c>
      <c r="F37" s="22" t="s">
        <v>1</v>
      </c>
      <c r="G37" s="22" t="s">
        <v>14</v>
      </c>
      <c r="H37" s="23" t="s">
        <v>762</v>
      </c>
      <c r="I37" s="23" t="s">
        <v>321</v>
      </c>
    </row>
    <row r="38" spans="2:10" s="23" customFormat="1" ht="29" x14ac:dyDescent="0.35">
      <c r="B38" s="22"/>
      <c r="C38" s="22"/>
      <c r="D38" s="26" t="str">
        <f t="shared" si="1"/>
        <v>Network Infrastructure</v>
      </c>
      <c r="E38" s="22" t="s">
        <v>15</v>
      </c>
      <c r="F38" s="22" t="s">
        <v>1</v>
      </c>
      <c r="G38" s="22" t="s">
        <v>14</v>
      </c>
      <c r="H38" s="23" t="s">
        <v>762</v>
      </c>
      <c r="I38" s="23" t="s">
        <v>322</v>
      </c>
    </row>
    <row r="39" spans="2:10" s="23" customFormat="1" x14ac:dyDescent="0.35">
      <c r="B39" s="22"/>
      <c r="C39" s="22"/>
      <c r="D39" s="26" t="str">
        <f t="shared" si="1"/>
        <v>Network Infrastructure</v>
      </c>
      <c r="E39" s="22" t="s">
        <v>15</v>
      </c>
      <c r="F39" s="22" t="s">
        <v>1</v>
      </c>
      <c r="G39" s="22" t="s">
        <v>14</v>
      </c>
      <c r="H39" s="23" t="s">
        <v>762</v>
      </c>
      <c r="I39" s="23" t="s">
        <v>255</v>
      </c>
    </row>
    <row r="40" spans="2:10" s="23" customFormat="1" x14ac:dyDescent="0.35">
      <c r="B40" s="22"/>
      <c r="C40" s="22"/>
      <c r="D40" s="26" t="str">
        <f t="shared" si="1"/>
        <v>Network Infrastructure</v>
      </c>
      <c r="E40" s="22" t="s">
        <v>15</v>
      </c>
      <c r="F40" s="22" t="s">
        <v>1</v>
      </c>
      <c r="G40" s="22" t="s">
        <v>14</v>
      </c>
      <c r="H40" s="23" t="s">
        <v>762</v>
      </c>
      <c r="I40" s="23" t="s">
        <v>271</v>
      </c>
    </row>
    <row r="41" spans="2:10" s="23" customFormat="1" x14ac:dyDescent="0.35">
      <c r="B41" s="22"/>
      <c r="C41" s="22"/>
      <c r="D41" s="26" t="str">
        <f t="shared" si="1"/>
        <v>Network Infrastructure</v>
      </c>
      <c r="E41" s="22" t="s">
        <v>15</v>
      </c>
      <c r="F41" s="22" t="s">
        <v>1</v>
      </c>
      <c r="G41" s="22" t="s">
        <v>14</v>
      </c>
      <c r="H41" s="23" t="s">
        <v>763</v>
      </c>
      <c r="I41" s="23" t="s">
        <v>257</v>
      </c>
    </row>
    <row r="42" spans="2:10" s="23" customFormat="1" x14ac:dyDescent="0.35">
      <c r="B42" s="22"/>
      <c r="C42" s="22"/>
      <c r="D42" s="26" t="str">
        <f t="shared" si="1"/>
        <v>Network Infrastructure</v>
      </c>
      <c r="E42" s="22" t="s">
        <v>15</v>
      </c>
      <c r="F42" s="22" t="s">
        <v>1</v>
      </c>
      <c r="G42" s="22" t="s">
        <v>14</v>
      </c>
      <c r="H42" s="23" t="s">
        <v>763</v>
      </c>
      <c r="I42" s="23" t="s">
        <v>258</v>
      </c>
    </row>
    <row r="43" spans="2:10" s="23" customFormat="1" x14ac:dyDescent="0.35">
      <c r="B43" s="22"/>
      <c r="C43" s="22"/>
      <c r="D43" s="26" t="str">
        <f t="shared" si="1"/>
        <v>Network Infrastructure</v>
      </c>
      <c r="E43" s="22" t="s">
        <v>15</v>
      </c>
      <c r="F43" s="22" t="s">
        <v>1</v>
      </c>
      <c r="G43" s="22" t="s">
        <v>14</v>
      </c>
      <c r="H43" s="23" t="s">
        <v>763</v>
      </c>
      <c r="I43" s="23" t="s">
        <v>260</v>
      </c>
    </row>
    <row r="44" spans="2:10" s="23" customFormat="1" x14ac:dyDescent="0.35">
      <c r="B44" s="22"/>
      <c r="C44" s="22"/>
      <c r="D44" s="26" t="str">
        <f t="shared" si="1"/>
        <v>Network Infrastructure</v>
      </c>
      <c r="E44" s="22" t="s">
        <v>15</v>
      </c>
      <c r="F44" s="22" t="s">
        <v>1</v>
      </c>
      <c r="G44" s="22" t="s">
        <v>14</v>
      </c>
      <c r="H44" s="23" t="s">
        <v>763</v>
      </c>
      <c r="I44" s="23" t="s">
        <v>259</v>
      </c>
    </row>
    <row r="45" spans="2:10" s="23" customFormat="1" x14ac:dyDescent="0.35">
      <c r="B45" s="22"/>
      <c r="C45" s="22"/>
      <c r="D45" s="26" t="str">
        <f t="shared" si="1"/>
        <v>Network Infrastructure</v>
      </c>
      <c r="E45" s="22" t="s">
        <v>15</v>
      </c>
      <c r="F45" s="22" t="s">
        <v>1</v>
      </c>
      <c r="G45" s="22" t="s">
        <v>14</v>
      </c>
      <c r="H45" s="23" t="s">
        <v>763</v>
      </c>
      <c r="I45" s="23" t="s">
        <v>261</v>
      </c>
    </row>
    <row r="46" spans="2:10" s="23" customFormat="1" ht="43.5" x14ac:dyDescent="0.35">
      <c r="B46" s="22"/>
      <c r="C46" s="22"/>
      <c r="D46" s="26" t="str">
        <f t="shared" si="1"/>
        <v>Network Infrastructure</v>
      </c>
      <c r="E46" s="22" t="s">
        <v>15</v>
      </c>
      <c r="F46" s="22" t="s">
        <v>1</v>
      </c>
      <c r="G46" s="22" t="s">
        <v>14</v>
      </c>
      <c r="H46" s="23" t="s">
        <v>764</v>
      </c>
      <c r="I46" s="23" t="str">
        <f>"Gathering necessary information required for connecting installed "&amp;Table14[[#This Row],[Supplied Item]]&amp;", including but not limited to attending project briefing, receiving project documents, attending site survey, setting up demo/trial/pilot, as per requested by &lt;customer name&gt;"</f>
        <v>Gathering necessary information required for connecting installed Network Infrastructure, including but not limited to attending project briefing, receiving project documents, attending site survey, setting up demo/trial/pilot, as per requested by &lt;customer name&gt;</v>
      </c>
    </row>
    <row r="47" spans="2:10" s="23" customFormat="1" ht="29" x14ac:dyDescent="0.35">
      <c r="B47" s="22"/>
      <c r="C47" s="22"/>
      <c r="D47" s="26" t="str">
        <f t="shared" si="1"/>
        <v>Network Infrastructure</v>
      </c>
      <c r="E47" s="22" t="s">
        <v>15</v>
      </c>
      <c r="F47" s="22" t="s">
        <v>1</v>
      </c>
      <c r="G47" s="22" t="s">
        <v>14</v>
      </c>
      <c r="H47" s="23" t="s">
        <v>764</v>
      </c>
      <c r="I47" s="23" t="str">
        <f>"Liaising with "&amp;Table14[[#This Row],[Supplied Item]]&amp;" installer to understand supplied LITEON component(s) installation position and method according to &lt;document, e.g. Installation Instruction, design&gt;"</f>
        <v>Liaising with Network Infrastructure installer to understand supplied LITEON component(s) installation position and method according to &lt;document, e.g. Installation Instruction, design&gt;</v>
      </c>
    </row>
    <row r="48" spans="2:10" s="23" customFormat="1" ht="72.5" x14ac:dyDescent="0.35">
      <c r="B48" s="22"/>
      <c r="C48" s="22"/>
      <c r="D48" s="26" t="str">
        <f t="shared" si="1"/>
        <v>Network Infrastructure</v>
      </c>
      <c r="E48" s="22" t="s">
        <v>15</v>
      </c>
      <c r="F48" s="22" t="s">
        <v>1</v>
      </c>
      <c r="G48" s="22" t="s">
        <v>14</v>
      </c>
      <c r="H48" s="23" t="s">
        <v>764</v>
      </c>
      <c r="I48" s="23" t="s">
        <v>571</v>
      </c>
    </row>
    <row r="49" spans="2:10" s="23" customFormat="1" ht="29" x14ac:dyDescent="0.35">
      <c r="B49" s="22"/>
      <c r="C49" s="22"/>
      <c r="D49" s="26" t="str">
        <f t="shared" si="1"/>
        <v>Network Infrastructure</v>
      </c>
      <c r="E49" s="22" t="s">
        <v>15</v>
      </c>
      <c r="F49" s="22" t="s">
        <v>1</v>
      </c>
      <c r="G49" s="22" t="s">
        <v>14</v>
      </c>
      <c r="H49" s="23" t="s">
        <v>764</v>
      </c>
      <c r="I49" s="23" t="str">
        <f>"Evaluating and accepting "&amp;Table14[[#This Row],[Supplied Item]]&amp;" cabling work offer (including commercial negotiation)"</f>
        <v>Evaluating and accepting Network Infrastructure cabling work offer (including commercial negotiation)</v>
      </c>
    </row>
    <row r="50" spans="2:10" s="23" customFormat="1" ht="58" x14ac:dyDescent="0.35">
      <c r="B50" s="22"/>
      <c r="C50" s="22"/>
      <c r="D50" s="26" t="str">
        <f t="shared" si="1"/>
        <v>Network Infrastructure</v>
      </c>
      <c r="E50" s="22" t="s">
        <v>15</v>
      </c>
      <c r="F50" s="22" t="s">
        <v>1</v>
      </c>
      <c r="G50" s="22" t="s">
        <v>14</v>
      </c>
      <c r="H50" s="23" t="s">
        <v>765</v>
      </c>
      <c r="I50" s="23" t="str">
        <f>"Gathering necessary information required for connecting "&amp;Table14[[#This Row],[Supplied Item]]&amp;Table14[[#This Row],[Note]]</f>
        <v>Gathering necessary information required for connecting Network Infrastructure, including but not limited to attending project meeting, collecting project documents from other parties, liaising with other parties, conducting feasibility study, attending any necessary off-site and / or on-site activity, as per requested by &lt;customer project manager name&gt;</v>
      </c>
      <c r="J50" s="23" t="s">
        <v>395</v>
      </c>
    </row>
    <row r="51" spans="2:10" s="23" customFormat="1" ht="43.5" x14ac:dyDescent="0.35">
      <c r="B51" s="22"/>
      <c r="C51" s="22"/>
      <c r="D51" s="26" t="str">
        <f t="shared" si="1"/>
        <v>Network Infrastructure</v>
      </c>
      <c r="E51" s="22" t="s">
        <v>15</v>
      </c>
      <c r="F51" s="22" t="s">
        <v>1</v>
      </c>
      <c r="G51" s="22" t="s">
        <v>14</v>
      </c>
      <c r="H51" s="23" t="s">
        <v>765</v>
      </c>
      <c r="I51" s="23" t="s">
        <v>372</v>
      </c>
    </row>
    <row r="52" spans="2:10" s="23" customFormat="1" ht="29" x14ac:dyDescent="0.35">
      <c r="B52" s="22"/>
      <c r="C52" s="22"/>
      <c r="D52" s="26" t="str">
        <f t="shared" si="1"/>
        <v>Network Infrastructure</v>
      </c>
      <c r="E52" s="22" t="s">
        <v>15</v>
      </c>
      <c r="F52" s="22" t="s">
        <v>1</v>
      </c>
      <c r="G52" s="22" t="s">
        <v>14</v>
      </c>
      <c r="H52" s="23" t="s">
        <v>765</v>
      </c>
      <c r="I52" s="23" t="s">
        <v>298</v>
      </c>
    </row>
    <row r="53" spans="2:10" s="23" customFormat="1" x14ac:dyDescent="0.35">
      <c r="B53" s="22"/>
      <c r="C53" s="22"/>
      <c r="D53" s="26" t="str">
        <f t="shared" si="1"/>
        <v>Network Infrastructure</v>
      </c>
      <c r="E53" s="22" t="s">
        <v>15</v>
      </c>
      <c r="F53" s="22" t="s">
        <v>1</v>
      </c>
      <c r="G53" s="22" t="s">
        <v>14</v>
      </c>
      <c r="H53" s="23" t="s">
        <v>765</v>
      </c>
      <c r="I53" s="23" t="str">
        <f>"Approving submitted "&amp;Table14[[#This Row],[Supplied Item]]&amp;" cabling work MoS"</f>
        <v>Approving submitted Network Infrastructure cabling work MoS</v>
      </c>
    </row>
    <row r="54" spans="2:10" s="23" customFormat="1" x14ac:dyDescent="0.35">
      <c r="B54" s="22"/>
      <c r="C54" s="22"/>
      <c r="D54" s="26" t="str">
        <f t="shared" si="1"/>
        <v>Network Infrastructure</v>
      </c>
      <c r="E54" s="22" t="s">
        <v>15</v>
      </c>
      <c r="F54" s="22" t="s">
        <v>1</v>
      </c>
      <c r="G54" s="22" t="s">
        <v>14</v>
      </c>
      <c r="H54" s="23" t="s">
        <v>765</v>
      </c>
      <c r="I54" s="23" t="str">
        <f>"Performing "&amp;Table14[[#This Row],[Supplied Item]]&amp;" cabling work tasks according to approved MoS"</f>
        <v>Performing Network Infrastructure cabling work tasks according to approved MoS</v>
      </c>
    </row>
    <row r="55" spans="2:10" s="23" customFormat="1" ht="87" x14ac:dyDescent="0.35">
      <c r="B55" s="22"/>
      <c r="C55" s="22"/>
      <c r="D55" s="26" t="str">
        <f t="shared" si="1"/>
        <v>Network Infrastructure</v>
      </c>
      <c r="E55" s="22" t="s">
        <v>15</v>
      </c>
      <c r="F55" s="22" t="s">
        <v>1</v>
      </c>
      <c r="G55" s="22" t="s">
        <v>14</v>
      </c>
      <c r="H55" s="23" t="s">
        <v>766</v>
      </c>
      <c r="I55" s="23" t="str">
        <f>"Submitting completion report template (e.g. cable routing diagram, cable piping or trunking photos, labeling and termination photos), indicates the work evaluation criteria for approval (e.g. meeting the "&amp;Table14[[#This Row],[Supplied Item]]&amp;Table14[[#This Row],[Note]]</f>
        <v>Submitting completion report template (e.g. cable routing diagram, cable piping or trunking photos, labeling and termination photos), indicates the work evaluation criteria for approval (e.g. meeting the Network Infrastructure connection requirement in Installation Instruction, work been completed on schedule and within budget, completed work complies with local standards, work been carried out in a safe manner, work been done with minimum interruption to other party's work and even the aesthetic consideration)</v>
      </c>
      <c r="J55" s="23" t="s">
        <v>396</v>
      </c>
    </row>
    <row r="56" spans="2:10" s="23" customFormat="1" x14ac:dyDescent="0.35">
      <c r="B56" s="22"/>
      <c r="C56" s="22"/>
      <c r="D56" s="26" t="str">
        <f t="shared" si="1"/>
        <v>Network Infrastructure</v>
      </c>
      <c r="E56" s="22" t="s">
        <v>15</v>
      </c>
      <c r="F56" s="22" t="s">
        <v>1</v>
      </c>
      <c r="G56" s="22" t="s">
        <v>14</v>
      </c>
      <c r="H56" s="23" t="s">
        <v>766</v>
      </c>
      <c r="I56" s="23" t="s">
        <v>267</v>
      </c>
    </row>
    <row r="57" spans="2:10" s="23" customFormat="1" x14ac:dyDescent="0.35">
      <c r="B57" s="22"/>
      <c r="C57" s="22"/>
      <c r="D57" s="26" t="str">
        <f t="shared" si="1"/>
        <v>Network Infrastructure</v>
      </c>
      <c r="E57" s="22" t="s">
        <v>15</v>
      </c>
      <c r="F57" s="22" t="s">
        <v>1</v>
      </c>
      <c r="G57" s="22" t="s">
        <v>14</v>
      </c>
      <c r="H57" s="23" t="s">
        <v>766</v>
      </c>
      <c r="I57" s="23" t="s">
        <v>324</v>
      </c>
    </row>
    <row r="58" spans="2:10" s="23" customFormat="1" x14ac:dyDescent="0.35">
      <c r="B58" s="22"/>
      <c r="C58" s="22"/>
      <c r="D58" s="26" t="str">
        <f t="shared" si="1"/>
        <v>Network Infrastructure</v>
      </c>
      <c r="E58" s="22" t="s">
        <v>15</v>
      </c>
      <c r="F58" s="22" t="s">
        <v>1</v>
      </c>
      <c r="G58" s="22" t="s">
        <v>14</v>
      </c>
      <c r="H58" s="23" t="s">
        <v>766</v>
      </c>
      <c r="I58" s="23" t="s">
        <v>325</v>
      </c>
    </row>
    <row r="59" spans="2:10" s="23" customFormat="1" ht="29" x14ac:dyDescent="0.35">
      <c r="B59" s="22"/>
      <c r="C59" s="22"/>
      <c r="D59" s="26" t="str">
        <f t="shared" si="1"/>
        <v>Network Infrastructure</v>
      </c>
      <c r="E59" s="22" t="s">
        <v>15</v>
      </c>
      <c r="F59" s="22" t="s">
        <v>1</v>
      </c>
      <c r="G59" s="22" t="s">
        <v>14</v>
      </c>
      <c r="H59" s="23" t="s">
        <v>766</v>
      </c>
      <c r="I59" s="23" t="s">
        <v>322</v>
      </c>
    </row>
    <row r="60" spans="2:10" s="23" customFormat="1" x14ac:dyDescent="0.35">
      <c r="B60" s="22"/>
      <c r="C60" s="22"/>
      <c r="D60" s="26" t="str">
        <f t="shared" si="1"/>
        <v>Network Infrastructure</v>
      </c>
      <c r="E60" s="22" t="s">
        <v>15</v>
      </c>
      <c r="F60" s="22" t="s">
        <v>1</v>
      </c>
      <c r="G60" s="22" t="s">
        <v>14</v>
      </c>
      <c r="H60" s="23" t="s">
        <v>766</v>
      </c>
      <c r="I60" s="23" t="s">
        <v>255</v>
      </c>
    </row>
    <row r="61" spans="2:10" s="23" customFormat="1" x14ac:dyDescent="0.35">
      <c r="B61" s="22"/>
      <c r="C61" s="22"/>
      <c r="D61" s="26" t="str">
        <f t="shared" si="1"/>
        <v>Network Infrastructure</v>
      </c>
      <c r="E61" s="22" t="s">
        <v>15</v>
      </c>
      <c r="F61" s="22" t="s">
        <v>1</v>
      </c>
      <c r="G61" s="22" t="s">
        <v>14</v>
      </c>
      <c r="H61" s="23" t="s">
        <v>766</v>
      </c>
      <c r="I61" s="23" t="s">
        <v>271</v>
      </c>
    </row>
    <row r="62" spans="2:10" s="23" customFormat="1" x14ac:dyDescent="0.35">
      <c r="B62" s="22"/>
      <c r="C62" s="22"/>
      <c r="D62" s="26" t="str">
        <f t="shared" si="1"/>
        <v>Network Infrastructure</v>
      </c>
      <c r="E62" s="22" t="s">
        <v>15</v>
      </c>
      <c r="F62" s="22" t="s">
        <v>1</v>
      </c>
      <c r="G62" s="22" t="s">
        <v>14</v>
      </c>
      <c r="H62" s="23" t="s">
        <v>767</v>
      </c>
      <c r="I62" s="23" t="s">
        <v>257</v>
      </c>
    </row>
    <row r="63" spans="2:10" s="23" customFormat="1" x14ac:dyDescent="0.35">
      <c r="B63" s="22"/>
      <c r="C63" s="22"/>
      <c r="D63" s="26" t="str">
        <f t="shared" si="1"/>
        <v>Network Infrastructure</v>
      </c>
      <c r="E63" s="22" t="s">
        <v>15</v>
      </c>
      <c r="F63" s="22" t="s">
        <v>1</v>
      </c>
      <c r="G63" s="22" t="s">
        <v>14</v>
      </c>
      <c r="H63" s="23" t="s">
        <v>767</v>
      </c>
      <c r="I63" s="23" t="s">
        <v>258</v>
      </c>
    </row>
    <row r="64" spans="2:10" s="23" customFormat="1" x14ac:dyDescent="0.35">
      <c r="B64" s="22"/>
      <c r="C64" s="22"/>
      <c r="D64" s="26" t="str">
        <f t="shared" si="1"/>
        <v>Network Infrastructure</v>
      </c>
      <c r="E64" s="22" t="s">
        <v>15</v>
      </c>
      <c r="F64" s="22" t="s">
        <v>1</v>
      </c>
      <c r="G64" s="22" t="s">
        <v>14</v>
      </c>
      <c r="H64" s="23" t="s">
        <v>767</v>
      </c>
      <c r="I64" s="23" t="s">
        <v>260</v>
      </c>
    </row>
    <row r="65" spans="2:10" s="23" customFormat="1" x14ac:dyDescent="0.35">
      <c r="B65" s="22"/>
      <c r="C65" s="22"/>
      <c r="D65" s="26" t="str">
        <f t="shared" si="1"/>
        <v>Network Infrastructure</v>
      </c>
      <c r="E65" s="22" t="s">
        <v>15</v>
      </c>
      <c r="F65" s="22" t="s">
        <v>1</v>
      </c>
      <c r="G65" s="22" t="s">
        <v>14</v>
      </c>
      <c r="H65" s="23" t="s">
        <v>767</v>
      </c>
      <c r="I65" s="23" t="s">
        <v>259</v>
      </c>
    </row>
    <row r="66" spans="2:10" s="23" customFormat="1" x14ac:dyDescent="0.35">
      <c r="B66" s="22"/>
      <c r="C66" s="22"/>
      <c r="D66" s="26" t="str">
        <f t="shared" si="1"/>
        <v>Network Infrastructure</v>
      </c>
      <c r="E66" s="22" t="s">
        <v>15</v>
      </c>
      <c r="F66" s="22" t="s">
        <v>1</v>
      </c>
      <c r="G66" s="22" t="s">
        <v>14</v>
      </c>
      <c r="H66" s="23" t="s">
        <v>767</v>
      </c>
      <c r="I66" s="23" t="s">
        <v>261</v>
      </c>
    </row>
    <row r="67" spans="2:10" s="23" customFormat="1" ht="43.5" x14ac:dyDescent="0.35">
      <c r="B67" s="22"/>
      <c r="C67" s="22"/>
      <c r="D67" s="26" t="str">
        <f t="shared" si="1"/>
        <v>Network Infrastructure</v>
      </c>
      <c r="E67" s="22" t="s">
        <v>15</v>
      </c>
      <c r="F67" s="22" t="s">
        <v>1</v>
      </c>
      <c r="G67" s="22" t="s">
        <v>14</v>
      </c>
      <c r="H67" s="23" t="s">
        <v>768</v>
      </c>
      <c r="I67" s="23" t="str">
        <f>"Gathering necessary information required for configuring connected "&amp;Table14[[#This Row],[Supplied Item]]&amp;Table14[[#This Row],[Note]]</f>
        <v>Gathering necessary information required for configuring connected Network Infrastructure, including but not limited to attending project briefing, receiving project documents, attending site survey, setting up demo/trial/pilot, as per requested by &lt;customer name&gt;</v>
      </c>
      <c r="J67" s="23" t="s">
        <v>397</v>
      </c>
    </row>
    <row r="68" spans="2:10" s="23" customFormat="1" ht="29" x14ac:dyDescent="0.35">
      <c r="B68" s="22"/>
      <c r="C68" s="22"/>
      <c r="D68" s="26" t="str">
        <f t="shared" si="1"/>
        <v>Network Infrastructure</v>
      </c>
      <c r="E68" s="22" t="s">
        <v>15</v>
      </c>
      <c r="F68" s="22" t="s">
        <v>1</v>
      </c>
      <c r="G68" s="22" t="s">
        <v>14</v>
      </c>
      <c r="H68" s="23" t="s">
        <v>768</v>
      </c>
      <c r="I68" s="23" t="str">
        <f>"Liaising with "&amp;Table14[[#This Row],[Supplied Item]]&amp;" cabler to understand supplied "&amp;Table14[[#This Row],[Supplied Item]]&amp;" connection method according to &lt;document, e.g. Installation Instruction, design&gt;"</f>
        <v>Liaising with Network Infrastructure cabler to understand supplied Network Infrastructure connection method according to &lt;document, e.g. Installation Instruction, design&gt;</v>
      </c>
    </row>
    <row r="69" spans="2:10" s="23" customFormat="1" ht="72.5" x14ac:dyDescent="0.35">
      <c r="B69" s="22"/>
      <c r="C69" s="22"/>
      <c r="D69" s="26" t="str">
        <f t="shared" si="1"/>
        <v>Network Infrastructure</v>
      </c>
      <c r="E69" s="22" t="s">
        <v>15</v>
      </c>
      <c r="F69" s="22" t="s">
        <v>1</v>
      </c>
      <c r="G69" s="22" t="s">
        <v>14</v>
      </c>
      <c r="H69" s="23" t="s">
        <v>768</v>
      </c>
      <c r="I69" s="23" t="s">
        <v>571</v>
      </c>
    </row>
    <row r="70" spans="2:10" s="23" customFormat="1" ht="29" x14ac:dyDescent="0.35">
      <c r="B70" s="22"/>
      <c r="C70" s="22"/>
      <c r="D70" s="26" t="str">
        <f t="shared" si="1"/>
        <v>Network Infrastructure</v>
      </c>
      <c r="E70" s="22" t="s">
        <v>15</v>
      </c>
      <c r="F70" s="22" t="s">
        <v>1</v>
      </c>
      <c r="G70" s="22" t="s">
        <v>14</v>
      </c>
      <c r="H70" s="23" t="s">
        <v>768</v>
      </c>
      <c r="I70" s="23" t="str">
        <f>"Evaluating and accepting "&amp;Table14[[#This Row],[Supplied Item]]&amp;" configuration work offer (including commercial negotiation)"</f>
        <v>Evaluating and accepting Network Infrastructure configuration work offer (including commercial negotiation)</v>
      </c>
    </row>
    <row r="71" spans="2:10" s="23" customFormat="1" ht="58" x14ac:dyDescent="0.35">
      <c r="B71" s="22"/>
      <c r="C71" s="22"/>
      <c r="D71" s="26" t="str">
        <f t="shared" si="1"/>
        <v>Network Infrastructure</v>
      </c>
      <c r="E71" s="22" t="s">
        <v>15</v>
      </c>
      <c r="F71" s="22" t="s">
        <v>1</v>
      </c>
      <c r="G71" s="22" t="s">
        <v>14</v>
      </c>
      <c r="H71" s="23" t="s">
        <v>769</v>
      </c>
      <c r="I71" s="23" t="str">
        <f>"Gathering necessary information required for configure connected "&amp;Table14[[#This Row],[Supplied Item]]&amp;Table14[[#This Row],[Note]]</f>
        <v>Gathering necessary information required for configure connected Network Infrastructure, including but not limited to attending project meeting, collecting project documents from other parties, liaising with other parties, conducting feasibility study, attending any necessary off-site and / or on-site activity, as per requested by &lt;customer project manager name&gt;</v>
      </c>
      <c r="J71" s="23" t="s">
        <v>395</v>
      </c>
    </row>
    <row r="72" spans="2:10" s="23" customFormat="1" ht="43.5" x14ac:dyDescent="0.35">
      <c r="B72" s="22"/>
      <c r="C72" s="22"/>
      <c r="D72" s="26" t="str">
        <f t="shared" si="1"/>
        <v>Network Infrastructure</v>
      </c>
      <c r="E72" s="22" t="s">
        <v>15</v>
      </c>
      <c r="F72" s="22" t="s">
        <v>1</v>
      </c>
      <c r="G72" s="22" t="s">
        <v>14</v>
      </c>
      <c r="H72" s="23" t="s">
        <v>769</v>
      </c>
      <c r="I72" s="23" t="s">
        <v>328</v>
      </c>
    </row>
    <row r="73" spans="2:10" s="23" customFormat="1" ht="29" x14ac:dyDescent="0.35">
      <c r="B73" s="22"/>
      <c r="C73" s="22"/>
      <c r="D73" s="26" t="str">
        <f t="shared" si="1"/>
        <v>Network Infrastructure</v>
      </c>
      <c r="E73" s="22" t="s">
        <v>15</v>
      </c>
      <c r="F73" s="22" t="s">
        <v>1</v>
      </c>
      <c r="G73" s="22" t="s">
        <v>14</v>
      </c>
      <c r="H73" s="23" t="s">
        <v>769</v>
      </c>
      <c r="I73" s="23" t="s">
        <v>298</v>
      </c>
    </row>
    <row r="74" spans="2:10" s="23" customFormat="1" x14ac:dyDescent="0.35">
      <c r="B74" s="22"/>
      <c r="C74" s="22"/>
      <c r="D74" s="26" t="str">
        <f t="shared" si="1"/>
        <v>Network Infrastructure</v>
      </c>
      <c r="E74" s="22" t="s">
        <v>15</v>
      </c>
      <c r="F74" s="22" t="s">
        <v>1</v>
      </c>
      <c r="G74" s="22" t="s">
        <v>14</v>
      </c>
      <c r="H74" s="23" t="s">
        <v>769</v>
      </c>
      <c r="I74" s="23" t="str">
        <f>"Approving submitted "&amp;Table14[[#This Row],[Supplied Item]]&amp;" configuration work MoS"</f>
        <v>Approving submitted Network Infrastructure configuration work MoS</v>
      </c>
    </row>
    <row r="75" spans="2:10" s="23" customFormat="1" x14ac:dyDescent="0.35">
      <c r="B75" s="22"/>
      <c r="C75" s="22"/>
      <c r="D75" s="26" t="str">
        <f t="shared" si="1"/>
        <v>Network Infrastructure</v>
      </c>
      <c r="E75" s="22" t="s">
        <v>15</v>
      </c>
      <c r="F75" s="22" t="s">
        <v>1</v>
      </c>
      <c r="G75" s="22" t="s">
        <v>14</v>
      </c>
      <c r="H75" s="23" t="s">
        <v>769</v>
      </c>
      <c r="I75" s="23" t="str">
        <f>"Performing "&amp;Table14[[#This Row],[Supplied Item]]&amp;" configuration work tasks according to approved MoS"</f>
        <v>Performing Network Infrastructure configuration work tasks according to approved MoS</v>
      </c>
    </row>
    <row r="76" spans="2:10" s="23" customFormat="1" ht="72.5" x14ac:dyDescent="0.35">
      <c r="B76" s="22"/>
      <c r="C76" s="22"/>
      <c r="D76" s="26" t="str">
        <f t="shared" si="1"/>
        <v>Network Infrastructure</v>
      </c>
      <c r="E76" s="22" t="s">
        <v>15</v>
      </c>
      <c r="F76" s="22" t="s">
        <v>1</v>
      </c>
      <c r="G76" s="22" t="s">
        <v>14</v>
      </c>
      <c r="H76" s="23" t="s">
        <v>770</v>
      </c>
      <c r="I76" s="23" t="s">
        <v>389</v>
      </c>
    </row>
    <row r="77" spans="2:10" s="23" customFormat="1" x14ac:dyDescent="0.35">
      <c r="B77" s="22"/>
      <c r="C77" s="22"/>
      <c r="D77" s="26" t="str">
        <f t="shared" si="1"/>
        <v>Network Infrastructure</v>
      </c>
      <c r="E77" s="22" t="s">
        <v>15</v>
      </c>
      <c r="F77" s="22" t="s">
        <v>1</v>
      </c>
      <c r="G77" s="22" t="s">
        <v>14</v>
      </c>
      <c r="H77" s="23" t="s">
        <v>770</v>
      </c>
      <c r="I77" s="23" t="s">
        <v>267</v>
      </c>
    </row>
    <row r="78" spans="2:10" s="23" customFormat="1" x14ac:dyDescent="0.35">
      <c r="B78" s="22"/>
      <c r="C78" s="22"/>
      <c r="D78" s="26" t="str">
        <f t="shared" si="1"/>
        <v>Network Infrastructure</v>
      </c>
      <c r="E78" s="22" t="s">
        <v>15</v>
      </c>
      <c r="F78" s="22" t="s">
        <v>1</v>
      </c>
      <c r="G78" s="22" t="s">
        <v>14</v>
      </c>
      <c r="H78" s="23" t="s">
        <v>770</v>
      </c>
      <c r="I78" s="23" t="s">
        <v>331</v>
      </c>
    </row>
    <row r="79" spans="2:10" s="23" customFormat="1" x14ac:dyDescent="0.35">
      <c r="B79" s="22"/>
      <c r="C79" s="22"/>
      <c r="D79" s="26" t="str">
        <f t="shared" si="1"/>
        <v>Network Infrastructure</v>
      </c>
      <c r="E79" s="22" t="s">
        <v>15</v>
      </c>
      <c r="F79" s="22" t="s">
        <v>1</v>
      </c>
      <c r="G79" s="22" t="s">
        <v>14</v>
      </c>
      <c r="H79" s="23" t="s">
        <v>770</v>
      </c>
      <c r="I79" s="23" t="s">
        <v>332</v>
      </c>
    </row>
    <row r="80" spans="2:10" s="23" customFormat="1" ht="29" x14ac:dyDescent="0.35">
      <c r="B80" s="22"/>
      <c r="C80" s="22"/>
      <c r="D80" s="26" t="str">
        <f t="shared" si="1"/>
        <v>Network Infrastructure</v>
      </c>
      <c r="E80" s="22" t="s">
        <v>15</v>
      </c>
      <c r="F80" s="22" t="s">
        <v>1</v>
      </c>
      <c r="G80" s="22" t="s">
        <v>14</v>
      </c>
      <c r="H80" s="23" t="s">
        <v>770</v>
      </c>
      <c r="I80" s="23" t="s">
        <v>322</v>
      </c>
    </row>
    <row r="81" spans="1:14" s="23" customFormat="1" x14ac:dyDescent="0.35">
      <c r="B81" s="22"/>
      <c r="C81" s="22"/>
      <c r="D81" s="26" t="str">
        <f t="shared" si="1"/>
        <v>Network Infrastructure</v>
      </c>
      <c r="E81" s="22" t="s">
        <v>15</v>
      </c>
      <c r="F81" s="22" t="s">
        <v>1</v>
      </c>
      <c r="G81" s="22" t="s">
        <v>14</v>
      </c>
      <c r="H81" s="23" t="s">
        <v>770</v>
      </c>
      <c r="I81" s="23" t="s">
        <v>255</v>
      </c>
    </row>
    <row r="82" spans="1:14" s="23" customFormat="1" x14ac:dyDescent="0.35">
      <c r="B82" s="22"/>
      <c r="C82" s="22"/>
      <c r="D82" s="26" t="str">
        <f t="shared" si="1"/>
        <v>Network Infrastructure</v>
      </c>
      <c r="E82" s="22" t="s">
        <v>15</v>
      </c>
      <c r="F82" s="22" t="s">
        <v>1</v>
      </c>
      <c r="G82" s="22" t="s">
        <v>14</v>
      </c>
      <c r="H82" s="23" t="s">
        <v>770</v>
      </c>
      <c r="I82" s="23" t="s">
        <v>271</v>
      </c>
    </row>
    <row r="83" spans="1:14" s="23" customFormat="1" x14ac:dyDescent="0.35">
      <c r="B83" s="22"/>
      <c r="C83" s="22"/>
      <c r="D83" s="26" t="str">
        <f t="shared" si="1"/>
        <v>Network Infrastructure</v>
      </c>
      <c r="E83" s="22" t="s">
        <v>15</v>
      </c>
      <c r="F83" s="22" t="s">
        <v>1</v>
      </c>
      <c r="G83" s="22" t="s">
        <v>14</v>
      </c>
      <c r="H83" s="23" t="s">
        <v>771</v>
      </c>
      <c r="I83" s="23" t="s">
        <v>257</v>
      </c>
    </row>
    <row r="84" spans="1:14" s="23" customFormat="1" x14ac:dyDescent="0.35">
      <c r="B84" s="22"/>
      <c r="C84" s="22"/>
      <c r="D84" s="26" t="str">
        <f t="shared" si="1"/>
        <v>Network Infrastructure</v>
      </c>
      <c r="E84" s="22" t="s">
        <v>15</v>
      </c>
      <c r="F84" s="22" t="s">
        <v>1</v>
      </c>
      <c r="G84" s="22" t="s">
        <v>14</v>
      </c>
      <c r="H84" s="23" t="s">
        <v>771</v>
      </c>
      <c r="I84" s="23" t="s">
        <v>258</v>
      </c>
    </row>
    <row r="85" spans="1:14" s="23" customFormat="1" x14ac:dyDescent="0.35">
      <c r="B85" s="22"/>
      <c r="C85" s="22"/>
      <c r="D85" s="26" t="str">
        <f t="shared" si="1"/>
        <v>Network Infrastructure</v>
      </c>
      <c r="E85" s="22" t="s">
        <v>15</v>
      </c>
      <c r="F85" s="22" t="s">
        <v>1</v>
      </c>
      <c r="G85" s="22" t="s">
        <v>14</v>
      </c>
      <c r="H85" s="23" t="s">
        <v>771</v>
      </c>
      <c r="I85" s="23" t="s">
        <v>260</v>
      </c>
    </row>
    <row r="86" spans="1:14" s="23" customFormat="1" x14ac:dyDescent="0.35">
      <c r="B86" s="22"/>
      <c r="C86" s="22"/>
      <c r="D86" s="26" t="str">
        <f t="shared" si="1"/>
        <v>Network Infrastructure</v>
      </c>
      <c r="E86" s="22" t="s">
        <v>15</v>
      </c>
      <c r="F86" s="22" t="s">
        <v>1</v>
      </c>
      <c r="G86" s="22" t="s">
        <v>14</v>
      </c>
      <c r="H86" s="23" t="s">
        <v>771</v>
      </c>
      <c r="I86" s="23" t="s">
        <v>259</v>
      </c>
    </row>
    <row r="87" spans="1:14" s="23" customFormat="1" x14ac:dyDescent="0.35">
      <c r="B87" s="22"/>
      <c r="C87" s="22"/>
      <c r="D87" s="26" t="str">
        <f t="shared" si="1"/>
        <v>Network Infrastructure</v>
      </c>
      <c r="E87" s="22" t="s">
        <v>15</v>
      </c>
      <c r="F87" s="22" t="s">
        <v>1</v>
      </c>
      <c r="G87" s="22" t="s">
        <v>14</v>
      </c>
      <c r="H87" s="23" t="s">
        <v>771</v>
      </c>
      <c r="I87" s="23" t="s">
        <v>261</v>
      </c>
    </row>
    <row r="88" spans="1:14" s="30" customFormat="1" x14ac:dyDescent="0.35">
      <c r="A88" s="30" t="s">
        <v>399</v>
      </c>
      <c r="B88" s="31" t="s">
        <v>399</v>
      </c>
      <c r="C88" s="31"/>
      <c r="D88" s="32"/>
      <c r="E88" s="31"/>
      <c r="F88" s="31"/>
      <c r="G88" s="31"/>
    </row>
    <row r="89" spans="1:14" ht="58" x14ac:dyDescent="0.35">
      <c r="D89" s="33" t="s">
        <v>400</v>
      </c>
      <c r="E89" s="22" t="s">
        <v>15</v>
      </c>
      <c r="F89" s="22" t="s">
        <v>0</v>
      </c>
      <c r="G89" s="22" t="s">
        <v>13</v>
      </c>
      <c r="H89" s="23" t="s">
        <v>402</v>
      </c>
      <c r="I89" s="23" t="str">
        <f>"Gathering necessary information required for designing and specifying "&amp;Table14[[#This Row],[Supplied Item]]&amp;" to be supplied, including but not limited to attending project briefing, receiving project documents, attending site survey, setting up demo/trial/pilot, as per requested by &lt;customer name&gt;"</f>
        <v>Gathering necessary information required for designing and specifying 3rd party software to be supplied, including but not limited to attending project briefing, receiving project documents, attending site survey, setting up demo/trial/pilot, as per requested by &lt;customer name&gt;</v>
      </c>
      <c r="L89" s="22"/>
      <c r="M89" s="22"/>
      <c r="N89" s="22"/>
    </row>
    <row r="90" spans="1:14" ht="58" x14ac:dyDescent="0.35">
      <c r="D90" s="33" t="str">
        <f>D89</f>
        <v>3rd party software</v>
      </c>
      <c r="E90" s="22" t="s">
        <v>15</v>
      </c>
      <c r="F90" s="22" t="s">
        <v>0</v>
      </c>
      <c r="G90" s="22" t="s">
        <v>13</v>
      </c>
      <c r="H90" s="23" t="s">
        <v>402</v>
      </c>
      <c r="I90" s="23" t="str">
        <f>"Designing and specifying "&amp;Table14[[#This Row],[Supplied Item]]&amp;" as well as development and deployment method and schedule according to &lt;document, e.g. design, proposal, tender&gt;, if applicable"</f>
        <v>Designing and specifying 3rd party software as well as development and deployment method and schedule according to &lt;document, e.g. design, proposal, tender&gt;, if applicable</v>
      </c>
      <c r="L90" s="22"/>
      <c r="M90" s="22"/>
      <c r="N90" s="22"/>
    </row>
    <row r="91" spans="1:14" ht="116" x14ac:dyDescent="0.35">
      <c r="D91" s="33" t="str">
        <f t="shared" ref="D91:D109" si="2">D90</f>
        <v>3rd party software</v>
      </c>
      <c r="E91" s="22" t="s">
        <v>15</v>
      </c>
      <c r="F91" s="22" t="s">
        <v>0</v>
      </c>
      <c r="G91" s="22" t="s">
        <v>13</v>
      </c>
      <c r="H91" s="23" t="s">
        <v>402</v>
      </c>
      <c r="I91" s="23" t="str">
        <f>"Providing offer, including but not limited to : "&amp;Table14[[#This Row],[Supplied Item]]&amp;" to be supplied together with the compliance table and / or the feature list, supplied software warranty or DLP (Defect Liability Period), supplied software licensing terms and conditions"&amp;Table14[[#This Row],[Note]]</f>
        <v>Providing offer, including but not limited to : 3rd party software to be supplied together with the compliance table and / or the feature list, supplied software warranty or DLP (Defect Liability Period), supplied software licensing terms and conditions, supplied software subscription terms and conditions, supplied software certificates, supplied software SDK or API document, supplied software user manual, development and / or deployment arrangement for supplied software, supplied software operation and troubleshooting training, supplied software dependency management, supplied software End-Of-Life or Phase-In/Phase-Out roadmap and substitution software availability, maintenance contract for supplied software.</v>
      </c>
      <c r="J91" s="23" t="s">
        <v>413</v>
      </c>
      <c r="L91" s="22"/>
      <c r="M91" s="22"/>
      <c r="N91" s="22"/>
    </row>
    <row r="92" spans="1:14" ht="58" x14ac:dyDescent="0.35">
      <c r="D92" s="33" t="str">
        <f t="shared" si="2"/>
        <v>3rd party software</v>
      </c>
      <c r="E92" s="22" t="s">
        <v>15</v>
      </c>
      <c r="F92" s="22" t="s">
        <v>0</v>
      </c>
      <c r="G92" s="22" t="s">
        <v>13</v>
      </c>
      <c r="H92" s="23" t="s">
        <v>402</v>
      </c>
      <c r="I92" s="23" t="str">
        <f>"Evaluating and accepting "&amp;Table14[[#This Row],[Supplied Item]]&amp;" supplying offer (including commercial negotiation)"</f>
        <v>Evaluating and accepting 3rd party software supplying offer (including commercial negotiation)</v>
      </c>
      <c r="L92" s="22"/>
      <c r="M92" s="22"/>
      <c r="N92" s="22"/>
    </row>
    <row r="93" spans="1:14" ht="58" x14ac:dyDescent="0.35">
      <c r="D93" s="33" t="str">
        <f t="shared" si="2"/>
        <v>3rd party software</v>
      </c>
      <c r="E93" s="22" t="s">
        <v>15</v>
      </c>
      <c r="F93" s="22" t="s">
        <v>0</v>
      </c>
      <c r="G93" s="22" t="s">
        <v>13</v>
      </c>
      <c r="H93" s="23" t="s">
        <v>403</v>
      </c>
      <c r="I93" s="23" t="str">
        <f>"Gathering necessary information required for supplying "&amp;Table14[[#This Row],[Supplied Item]]&amp;", including but not limited to attending project meeting, collecting project documents from other parties, liaising with other parties, conducting feasibility study, "&amp;Table14[[#This Row],[Note]]</f>
        <v>Gathering necessary information required for supplying 3rd party software, including but not limited to attending project meeting, collecting project documents from other parties, liaising with other parties, conducting feasibility study, attending any necessary off-site and / or on-site activity, as per requested by &lt;customer project manager name&gt;</v>
      </c>
      <c r="J93" s="23" t="s">
        <v>392</v>
      </c>
      <c r="L93" s="22"/>
      <c r="M93" s="22"/>
      <c r="N93" s="22"/>
    </row>
    <row r="94" spans="1:14" ht="87" x14ac:dyDescent="0.35">
      <c r="D94" s="33" t="str">
        <f t="shared" si="2"/>
        <v>3rd party software</v>
      </c>
      <c r="E94" s="22" t="s">
        <v>15</v>
      </c>
      <c r="F94" s="22" t="s">
        <v>0</v>
      </c>
      <c r="G94" s="22" t="s">
        <v>13</v>
      </c>
      <c r="H94" s="23" t="s">
        <v>403</v>
      </c>
      <c r="I94" s="23" t="s">
        <v>414</v>
      </c>
      <c r="L94" s="22"/>
      <c r="M94" s="22"/>
      <c r="N94" s="22"/>
    </row>
    <row r="95" spans="1:14" ht="58" x14ac:dyDescent="0.35">
      <c r="D95" s="33" t="str">
        <f t="shared" si="2"/>
        <v>3rd party software</v>
      </c>
      <c r="E95" s="22" t="s">
        <v>15</v>
      </c>
      <c r="F95" s="22" t="s">
        <v>0</v>
      </c>
      <c r="G95" s="22" t="s">
        <v>13</v>
      </c>
      <c r="H95" s="23" t="s">
        <v>403</v>
      </c>
      <c r="I95" s="23" t="s">
        <v>401</v>
      </c>
      <c r="L95" s="22"/>
      <c r="M95" s="22"/>
      <c r="N95" s="22"/>
    </row>
    <row r="96" spans="1:14" ht="58" x14ac:dyDescent="0.35">
      <c r="D96" s="33" t="str">
        <f t="shared" si="2"/>
        <v>3rd party software</v>
      </c>
      <c r="E96" s="22" t="s">
        <v>15</v>
      </c>
      <c r="F96" s="22" t="s">
        <v>0</v>
      </c>
      <c r="G96" s="22" t="s">
        <v>13</v>
      </c>
      <c r="H96" s="23" t="s">
        <v>403</v>
      </c>
      <c r="I96" s="23" t="str">
        <f>"Approving submitted "&amp;Table14[[#This Row],[Supplied Item]]&amp;" supplying MoS"</f>
        <v>Approving submitted 3rd party software supplying MoS</v>
      </c>
      <c r="L96" s="22"/>
      <c r="M96" s="22"/>
      <c r="N96" s="22"/>
    </row>
    <row r="97" spans="1:14" ht="58" x14ac:dyDescent="0.35">
      <c r="D97" s="33" t="str">
        <f t="shared" si="2"/>
        <v>3rd party software</v>
      </c>
      <c r="E97" s="22" t="s">
        <v>15</v>
      </c>
      <c r="F97" s="22" t="s">
        <v>0</v>
      </c>
      <c r="G97" s="22" t="s">
        <v>13</v>
      </c>
      <c r="H97" s="23" t="s">
        <v>403</v>
      </c>
      <c r="I97" s="23" t="str">
        <f>"Performing "&amp;Table14[[#This Row],[Supplied Item]]&amp;" supplying tasks according to approved MoS"</f>
        <v>Performing 3rd party software supplying tasks according to approved MoS</v>
      </c>
      <c r="L97" s="22"/>
      <c r="M97" s="22"/>
      <c r="N97" s="22"/>
    </row>
    <row r="98" spans="1:14" ht="58" x14ac:dyDescent="0.35">
      <c r="D98" s="33" t="str">
        <f t="shared" si="2"/>
        <v>3rd party software</v>
      </c>
      <c r="E98" s="22" t="s">
        <v>15</v>
      </c>
      <c r="F98" s="22" t="s">
        <v>0</v>
      </c>
      <c r="G98" s="22" t="s">
        <v>13</v>
      </c>
      <c r="H98" s="23" t="s">
        <v>404</v>
      </c>
      <c r="I98" s="23" t="s">
        <v>406</v>
      </c>
      <c r="L98" s="22"/>
      <c r="M98" s="22"/>
      <c r="N98" s="22"/>
    </row>
    <row r="99" spans="1:14" ht="58" x14ac:dyDescent="0.35">
      <c r="D99" s="33" t="str">
        <f t="shared" si="2"/>
        <v>3rd party software</v>
      </c>
      <c r="E99" s="22" t="s">
        <v>15</v>
      </c>
      <c r="F99" s="22" t="s">
        <v>0</v>
      </c>
      <c r="G99" s="22" t="s">
        <v>13</v>
      </c>
      <c r="H99" s="23" t="s">
        <v>404</v>
      </c>
      <c r="I99" s="23" t="s">
        <v>267</v>
      </c>
      <c r="L99" s="22"/>
      <c r="M99" s="22"/>
      <c r="N99" s="22"/>
    </row>
    <row r="100" spans="1:14" ht="58" x14ac:dyDescent="0.35">
      <c r="D100" s="33" t="str">
        <f t="shared" si="2"/>
        <v>3rd party software</v>
      </c>
      <c r="E100" s="22" t="s">
        <v>15</v>
      </c>
      <c r="F100" s="22" t="s">
        <v>0</v>
      </c>
      <c r="G100" s="22" t="s">
        <v>13</v>
      </c>
      <c r="H100" s="23" t="s">
        <v>404</v>
      </c>
      <c r="I100" s="23" t="s">
        <v>269</v>
      </c>
      <c r="L100" s="22"/>
      <c r="M100" s="22"/>
      <c r="N100" s="22"/>
    </row>
    <row r="101" spans="1:14" ht="58" x14ac:dyDescent="0.35">
      <c r="D101" s="33" t="str">
        <f t="shared" si="2"/>
        <v>3rd party software</v>
      </c>
      <c r="E101" s="22" t="s">
        <v>15</v>
      </c>
      <c r="F101" s="22" t="s">
        <v>0</v>
      </c>
      <c r="G101" s="22" t="s">
        <v>13</v>
      </c>
      <c r="H101" s="23" t="s">
        <v>404</v>
      </c>
      <c r="I101" s="23" t="s">
        <v>270</v>
      </c>
      <c r="L101" s="22"/>
      <c r="M101" s="22"/>
      <c r="N101" s="22"/>
    </row>
    <row r="102" spans="1:14" ht="58" x14ac:dyDescent="0.35">
      <c r="D102" s="33" t="str">
        <f t="shared" si="2"/>
        <v>3rd party software</v>
      </c>
      <c r="E102" s="22" t="s">
        <v>15</v>
      </c>
      <c r="F102" s="22" t="s">
        <v>0</v>
      </c>
      <c r="G102" s="22" t="s">
        <v>13</v>
      </c>
      <c r="H102" s="23" t="s">
        <v>404</v>
      </c>
      <c r="I102" s="23" t="s">
        <v>407</v>
      </c>
      <c r="L102" s="22"/>
      <c r="M102" s="22"/>
      <c r="N102" s="22"/>
    </row>
    <row r="103" spans="1:14" ht="58" x14ac:dyDescent="0.35">
      <c r="D103" s="33" t="str">
        <f t="shared" si="2"/>
        <v>3rd party software</v>
      </c>
      <c r="E103" s="22" t="s">
        <v>15</v>
      </c>
      <c r="F103" s="22" t="s">
        <v>0</v>
      </c>
      <c r="G103" s="22" t="s">
        <v>13</v>
      </c>
      <c r="H103" s="23" t="s">
        <v>404</v>
      </c>
      <c r="I103" s="23" t="s">
        <v>255</v>
      </c>
      <c r="L103" s="22"/>
      <c r="M103" s="22"/>
      <c r="N103" s="22"/>
    </row>
    <row r="104" spans="1:14" ht="58" x14ac:dyDescent="0.35">
      <c r="D104" s="33" t="str">
        <f t="shared" si="2"/>
        <v>3rd party software</v>
      </c>
      <c r="E104" s="22" t="s">
        <v>15</v>
      </c>
      <c r="F104" s="22" t="s">
        <v>0</v>
      </c>
      <c r="G104" s="22" t="s">
        <v>13</v>
      </c>
      <c r="H104" s="23" t="s">
        <v>404</v>
      </c>
      <c r="I104" s="23" t="s">
        <v>271</v>
      </c>
      <c r="L104" s="22"/>
      <c r="M104" s="22"/>
      <c r="N104" s="22"/>
    </row>
    <row r="105" spans="1:14" ht="58" x14ac:dyDescent="0.35">
      <c r="D105" s="33" t="str">
        <f t="shared" si="2"/>
        <v>3rd party software</v>
      </c>
      <c r="E105" s="22" t="s">
        <v>15</v>
      </c>
      <c r="F105" s="22" t="s">
        <v>0</v>
      </c>
      <c r="G105" s="22" t="s">
        <v>13</v>
      </c>
      <c r="H105" s="23" t="s">
        <v>405</v>
      </c>
      <c r="I105" s="23" t="s">
        <v>257</v>
      </c>
      <c r="L105" s="22"/>
      <c r="M105" s="22"/>
      <c r="N105" s="22"/>
    </row>
    <row r="106" spans="1:14" ht="58" x14ac:dyDescent="0.35">
      <c r="D106" s="33" t="str">
        <f t="shared" si="2"/>
        <v>3rd party software</v>
      </c>
      <c r="E106" s="22" t="s">
        <v>15</v>
      </c>
      <c r="F106" s="22" t="s">
        <v>0</v>
      </c>
      <c r="G106" s="22" t="s">
        <v>13</v>
      </c>
      <c r="H106" s="23" t="s">
        <v>405</v>
      </c>
      <c r="I106" s="23" t="s">
        <v>258</v>
      </c>
      <c r="L106" s="22"/>
      <c r="M106" s="22"/>
      <c r="N106" s="22"/>
    </row>
    <row r="107" spans="1:14" ht="58" x14ac:dyDescent="0.35">
      <c r="D107" s="33" t="str">
        <f t="shared" si="2"/>
        <v>3rd party software</v>
      </c>
      <c r="E107" s="22" t="s">
        <v>15</v>
      </c>
      <c r="F107" s="22" t="s">
        <v>0</v>
      </c>
      <c r="G107" s="22" t="s">
        <v>13</v>
      </c>
      <c r="H107" s="23" t="s">
        <v>405</v>
      </c>
      <c r="I107" s="23" t="s">
        <v>260</v>
      </c>
      <c r="L107" s="22"/>
      <c r="M107" s="22"/>
      <c r="N107" s="22"/>
    </row>
    <row r="108" spans="1:14" ht="58" x14ac:dyDescent="0.35">
      <c r="D108" s="33" t="str">
        <f t="shared" si="2"/>
        <v>3rd party software</v>
      </c>
      <c r="E108" s="22" t="s">
        <v>15</v>
      </c>
      <c r="F108" s="22" t="s">
        <v>0</v>
      </c>
      <c r="G108" s="22" t="s">
        <v>13</v>
      </c>
      <c r="H108" s="23" t="s">
        <v>405</v>
      </c>
      <c r="I108" s="23" t="s">
        <v>259</v>
      </c>
      <c r="L108" s="22"/>
      <c r="M108" s="22"/>
      <c r="N108" s="22"/>
    </row>
    <row r="109" spans="1:14" ht="58" x14ac:dyDescent="0.35">
      <c r="D109" s="33" t="str">
        <f t="shared" si="2"/>
        <v>3rd party software</v>
      </c>
      <c r="E109" s="22" t="s">
        <v>15</v>
      </c>
      <c r="F109" s="22" t="s">
        <v>0</v>
      </c>
      <c r="G109" s="22" t="s">
        <v>13</v>
      </c>
      <c r="H109" s="23" t="s">
        <v>405</v>
      </c>
      <c r="I109" s="23" t="s">
        <v>261</v>
      </c>
      <c r="L109" s="22"/>
      <c r="M109" s="22"/>
      <c r="N109" s="22"/>
    </row>
    <row r="110" spans="1:14" s="30" customFormat="1" x14ac:dyDescent="0.35">
      <c r="A110" s="30" t="s">
        <v>399</v>
      </c>
      <c r="B110" s="31" t="s">
        <v>399</v>
      </c>
      <c r="C110" s="31"/>
      <c r="D110" s="32"/>
      <c r="E110" s="31"/>
      <c r="F110" s="31"/>
      <c r="G110" s="31"/>
    </row>
    <row r="111" spans="1:14" ht="43.5" x14ac:dyDescent="0.35">
      <c r="D111" s="26" t="s">
        <v>415</v>
      </c>
      <c r="E111" s="22" t="s">
        <v>15</v>
      </c>
      <c r="F111" s="22" t="s">
        <v>1</v>
      </c>
      <c r="G111" s="22" t="s">
        <v>14</v>
      </c>
      <c r="H111" s="23" t="s">
        <v>337</v>
      </c>
      <c r="I111" s="23" t="str">
        <f>"Gathering necessary information required for designing and specifying high level "&amp;Table14[[#This Row],[Supplied Item]]&amp;", including but not limited to attending project briefing, receiving project documents, attending site survey, setting up demo/trial/pilot, as per requested by &lt;customer name&gt;"</f>
        <v>Gathering necessary information required for designing and specifying high level Microgrid Design and consultation service, including but not limited to attending project briefing, receiving project documents, attending site survey, setting up demo/trial/pilot, as per requested by &lt;customer name&gt;</v>
      </c>
      <c r="L111" s="22"/>
      <c r="M111" s="22"/>
      <c r="N111" s="22"/>
    </row>
    <row r="112" spans="1:14" ht="43.5" x14ac:dyDescent="0.35">
      <c r="D112" s="26" t="str">
        <f>D111</f>
        <v>Microgrid Design and consultation service</v>
      </c>
      <c r="E112" s="22" t="s">
        <v>15</v>
      </c>
      <c r="F112" s="22" t="s">
        <v>1</v>
      </c>
      <c r="G112" s="22" t="s">
        <v>14</v>
      </c>
      <c r="H112" s="23" t="s">
        <v>337</v>
      </c>
      <c r="I112" s="23" t="str">
        <f>"Providing high level "&amp;Table14[[#This Row],[Supplied Item]]&amp;" as well as implementation plan and schedule according to &lt;document, e.g. design, proposal, tender&gt;, if applicable"</f>
        <v>Providing high level Microgrid Design and consultation service as well as implementation plan and schedule according to &lt;document, e.g. design, proposal, tender&gt;, if applicable</v>
      </c>
      <c r="L112" s="22"/>
      <c r="M112" s="22"/>
      <c r="N112" s="22"/>
    </row>
    <row r="113" spans="1:14" ht="174" x14ac:dyDescent="0.35">
      <c r="D113" s="26" t="str">
        <f t="shared" ref="D113:D117" si="3">D112</f>
        <v>Microgrid Design and consultation service</v>
      </c>
      <c r="E113" s="22" t="s">
        <v>15</v>
      </c>
      <c r="F113" s="22" t="s">
        <v>1</v>
      </c>
      <c r="G113" s="22" t="s">
        <v>14</v>
      </c>
      <c r="H113" s="23" t="s">
        <v>337</v>
      </c>
      <c r="I113" s="23" t="str">
        <f>"Providing offer, including but not limited to : "&amp;Table14[[#This Row],[Supplied Item]]&amp;Table14[[#This Row],[Note]]</f>
        <v>Providing offer, including but not limited to : Microgrid Design and consultation service Feasibility Study Report, Microgrid System Architecture, Microgrid System Components, Conceptual Design Report, Project References, (Optional) Financial Models, details and cost of Microgrid Design and consultation service to be supplied in execution phase (e.g. System Design Documents, Microgrid System Component Technical Specifications, Control System Documentation, Integration Documentation, Commissioning and Acceptance Test Plans, Operations and Maintenance Documentation, Cybersecurity Documentation, Warranties and Life Cycle costs), project management (including resource management, labour work permit application, labour safety certificate (e.g. CSOC, BCSS) acquisition, labour professional qualification (e.g. LEW, PE) acquisition, project planning). More details refer to Sheet "MicrogridDesignDocs"</v>
      </c>
      <c r="J113" s="23" t="s">
        <v>572</v>
      </c>
      <c r="L113" s="22"/>
      <c r="M113" s="22"/>
      <c r="N113" s="22"/>
    </row>
    <row r="114" spans="1:14" ht="43.5" x14ac:dyDescent="0.35">
      <c r="D114" s="26" t="str">
        <f t="shared" si="3"/>
        <v>Microgrid Design and consultation service</v>
      </c>
      <c r="E114" s="22" t="s">
        <v>15</v>
      </c>
      <c r="F114" s="22" t="s">
        <v>1</v>
      </c>
      <c r="G114" s="22" t="s">
        <v>14</v>
      </c>
      <c r="H114" s="23" t="s">
        <v>337</v>
      </c>
      <c r="I114" s="23" t="str">
        <f>"Evaluating and accepting "&amp;Table14[[#This Row],[Supplied Item]]&amp;" offer (including commercial negotiation)"</f>
        <v>Evaluating and accepting Microgrid Design and consultation service offer (including commercial negotiation)</v>
      </c>
      <c r="L114" s="22"/>
      <c r="M114" s="22"/>
      <c r="N114" s="22"/>
    </row>
    <row r="115" spans="1:14" ht="58" x14ac:dyDescent="0.35">
      <c r="D115" s="26" t="str">
        <f t="shared" si="3"/>
        <v>Microgrid Design and consultation service</v>
      </c>
      <c r="E115" s="22" t="s">
        <v>15</v>
      </c>
      <c r="F115" s="22" t="s">
        <v>1</v>
      </c>
      <c r="G115" s="22" t="s">
        <v>14</v>
      </c>
      <c r="H115" s="23" t="s">
        <v>338</v>
      </c>
      <c r="I115" s="23" t="str">
        <f>"Gathering necessary information required for performing "&amp;Table14[[#This Row],[Supplied Item]]&amp;Table14[[#This Row],[Note]]</f>
        <v>Gathering necessary information required for performing Microgrid Design and consultation service, including but not limited to attending project meeting, collecting project documents from other parties, liaising with other parties, conducting feasibility study, attending any necessary off-site and / or on-site activity, as per requested by &lt;customer project manager name&gt;</v>
      </c>
      <c r="J115" s="23" t="s">
        <v>395</v>
      </c>
      <c r="L115" s="22"/>
      <c r="M115" s="22"/>
      <c r="N115" s="22"/>
    </row>
    <row r="116" spans="1:14" ht="116" x14ac:dyDescent="0.35">
      <c r="D116" s="26" t="str">
        <f t="shared" si="3"/>
        <v>Microgrid Design and consultation service</v>
      </c>
      <c r="E116" s="22" t="s">
        <v>15</v>
      </c>
      <c r="F116" s="22" t="s">
        <v>1</v>
      </c>
      <c r="G116" s="22" t="s">
        <v>14</v>
      </c>
      <c r="H116" s="23" t="s">
        <v>338</v>
      </c>
      <c r="I116" s="23" t="str">
        <f>"Performing "&amp;Table14[[#This Row],[Supplied Item]]&amp;Table14[[#This Row],[Note]]</f>
        <v>Performing Microgrid Design and consultation service, providing System Design Documents, Microgrid System Component Technical Specifications (e.g. brand and model of DERs; Smart Electrical Distribution Board; Cables; other accessories and intended high level installation position and method), Control System Documentation, Integration Documentation, Commissioning and Acceptance Test Plans, Operations and Maintenance Documentation, Cybersecurity Documentation, Warranties and Life Cycle costs according to &lt;document, e.g. design, proposal, tender&gt;</v>
      </c>
      <c r="J116" s="23" t="s">
        <v>467</v>
      </c>
      <c r="L116" s="22"/>
      <c r="M116" s="22"/>
      <c r="N116" s="22"/>
    </row>
    <row r="117" spans="1:14" ht="43.5" x14ac:dyDescent="0.35">
      <c r="D117" s="26" t="str">
        <f t="shared" si="3"/>
        <v>Microgrid Design and consultation service</v>
      </c>
      <c r="E117" s="22" t="s">
        <v>15</v>
      </c>
      <c r="F117" s="22" t="s">
        <v>1</v>
      </c>
      <c r="G117" s="22" t="s">
        <v>14</v>
      </c>
      <c r="H117" s="23" t="s">
        <v>338</v>
      </c>
      <c r="I117" s="23" t="s">
        <v>468</v>
      </c>
      <c r="L117" s="22"/>
      <c r="M117" s="22"/>
      <c r="N117" s="22"/>
    </row>
    <row r="118" spans="1:14" s="30" customFormat="1" x14ac:dyDescent="0.35">
      <c r="A118" s="30" t="s">
        <v>399</v>
      </c>
      <c r="B118" s="31" t="s">
        <v>399</v>
      </c>
      <c r="C118" s="31"/>
      <c r="D118" s="32"/>
      <c r="E118" s="31"/>
      <c r="F118" s="31"/>
      <c r="G118" s="31"/>
    </row>
    <row r="119" spans="1:14" ht="58" x14ac:dyDescent="0.35">
      <c r="D119" s="33" t="s">
        <v>654</v>
      </c>
      <c r="E119" s="36" t="s">
        <v>5</v>
      </c>
      <c r="F119" s="36" t="s">
        <v>0</v>
      </c>
      <c r="G119" s="36" t="s">
        <v>14</v>
      </c>
      <c r="H119" s="35" t="s">
        <v>650</v>
      </c>
      <c r="I119" s="23" t="str">
        <f>"Gathering necessary information required for performing "&amp;Table14[[#This Row],[Supplied Item]]&amp;" service, including but not limited to attending project briefing, receiving project documents, attending site survey, setting up demo/trial/pilot, as per requested by &lt;customer name&gt;"</f>
        <v>Gathering necessary information required for performing MGC Integration and Commissioning service, including but not limited to attending project briefing, receiving project documents, attending site survey, setting up demo/trial/pilot, as per requested by &lt;customer name&gt;</v>
      </c>
    </row>
    <row r="120" spans="1:14" ht="58" x14ac:dyDescent="0.35">
      <c r="D120" s="33" t="str">
        <f>D119</f>
        <v>MGC Integration and Commissioning</v>
      </c>
      <c r="E120" s="36" t="s">
        <v>5</v>
      </c>
      <c r="F120" s="36" t="s">
        <v>0</v>
      </c>
      <c r="G120" s="36" t="s">
        <v>14</v>
      </c>
      <c r="H120" s="35" t="s">
        <v>650</v>
      </c>
      <c r="I120" s="23" t="str">
        <f>"Providing "&amp;Table14[[#This Row],[Supplied Item]]&amp;" implementation plan and schedule according to &lt;document, e.g. design, proposal, tender&gt;, if applicable"</f>
        <v>Providing MGC Integration and Commissioning implementation plan and schedule according to &lt;document, e.g. design, proposal, tender&gt;, if applicable</v>
      </c>
    </row>
    <row r="121" spans="1:14" ht="203" x14ac:dyDescent="0.35">
      <c r="D121" s="33" t="str">
        <f t="shared" ref="D121:D138" si="4">D120</f>
        <v>MGC Integration and Commissioning</v>
      </c>
      <c r="E121" s="36" t="s">
        <v>5</v>
      </c>
      <c r="F121" s="36" t="s">
        <v>0</v>
      </c>
      <c r="G121" s="36" t="s">
        <v>14</v>
      </c>
      <c r="H121" s="35" t="s">
        <v>650</v>
      </c>
      <c r="I121" s="23" t="str">
        <f>"Providing offer, including but not limited to : "&amp;Table14[[#This Row],[Note]]</f>
        <v xml:space="preserve">Providing offer, including but not limited to :  providing documents such as Microgrid Controller System Architecture drawings and diagrams, Microgrid Controller operations and maintenance manual, Protection and control settings and coordination data, Cybersecurity plan and protocol, UAT report template, Project References; details and costs of service to be supplied in execution phase (e.g. Microgrid equipment and components functionality verification and rectification, communication testing between all connected components or devices, Microgrid Controller operation modes and scenarios validation, Microgrid fault and disturbances validation, Cybersecurity testing and implementation, arranging UAT activity and submitting UAT report according to approved template, Warranties and Life Cycle costs according to &lt;document, e.g. design, proposal, tender&gt;); project management (including resource management, labour work permit application, labour safety certificate (e.g. CSOC, BCSS) acquisition, labour professional qualification (e.g. LEW, PE) acquisition, project planning). </v>
      </c>
      <c r="J121" s="23" t="s">
        <v>685</v>
      </c>
    </row>
    <row r="122" spans="1:14" ht="58" x14ac:dyDescent="0.35">
      <c r="D122" s="33" t="str">
        <f t="shared" si="4"/>
        <v>MGC Integration and Commissioning</v>
      </c>
      <c r="E122" s="36" t="s">
        <v>5</v>
      </c>
      <c r="F122" s="36" t="s">
        <v>0</v>
      </c>
      <c r="G122" s="36" t="s">
        <v>14</v>
      </c>
      <c r="H122" s="35" t="s">
        <v>650</v>
      </c>
      <c r="I122" s="23" t="str">
        <f>"Evaluating and accepting "&amp;Table14[[#This Row],[Supplied Item]]&amp;" offer (including commercial negotiation)"</f>
        <v>Evaluating and accepting MGC Integration and Commissioning offer (including commercial negotiation)</v>
      </c>
    </row>
    <row r="123" spans="1:14" ht="58" x14ac:dyDescent="0.35">
      <c r="D123" s="33" t="str">
        <f t="shared" si="4"/>
        <v>MGC Integration and Commissioning</v>
      </c>
      <c r="E123" s="36" t="s">
        <v>5</v>
      </c>
      <c r="F123" s="36" t="s">
        <v>0</v>
      </c>
      <c r="G123" s="36" t="s">
        <v>14</v>
      </c>
      <c r="H123" s="35" t="s">
        <v>651</v>
      </c>
      <c r="I123" s="23" t="str">
        <f>"Gathering necessary information required for performing "&amp;Table14[[#This Row],[Supplied Item]]&amp;Table14[[#This Row],[Note]]</f>
        <v>Gathering necessary information required for performing MGC Integration and Commissioning, including but not limited to attending project meeting, collecting project documents from other parties, liaising with other parties, conducting feasibility study, attending any necessary off-site and / or on-site activity, as per requested by &lt;customer project manager name&gt;</v>
      </c>
      <c r="J123" s="23" t="s">
        <v>395</v>
      </c>
    </row>
    <row r="124" spans="1:14" ht="72.5" x14ac:dyDescent="0.35">
      <c r="D124" s="33" t="str">
        <f t="shared" si="4"/>
        <v>MGC Integration and Commissioning</v>
      </c>
      <c r="E124" s="36" t="s">
        <v>5</v>
      </c>
      <c r="F124" s="36" t="s">
        <v>0</v>
      </c>
      <c r="G124" s="36" t="s">
        <v>14</v>
      </c>
      <c r="H124" s="35" t="s">
        <v>651</v>
      </c>
      <c r="I124" s="23" t="str">
        <f>"Performing "&amp;Table14[[#This Row],[Supplied Item]]&amp;Table14[[#This Row],[Note]]</f>
        <v>Performing MGC Integration and Commissioning, including but not limited to providing detailed project plan, submitting UAT template for approval, liaising with site manager and other relevant parties regarding service activity arrangement, submitting required documents as per defined in &lt;document, e.g. design, proposal, tender&gt;, acquiring necessary document and approvals, such as Permit-To-Work.</v>
      </c>
      <c r="J124" s="23" t="s">
        <v>727</v>
      </c>
    </row>
    <row r="125" spans="1:14" ht="58" x14ac:dyDescent="0.35">
      <c r="D125" s="33" t="str">
        <f t="shared" si="4"/>
        <v>MGC Integration and Commissioning</v>
      </c>
      <c r="E125" s="36" t="s">
        <v>5</v>
      </c>
      <c r="F125" s="22" t="s">
        <v>0</v>
      </c>
      <c r="G125" s="36" t="s">
        <v>14</v>
      </c>
      <c r="H125" s="35" t="s">
        <v>651</v>
      </c>
      <c r="I125" s="23" t="s">
        <v>686</v>
      </c>
    </row>
    <row r="126" spans="1:14" ht="58" x14ac:dyDescent="0.35">
      <c r="D126" s="33" t="str">
        <f t="shared" si="4"/>
        <v>MGC Integration and Commissioning</v>
      </c>
      <c r="E126" s="36" t="s">
        <v>5</v>
      </c>
      <c r="F126" s="22" t="s">
        <v>0</v>
      </c>
      <c r="G126" s="36" t="s">
        <v>14</v>
      </c>
      <c r="H126" s="35" t="s">
        <v>651</v>
      </c>
      <c r="I126" s="23" t="str">
        <f>"Approving submitted "&amp;Table14[[#This Row],[Supplied Item]]&amp;" MoS"</f>
        <v>Approving submitted MGC Integration and Commissioning MoS</v>
      </c>
    </row>
    <row r="127" spans="1:14" ht="58" x14ac:dyDescent="0.35">
      <c r="D127" s="33" t="str">
        <f t="shared" si="4"/>
        <v>MGC Integration and Commissioning</v>
      </c>
      <c r="E127" s="36" t="s">
        <v>5</v>
      </c>
      <c r="F127" s="22" t="s">
        <v>0</v>
      </c>
      <c r="G127" s="36" t="s">
        <v>14</v>
      </c>
      <c r="H127" s="35" t="s">
        <v>651</v>
      </c>
      <c r="I127" s="23" t="str">
        <f>"Performing "&amp;Table14[[#This Row],[Supplied Item]]&amp;" tasks according to approved MoS"</f>
        <v>Performing MGC Integration and Commissioning tasks according to approved MoS</v>
      </c>
    </row>
    <row r="128" spans="1:14" ht="72.5" x14ac:dyDescent="0.35">
      <c r="D128" s="33" t="str">
        <f t="shared" si="4"/>
        <v>MGC Integration and Commissioning</v>
      </c>
      <c r="E128" s="36" t="s">
        <v>5</v>
      </c>
      <c r="F128" s="22" t="s">
        <v>0</v>
      </c>
      <c r="G128" s="36" t="s">
        <v>14</v>
      </c>
      <c r="H128" s="35" t="s">
        <v>652</v>
      </c>
      <c r="I128" s="23" t="s">
        <v>687</v>
      </c>
    </row>
    <row r="129" spans="1:10" ht="58" x14ac:dyDescent="0.35">
      <c r="D129" s="33" t="str">
        <f t="shared" si="4"/>
        <v>MGC Integration and Commissioning</v>
      </c>
      <c r="E129" s="36" t="s">
        <v>5</v>
      </c>
      <c r="F129" s="22" t="s">
        <v>0</v>
      </c>
      <c r="G129" s="36" t="s">
        <v>14</v>
      </c>
      <c r="H129" s="35" t="s">
        <v>652</v>
      </c>
      <c r="I129" s="23" t="s">
        <v>267</v>
      </c>
    </row>
    <row r="130" spans="1:10" ht="58" x14ac:dyDescent="0.35">
      <c r="D130" s="33" t="str">
        <f t="shared" si="4"/>
        <v>MGC Integration and Commissioning</v>
      </c>
      <c r="E130" s="36" t="s">
        <v>5</v>
      </c>
      <c r="F130" s="22" t="s">
        <v>0</v>
      </c>
      <c r="G130" s="36" t="s">
        <v>14</v>
      </c>
      <c r="H130" s="35" t="s">
        <v>652</v>
      </c>
      <c r="I130" s="23" t="s">
        <v>269</v>
      </c>
    </row>
    <row r="131" spans="1:10" ht="58" x14ac:dyDescent="0.35">
      <c r="D131" s="33" t="str">
        <f t="shared" si="4"/>
        <v>MGC Integration and Commissioning</v>
      </c>
      <c r="E131" s="36" t="s">
        <v>5</v>
      </c>
      <c r="F131" s="22" t="s">
        <v>0</v>
      </c>
      <c r="G131" s="36" t="s">
        <v>14</v>
      </c>
      <c r="H131" s="35" t="s">
        <v>652</v>
      </c>
      <c r="I131" s="23" t="s">
        <v>270</v>
      </c>
    </row>
    <row r="132" spans="1:10" ht="58" x14ac:dyDescent="0.35">
      <c r="D132" s="33" t="str">
        <f t="shared" si="4"/>
        <v>MGC Integration and Commissioning</v>
      </c>
      <c r="E132" s="36" t="s">
        <v>5</v>
      </c>
      <c r="F132" s="22" t="s">
        <v>0</v>
      </c>
      <c r="G132" s="36" t="s">
        <v>14</v>
      </c>
      <c r="H132" s="35" t="s">
        <v>652</v>
      </c>
      <c r="I132" s="23" t="s">
        <v>407</v>
      </c>
    </row>
    <row r="133" spans="1:10" ht="58" x14ac:dyDescent="0.35">
      <c r="D133" s="33" t="str">
        <f t="shared" si="4"/>
        <v>MGC Integration and Commissioning</v>
      </c>
      <c r="E133" s="36" t="s">
        <v>5</v>
      </c>
      <c r="F133" s="22" t="s">
        <v>0</v>
      </c>
      <c r="G133" s="36" t="s">
        <v>14</v>
      </c>
      <c r="H133" s="35" t="s">
        <v>652</v>
      </c>
      <c r="I133" s="23" t="s">
        <v>255</v>
      </c>
    </row>
    <row r="134" spans="1:10" ht="58" x14ac:dyDescent="0.35">
      <c r="D134" s="33" t="str">
        <f t="shared" si="4"/>
        <v>MGC Integration and Commissioning</v>
      </c>
      <c r="E134" s="36" t="s">
        <v>5</v>
      </c>
      <c r="F134" s="22" t="s">
        <v>0</v>
      </c>
      <c r="G134" s="36" t="s">
        <v>14</v>
      </c>
      <c r="H134" s="35" t="s">
        <v>652</v>
      </c>
      <c r="I134" s="23" t="s">
        <v>271</v>
      </c>
    </row>
    <row r="135" spans="1:10" ht="58" x14ac:dyDescent="0.35">
      <c r="D135" s="33" t="str">
        <f t="shared" si="4"/>
        <v>MGC Integration and Commissioning</v>
      </c>
      <c r="E135" s="36" t="s">
        <v>5</v>
      </c>
      <c r="F135" s="22" t="s">
        <v>0</v>
      </c>
      <c r="G135" s="36" t="s">
        <v>14</v>
      </c>
      <c r="H135" s="35" t="s">
        <v>653</v>
      </c>
      <c r="I135" s="23" t="s">
        <v>257</v>
      </c>
    </row>
    <row r="136" spans="1:10" ht="58" x14ac:dyDescent="0.35">
      <c r="D136" s="33" t="str">
        <f t="shared" si="4"/>
        <v>MGC Integration and Commissioning</v>
      </c>
      <c r="E136" s="36" t="s">
        <v>5</v>
      </c>
      <c r="F136" s="22" t="s">
        <v>0</v>
      </c>
      <c r="G136" s="36" t="s">
        <v>14</v>
      </c>
      <c r="H136" s="35" t="s">
        <v>653</v>
      </c>
      <c r="I136" s="23" t="s">
        <v>258</v>
      </c>
    </row>
    <row r="137" spans="1:10" ht="58" x14ac:dyDescent="0.35">
      <c r="D137" s="33" t="str">
        <f t="shared" si="4"/>
        <v>MGC Integration and Commissioning</v>
      </c>
      <c r="E137" s="36" t="s">
        <v>5</v>
      </c>
      <c r="F137" s="22" t="s">
        <v>0</v>
      </c>
      <c r="G137" s="36" t="s">
        <v>14</v>
      </c>
      <c r="H137" s="35" t="s">
        <v>653</v>
      </c>
      <c r="I137" s="23" t="s">
        <v>260</v>
      </c>
    </row>
    <row r="138" spans="1:10" ht="58" x14ac:dyDescent="0.35">
      <c r="D138" s="33" t="str">
        <f t="shared" si="4"/>
        <v>MGC Integration and Commissioning</v>
      </c>
      <c r="E138" s="36" t="s">
        <v>5</v>
      </c>
      <c r="F138" s="22" t="s">
        <v>0</v>
      </c>
      <c r="G138" s="36" t="s">
        <v>14</v>
      </c>
      <c r="H138" s="35" t="s">
        <v>653</v>
      </c>
      <c r="I138" s="23" t="s">
        <v>259</v>
      </c>
    </row>
    <row r="139" spans="1:10" ht="58" x14ac:dyDescent="0.35">
      <c r="D139" s="33" t="str">
        <f>D137</f>
        <v>MGC Integration and Commissioning</v>
      </c>
      <c r="E139" s="36" t="s">
        <v>5</v>
      </c>
      <c r="F139" s="22" t="s">
        <v>0</v>
      </c>
      <c r="G139" s="36" t="s">
        <v>14</v>
      </c>
      <c r="H139" s="35" t="s">
        <v>653</v>
      </c>
      <c r="I139" s="23" t="s">
        <v>261</v>
      </c>
    </row>
    <row r="140" spans="1:10" x14ac:dyDescent="0.35">
      <c r="A140" s="30" t="s">
        <v>399</v>
      </c>
      <c r="B140" s="31" t="s">
        <v>399</v>
      </c>
      <c r="C140" s="31"/>
      <c r="D140" s="32"/>
      <c r="E140" s="31"/>
      <c r="F140" s="31"/>
      <c r="G140" s="31"/>
      <c r="H140" s="30"/>
      <c r="I140" s="30"/>
      <c r="J140" s="30"/>
    </row>
    <row r="141" spans="1:10" ht="43.5" x14ac:dyDescent="0.35">
      <c r="D141" s="26" t="s">
        <v>164</v>
      </c>
      <c r="E141" s="36" t="s">
        <v>15</v>
      </c>
      <c r="F141" s="36" t="s">
        <v>1</v>
      </c>
      <c r="G141" s="36" t="s">
        <v>14</v>
      </c>
      <c r="H141" s="35" t="s">
        <v>842</v>
      </c>
      <c r="I141" s="23" t="str">
        <f>"Gathering necessary information required for performing "&amp;Table14[[#This Row],[Supplied Item]]&amp;" service, including but not limited to attending project briefing, receiving project documents, attending site survey, setting up demo/trial/pilot, as per requested by &lt;customer name&gt;"</f>
        <v>Gathering necessary information required for performing VAPT service, including but not limited to attending project briefing, receiving project documents, attending site survey, setting up demo/trial/pilot, as per requested by &lt;customer name&gt;</v>
      </c>
    </row>
    <row r="142" spans="1:10" ht="29" x14ac:dyDescent="0.35">
      <c r="D142" s="33" t="str">
        <f>D141</f>
        <v>VAPT</v>
      </c>
      <c r="E142" s="36" t="s">
        <v>15</v>
      </c>
      <c r="F142" s="36" t="s">
        <v>1</v>
      </c>
      <c r="G142" s="36" t="s">
        <v>14</v>
      </c>
      <c r="H142" s="35" t="s">
        <v>842</v>
      </c>
      <c r="I142" s="23" t="str">
        <f>"Providing "&amp;Table14[[#This Row],[Supplied Item]]&amp;" implementation plan and schedule according to &lt;document, e.g. design, proposal, tender&gt;, if applicable"</f>
        <v>Providing VAPT implementation plan and schedule according to &lt;document, e.g. design, proposal, tender&gt;, if applicable</v>
      </c>
    </row>
    <row r="143" spans="1:10" ht="101.5" x14ac:dyDescent="0.35">
      <c r="D143" s="33" t="str">
        <f t="shared" ref="D143:D160" si="5">D142</f>
        <v>VAPT</v>
      </c>
      <c r="E143" s="36" t="s">
        <v>15</v>
      </c>
      <c r="F143" s="36" t="s">
        <v>1</v>
      </c>
      <c r="G143" s="36" t="s">
        <v>14</v>
      </c>
      <c r="H143" s="35" t="s">
        <v>842</v>
      </c>
      <c r="I143" s="23" t="str">
        <f>"Providing offer, including but not limited to : "&amp;Table14[[#This Row],[Note]]</f>
        <v xml:space="preserve">Providing offer, including but not limited to : proposed speed and bandwidth, availability and coverage, cost and package options, contract and fees, reliability and uptime, customer support, security and privacy and additional features according to &lt;document, e.g. design, proposal, tender&gt;; project management (including resource management, labour work permit application, labour safety certificate (e.g. CSOC, BCSS) acquisition, labour professional qualification (e.g. LEW, PE) acquisition, project planning). </v>
      </c>
      <c r="J143" s="23" t="s">
        <v>757</v>
      </c>
    </row>
    <row r="144" spans="1:10" x14ac:dyDescent="0.35">
      <c r="D144" s="33" t="str">
        <f t="shared" si="5"/>
        <v>VAPT</v>
      </c>
      <c r="E144" s="36" t="s">
        <v>15</v>
      </c>
      <c r="F144" s="36" t="s">
        <v>1</v>
      </c>
      <c r="G144" s="36" t="s">
        <v>14</v>
      </c>
      <c r="H144" s="35" t="s">
        <v>842</v>
      </c>
      <c r="I144" s="23" t="str">
        <f>"Evaluating and accepting "&amp;Table14[[#This Row],[Supplied Item]]&amp;" offer (including commercial negotiation)"</f>
        <v>Evaluating and accepting VAPT offer (including commercial negotiation)</v>
      </c>
    </row>
    <row r="145" spans="4:10" ht="58" x14ac:dyDescent="0.35">
      <c r="D145" s="33" t="str">
        <f t="shared" si="5"/>
        <v>VAPT</v>
      </c>
      <c r="E145" s="36" t="s">
        <v>15</v>
      </c>
      <c r="F145" s="36" t="s">
        <v>1</v>
      </c>
      <c r="G145" s="36" t="s">
        <v>14</v>
      </c>
      <c r="H145" s="35" t="s">
        <v>843</v>
      </c>
      <c r="I145" s="23" t="str">
        <f>"Gathering necessary information required for performing "&amp;Table14[[#This Row],[Supplied Item]]&amp;Table14[[#This Row],[Note]]</f>
        <v>Gathering necessary information required for performing VAPT, including but not limited to attending project meeting, collecting project documents from other parties, liaising with other parties, conducting feasibility study, attending any necessary off-site and / or on-site activity, as per requested by &lt;customer project manager name&gt;</v>
      </c>
      <c r="J145" s="23" t="s">
        <v>395</v>
      </c>
    </row>
    <row r="146" spans="4:10" ht="72.5" x14ac:dyDescent="0.35">
      <c r="D146" s="33" t="str">
        <f t="shared" si="5"/>
        <v>VAPT</v>
      </c>
      <c r="E146" s="36" t="s">
        <v>15</v>
      </c>
      <c r="F146" s="36" t="s">
        <v>1</v>
      </c>
      <c r="G146" s="36" t="s">
        <v>14</v>
      </c>
      <c r="H146" s="35" t="s">
        <v>843</v>
      </c>
      <c r="I146" s="23" t="str">
        <f>"Performing "&amp;Table14[[#This Row],[Supplied Item]]&amp;Table14[[#This Row],[Note]]</f>
        <v>Performing VAPT, including but not limited to providing detailed project plan, submitting UAT template for approval, liaising with site manager and other relevant parties regarding service activity arrangement, submitting required documents as per defined in &lt;document, e.g. design, proposal, tender&gt;, acquiring necessary document and approvals, such as Permit-To-Work.</v>
      </c>
      <c r="J146" s="23" t="s">
        <v>727</v>
      </c>
    </row>
    <row r="147" spans="4:10" ht="29" x14ac:dyDescent="0.35">
      <c r="D147" s="33" t="str">
        <f t="shared" si="5"/>
        <v>VAPT</v>
      </c>
      <c r="E147" s="36" t="s">
        <v>15</v>
      </c>
      <c r="F147" s="36" t="s">
        <v>1</v>
      </c>
      <c r="G147" s="36" t="s">
        <v>14</v>
      </c>
      <c r="H147" s="35" t="s">
        <v>843</v>
      </c>
      <c r="I147" s="23" t="s">
        <v>686</v>
      </c>
    </row>
    <row r="148" spans="4:10" x14ac:dyDescent="0.35">
      <c r="D148" s="33" t="str">
        <f t="shared" si="5"/>
        <v>VAPT</v>
      </c>
      <c r="E148" s="36" t="s">
        <v>15</v>
      </c>
      <c r="F148" s="36" t="s">
        <v>1</v>
      </c>
      <c r="G148" s="36" t="s">
        <v>14</v>
      </c>
      <c r="H148" s="35" t="s">
        <v>843</v>
      </c>
      <c r="I148" s="23" t="str">
        <f>"Approving submitted "&amp;Table14[[#This Row],[Supplied Item]]&amp;" MoS"</f>
        <v>Approving submitted VAPT MoS</v>
      </c>
    </row>
    <row r="149" spans="4:10" x14ac:dyDescent="0.35">
      <c r="D149" s="33" t="str">
        <f t="shared" si="5"/>
        <v>VAPT</v>
      </c>
      <c r="E149" s="36" t="s">
        <v>15</v>
      </c>
      <c r="F149" s="36" t="s">
        <v>1</v>
      </c>
      <c r="G149" s="36" t="s">
        <v>14</v>
      </c>
      <c r="H149" s="35" t="s">
        <v>843</v>
      </c>
      <c r="I149" s="23" t="str">
        <f>"Performing "&amp;Table14[[#This Row],[Supplied Item]]&amp;" tasks according to approved MoS"</f>
        <v>Performing VAPT tasks according to approved MoS</v>
      </c>
    </row>
    <row r="150" spans="4:10" ht="72.5" x14ac:dyDescent="0.35">
      <c r="D150" s="33" t="str">
        <f t="shared" si="5"/>
        <v>VAPT</v>
      </c>
      <c r="E150" s="36" t="s">
        <v>15</v>
      </c>
      <c r="F150" s="36" t="s">
        <v>1</v>
      </c>
      <c r="G150" s="36" t="s">
        <v>14</v>
      </c>
      <c r="H150" s="35" t="s">
        <v>844</v>
      </c>
      <c r="I150" s="23" t="s">
        <v>687</v>
      </c>
    </row>
    <row r="151" spans="4:10" x14ac:dyDescent="0.35">
      <c r="D151" s="33" t="str">
        <f t="shared" si="5"/>
        <v>VAPT</v>
      </c>
      <c r="E151" s="36" t="s">
        <v>15</v>
      </c>
      <c r="F151" s="36" t="s">
        <v>1</v>
      </c>
      <c r="G151" s="36" t="s">
        <v>14</v>
      </c>
      <c r="H151" s="35" t="s">
        <v>844</v>
      </c>
      <c r="I151" s="23" t="s">
        <v>267</v>
      </c>
    </row>
    <row r="152" spans="4:10" x14ac:dyDescent="0.35">
      <c r="D152" s="33" t="str">
        <f t="shared" si="5"/>
        <v>VAPT</v>
      </c>
      <c r="E152" s="36" t="s">
        <v>15</v>
      </c>
      <c r="F152" s="36" t="s">
        <v>1</v>
      </c>
      <c r="G152" s="36" t="s">
        <v>14</v>
      </c>
      <c r="H152" s="35" t="s">
        <v>844</v>
      </c>
      <c r="I152" s="23" t="s">
        <v>269</v>
      </c>
    </row>
    <row r="153" spans="4:10" x14ac:dyDescent="0.35">
      <c r="D153" s="33" t="str">
        <f t="shared" si="5"/>
        <v>VAPT</v>
      </c>
      <c r="E153" s="36" t="s">
        <v>15</v>
      </c>
      <c r="F153" s="36" t="s">
        <v>1</v>
      </c>
      <c r="G153" s="36" t="s">
        <v>14</v>
      </c>
      <c r="H153" s="35" t="s">
        <v>844</v>
      </c>
      <c r="I153" s="23" t="s">
        <v>270</v>
      </c>
    </row>
    <row r="154" spans="4:10" ht="29" x14ac:dyDescent="0.35">
      <c r="D154" s="33" t="str">
        <f t="shared" si="5"/>
        <v>VAPT</v>
      </c>
      <c r="E154" s="36" t="s">
        <v>15</v>
      </c>
      <c r="F154" s="36" t="s">
        <v>1</v>
      </c>
      <c r="G154" s="36" t="s">
        <v>14</v>
      </c>
      <c r="H154" s="35" t="s">
        <v>844</v>
      </c>
      <c r="I154" s="23" t="s">
        <v>407</v>
      </c>
    </row>
    <row r="155" spans="4:10" x14ac:dyDescent="0.35">
      <c r="D155" s="33" t="str">
        <f t="shared" si="5"/>
        <v>VAPT</v>
      </c>
      <c r="E155" s="36" t="s">
        <v>15</v>
      </c>
      <c r="F155" s="36" t="s">
        <v>1</v>
      </c>
      <c r="G155" s="36" t="s">
        <v>14</v>
      </c>
      <c r="H155" s="35" t="s">
        <v>844</v>
      </c>
      <c r="I155" s="23" t="s">
        <v>255</v>
      </c>
    </row>
    <row r="156" spans="4:10" x14ac:dyDescent="0.35">
      <c r="D156" s="33" t="str">
        <f t="shared" si="5"/>
        <v>VAPT</v>
      </c>
      <c r="E156" s="36" t="s">
        <v>15</v>
      </c>
      <c r="F156" s="36" t="s">
        <v>1</v>
      </c>
      <c r="G156" s="36" t="s">
        <v>14</v>
      </c>
      <c r="H156" s="35" t="s">
        <v>844</v>
      </c>
      <c r="I156" s="23" t="s">
        <v>271</v>
      </c>
    </row>
    <row r="157" spans="4:10" x14ac:dyDescent="0.35">
      <c r="D157" s="33" t="str">
        <f t="shared" si="5"/>
        <v>VAPT</v>
      </c>
      <c r="E157" s="36" t="s">
        <v>15</v>
      </c>
      <c r="F157" s="36" t="s">
        <v>1</v>
      </c>
      <c r="G157" s="36" t="s">
        <v>14</v>
      </c>
      <c r="H157" s="35" t="s">
        <v>845</v>
      </c>
      <c r="I157" s="23" t="s">
        <v>257</v>
      </c>
    </row>
    <row r="158" spans="4:10" x14ac:dyDescent="0.35">
      <c r="D158" s="33" t="str">
        <f t="shared" si="5"/>
        <v>VAPT</v>
      </c>
      <c r="E158" s="36" t="s">
        <v>15</v>
      </c>
      <c r="F158" s="36" t="s">
        <v>1</v>
      </c>
      <c r="G158" s="36" t="s">
        <v>14</v>
      </c>
      <c r="H158" s="35" t="s">
        <v>845</v>
      </c>
      <c r="I158" s="23" t="s">
        <v>258</v>
      </c>
    </row>
    <row r="159" spans="4:10" x14ac:dyDescent="0.35">
      <c r="D159" s="33" t="str">
        <f t="shared" si="5"/>
        <v>VAPT</v>
      </c>
      <c r="E159" s="36" t="s">
        <v>15</v>
      </c>
      <c r="F159" s="36" t="s">
        <v>1</v>
      </c>
      <c r="G159" s="36" t="s">
        <v>14</v>
      </c>
      <c r="H159" s="35" t="s">
        <v>845</v>
      </c>
      <c r="I159" s="23" t="s">
        <v>260</v>
      </c>
    </row>
    <row r="160" spans="4:10" x14ac:dyDescent="0.35">
      <c r="D160" s="33" t="str">
        <f t="shared" si="5"/>
        <v>VAPT</v>
      </c>
      <c r="E160" s="36" t="s">
        <v>15</v>
      </c>
      <c r="F160" s="36" t="s">
        <v>1</v>
      </c>
      <c r="G160" s="36" t="s">
        <v>14</v>
      </c>
      <c r="H160" s="35" t="s">
        <v>845</v>
      </c>
      <c r="I160" s="23" t="s">
        <v>259</v>
      </c>
    </row>
    <row r="161" spans="4:9" x14ac:dyDescent="0.35">
      <c r="D161" s="33" t="str">
        <f>D159</f>
        <v>VAPT</v>
      </c>
      <c r="E161" s="36" t="s">
        <v>15</v>
      </c>
      <c r="F161" s="36" t="s">
        <v>1</v>
      </c>
      <c r="G161" s="36" t="s">
        <v>14</v>
      </c>
      <c r="H161" s="35" t="s">
        <v>845</v>
      </c>
      <c r="I161" s="23" t="s">
        <v>261</v>
      </c>
    </row>
    <row r="162" spans="4:9" x14ac:dyDescent="0.35">
      <c r="D162" s="33"/>
      <c r="E162" s="34"/>
      <c r="F162" s="34"/>
      <c r="G162" s="34"/>
      <c r="H162" s="26"/>
    </row>
    <row r="163" spans="4:9" x14ac:dyDescent="0.35">
      <c r="D163" s="33"/>
      <c r="E163" s="34"/>
      <c r="F163" s="34"/>
      <c r="G163" s="34"/>
      <c r="H163" s="26"/>
    </row>
    <row r="164" spans="4:9" x14ac:dyDescent="0.35">
      <c r="D164" s="33"/>
      <c r="E164" s="34"/>
      <c r="F164" s="34"/>
      <c r="G164" s="34"/>
      <c r="H164" s="26"/>
    </row>
    <row r="165" spans="4:9" x14ac:dyDescent="0.35">
      <c r="D165" s="33"/>
      <c r="E165" s="36"/>
      <c r="G165" s="36"/>
      <c r="H165" s="35"/>
    </row>
  </sheetData>
  <conditionalFormatting sqref="H166:H1048576 K1:XFD117 K119:XFD1048576 A119:C139 J126:J139 J162:J165 A162:C1048576 A1:H117">
    <cfRule type="expression" dxfId="47" priority="39">
      <formula>_xlfn.ISFORMULA(A1)</formula>
    </cfRule>
  </conditionalFormatting>
  <conditionalFormatting sqref="I1:J117 I166:J1048576">
    <cfRule type="expression" dxfId="46" priority="38">
      <formula>_xlfn.ISFORMULA(I1)</formula>
    </cfRule>
  </conditionalFormatting>
  <conditionalFormatting sqref="I119:J124 J125">
    <cfRule type="expression" dxfId="45" priority="36">
      <formula>_xlfn.ISFORMULA(I119)</formula>
    </cfRule>
  </conditionalFormatting>
  <conditionalFormatting sqref="I118:J118">
    <cfRule type="expression" dxfId="44" priority="34">
      <formula>_xlfn.ISFORMULA(I118)</formula>
    </cfRule>
  </conditionalFormatting>
  <conditionalFormatting sqref="D119:H124 E124:E138 G124:G138 G165 E165">
    <cfRule type="expression" dxfId="43" priority="37">
      <formula>_xlfn.ISFORMULA(D119)</formula>
    </cfRule>
  </conditionalFormatting>
  <conditionalFormatting sqref="K118:XFD118 A118:H118">
    <cfRule type="expression" dxfId="42" priority="35">
      <formula>_xlfn.ISFORMULA(A118)</formula>
    </cfRule>
  </conditionalFormatting>
  <conditionalFormatting sqref="D125:G138 D165:G165">
    <cfRule type="expression" dxfId="41" priority="33">
      <formula>_xlfn.ISFORMULA(D125)</formula>
    </cfRule>
  </conditionalFormatting>
  <conditionalFormatting sqref="I125:I138 I165">
    <cfRule type="expression" dxfId="40" priority="32">
      <formula>_xlfn.ISFORMULA(I125)</formula>
    </cfRule>
  </conditionalFormatting>
  <conditionalFormatting sqref="H136:H138 H165">
    <cfRule type="expression" dxfId="39" priority="24">
      <formula>_xlfn.ISFORMULA(H136)</formula>
    </cfRule>
  </conditionalFormatting>
  <conditionalFormatting sqref="H125">
    <cfRule type="expression" dxfId="38" priority="31">
      <formula>_xlfn.ISFORMULA(H125)</formula>
    </cfRule>
  </conditionalFormatting>
  <conditionalFormatting sqref="H126">
    <cfRule type="expression" dxfId="37" priority="30">
      <formula>_xlfn.ISFORMULA(H126)</formula>
    </cfRule>
  </conditionalFormatting>
  <conditionalFormatting sqref="H127">
    <cfRule type="expression" dxfId="36" priority="29">
      <formula>_xlfn.ISFORMULA(H127)</formula>
    </cfRule>
  </conditionalFormatting>
  <conditionalFormatting sqref="H128">
    <cfRule type="expression" dxfId="35" priority="28">
      <formula>_xlfn.ISFORMULA(H128)</formula>
    </cfRule>
  </conditionalFormatting>
  <conditionalFormatting sqref="H129:H133">
    <cfRule type="expression" dxfId="34" priority="27">
      <formula>_xlfn.ISFORMULA(H129)</formula>
    </cfRule>
  </conditionalFormatting>
  <conditionalFormatting sqref="H134">
    <cfRule type="expression" dxfId="33" priority="26">
      <formula>_xlfn.ISFORMULA(H134)</formula>
    </cfRule>
  </conditionalFormatting>
  <conditionalFormatting sqref="H135">
    <cfRule type="expression" dxfId="32" priority="25">
      <formula>_xlfn.ISFORMULA(H135)</formula>
    </cfRule>
  </conditionalFormatting>
  <conditionalFormatting sqref="G139 E139 E162:E164 G162:G164">
    <cfRule type="expression" dxfId="31" priority="23">
      <formula>_xlfn.ISFORMULA(E139)</formula>
    </cfRule>
  </conditionalFormatting>
  <conditionalFormatting sqref="D139:G139 D162:G164">
    <cfRule type="expression" dxfId="30" priority="22">
      <formula>_xlfn.ISFORMULA(D139)</formula>
    </cfRule>
  </conditionalFormatting>
  <conditionalFormatting sqref="I139 I162:I164">
    <cfRule type="expression" dxfId="29" priority="21">
      <formula>_xlfn.ISFORMULA(I139)</formula>
    </cfRule>
  </conditionalFormatting>
  <conditionalFormatting sqref="H139 H162:H164">
    <cfRule type="expression" dxfId="28" priority="20">
      <formula>_xlfn.ISFORMULA(H139)</formula>
    </cfRule>
  </conditionalFormatting>
  <conditionalFormatting sqref="A141:C161 J148:J161">
    <cfRule type="expression" dxfId="27" priority="19">
      <formula>_xlfn.ISFORMULA(A141)</formula>
    </cfRule>
  </conditionalFormatting>
  <conditionalFormatting sqref="I141:J146 J147">
    <cfRule type="expression" dxfId="26" priority="17">
      <formula>_xlfn.ISFORMULA(I141)</formula>
    </cfRule>
  </conditionalFormatting>
  <conditionalFormatting sqref="I140:J140">
    <cfRule type="expression" dxfId="25" priority="15">
      <formula>_xlfn.ISFORMULA(I140)</formula>
    </cfRule>
  </conditionalFormatting>
  <conditionalFormatting sqref="D141:H146 G147:G160 E141:F161">
    <cfRule type="expression" dxfId="24" priority="18">
      <formula>_xlfn.ISFORMULA(D141)</formula>
    </cfRule>
  </conditionalFormatting>
  <conditionalFormatting sqref="A140:H140">
    <cfRule type="expression" dxfId="23" priority="16">
      <formula>_xlfn.ISFORMULA(A140)</formula>
    </cfRule>
  </conditionalFormatting>
  <conditionalFormatting sqref="D147:G160">
    <cfRule type="expression" dxfId="22" priority="14">
      <formula>_xlfn.ISFORMULA(D147)</formula>
    </cfRule>
  </conditionalFormatting>
  <conditionalFormatting sqref="I147:I160">
    <cfRule type="expression" dxfId="21" priority="13">
      <formula>_xlfn.ISFORMULA(I147)</formula>
    </cfRule>
  </conditionalFormatting>
  <conditionalFormatting sqref="H158:H160">
    <cfRule type="expression" dxfId="20" priority="5">
      <formula>_xlfn.ISFORMULA(H158)</formula>
    </cfRule>
  </conditionalFormatting>
  <conditionalFormatting sqref="H147">
    <cfRule type="expression" dxfId="19" priority="12">
      <formula>_xlfn.ISFORMULA(H147)</formula>
    </cfRule>
  </conditionalFormatting>
  <conditionalFormatting sqref="H148">
    <cfRule type="expression" dxfId="18" priority="11">
      <formula>_xlfn.ISFORMULA(H148)</formula>
    </cfRule>
  </conditionalFormatting>
  <conditionalFormatting sqref="H149">
    <cfRule type="expression" dxfId="17" priority="10">
      <formula>_xlfn.ISFORMULA(H149)</formula>
    </cfRule>
  </conditionalFormatting>
  <conditionalFormatting sqref="H150">
    <cfRule type="expression" dxfId="16" priority="9">
      <formula>_xlfn.ISFORMULA(H150)</formula>
    </cfRule>
  </conditionalFormatting>
  <conditionalFormatting sqref="H151:H155">
    <cfRule type="expression" dxfId="15" priority="8">
      <formula>_xlfn.ISFORMULA(H151)</formula>
    </cfRule>
  </conditionalFormatting>
  <conditionalFormatting sqref="H156">
    <cfRule type="expression" dxfId="14" priority="7">
      <formula>_xlfn.ISFORMULA(H156)</formula>
    </cfRule>
  </conditionalFormatting>
  <conditionalFormatting sqref="H157">
    <cfRule type="expression" dxfId="13" priority="6">
      <formula>_xlfn.ISFORMULA(H157)</formula>
    </cfRule>
  </conditionalFormatting>
  <conditionalFormatting sqref="G161 E161">
    <cfRule type="expression" dxfId="12" priority="4">
      <formula>_xlfn.ISFORMULA(E161)</formula>
    </cfRule>
  </conditionalFormatting>
  <conditionalFormatting sqref="D161:G161">
    <cfRule type="expression" dxfId="11" priority="3">
      <formula>_xlfn.ISFORMULA(D161)</formula>
    </cfRule>
  </conditionalFormatting>
  <conditionalFormatting sqref="I161">
    <cfRule type="expression" dxfId="10" priority="2">
      <formula>_xlfn.ISFORMULA(I161)</formula>
    </cfRule>
  </conditionalFormatting>
  <conditionalFormatting sqref="H161">
    <cfRule type="expression" dxfId="9" priority="1">
      <formula>_xlfn.ISFORMULA(H161)</formula>
    </cfRule>
  </conditionalFormatting>
  <dataValidations count="2">
    <dataValidation type="list" errorStyle="warning" allowBlank="1" showInputMessage="1" showErrorMessage="1" sqref="K119:K1048576">
      <formula1>$B$4:$B$67</formula1>
    </dataValidation>
    <dataValidation errorStyle="warning" allowBlank="1" showInputMessage="1" showErrorMessage="1" sqref="H166:H1048576 D1:D165"/>
  </dataValidations>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count="5">
        <x14:dataValidation type="list" errorStyle="warning" allowBlank="1" showInputMessage="1" showErrorMessage="1">
          <x14:formula1>
            <xm:f>Ref!$B$17:$B$22</xm:f>
          </x14:formula1>
          <xm:sqref>G1:G165</xm:sqref>
        </x14:dataValidation>
        <x14:dataValidation type="list" errorStyle="warning" allowBlank="1" showInputMessage="1" showErrorMessage="1">
          <x14:formula1>
            <xm:f>Ref!$B$9:$B$14</xm:f>
          </x14:formula1>
          <xm:sqref>I166:I1048576 E1:E165</xm:sqref>
        </x14:dataValidation>
        <x14:dataValidation type="list" errorStyle="warning" allowBlank="1" showInputMessage="1" showErrorMessage="1">
          <x14:formula1>
            <xm:f>Ref!$B$3:$B$6</xm:f>
          </x14:formula1>
          <xm:sqref>J166:J1048576 F1:F165</xm:sqref>
        </x14:dataValidation>
        <x14:dataValidation type="list" errorStyle="warning" allowBlank="1" showInputMessage="1" showErrorMessage="1">
          <x14:formula1>
            <xm:f>Ref!$G$3:$G$153</xm:f>
          </x14:formula1>
          <xm:sqref>L119:L1048576</xm:sqref>
        </x14:dataValidation>
        <x14:dataValidation type="list" errorStyle="warning" allowBlank="1" showInputMessage="1" showErrorMessage="1">
          <x14:formula1>
            <xm:f>Ref!$G$3:$G$153</xm:f>
          </x14:formula1>
          <xm:sqref>H1:H165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53"/>
  <sheetViews>
    <sheetView topLeftCell="A137" workbookViewId="0">
      <selection activeCell="G146" sqref="G146"/>
    </sheetView>
  </sheetViews>
  <sheetFormatPr defaultRowHeight="14.5" x14ac:dyDescent="0.35"/>
  <cols>
    <col min="2" max="2" width="8.7265625" customWidth="1"/>
    <col min="7" max="7" width="25.7265625" customWidth="1"/>
  </cols>
  <sheetData>
    <row r="2" spans="2:9" ht="15" thickBot="1" x14ac:dyDescent="0.4">
      <c r="B2" s="1" t="s">
        <v>4</v>
      </c>
      <c r="G2" s="1" t="s">
        <v>126</v>
      </c>
      <c r="I2" s="1" t="s">
        <v>185</v>
      </c>
    </row>
    <row r="3" spans="2:9" x14ac:dyDescent="0.35">
      <c r="B3" s="3" t="s">
        <v>0</v>
      </c>
      <c r="G3" s="3" t="s">
        <v>207</v>
      </c>
      <c r="I3" s="3" t="s">
        <v>186</v>
      </c>
    </row>
    <row r="4" spans="2:9" x14ac:dyDescent="0.35">
      <c r="B4" s="4" t="s">
        <v>1</v>
      </c>
      <c r="G4" s="4" t="s">
        <v>208</v>
      </c>
      <c r="I4" s="4" t="s">
        <v>187</v>
      </c>
    </row>
    <row r="5" spans="2:9" x14ac:dyDescent="0.35">
      <c r="B5" s="4" t="s">
        <v>26</v>
      </c>
      <c r="G5" s="4" t="s">
        <v>209</v>
      </c>
      <c r="I5" s="4" t="s">
        <v>188</v>
      </c>
    </row>
    <row r="6" spans="2:9" ht="15" thickBot="1" x14ac:dyDescent="0.4">
      <c r="B6" s="5"/>
      <c r="G6" s="4" t="s">
        <v>337</v>
      </c>
      <c r="I6" s="4"/>
    </row>
    <row r="7" spans="2:9" x14ac:dyDescent="0.35">
      <c r="G7" s="4" t="s">
        <v>338</v>
      </c>
      <c r="I7" s="4"/>
    </row>
    <row r="8" spans="2:9" ht="15" thickBot="1" x14ac:dyDescent="0.4">
      <c r="B8" s="1" t="s">
        <v>2</v>
      </c>
      <c r="G8" s="4" t="s">
        <v>474</v>
      </c>
      <c r="I8" s="4"/>
    </row>
    <row r="9" spans="2:9" x14ac:dyDescent="0.35">
      <c r="B9" s="3" t="s">
        <v>5</v>
      </c>
      <c r="C9" t="s">
        <v>6</v>
      </c>
      <c r="G9" s="4" t="s">
        <v>475</v>
      </c>
      <c r="I9" s="4"/>
    </row>
    <row r="10" spans="2:9" x14ac:dyDescent="0.35">
      <c r="B10" s="4" t="s">
        <v>7</v>
      </c>
      <c r="C10" t="s">
        <v>8</v>
      </c>
      <c r="G10" s="4" t="s">
        <v>286</v>
      </c>
      <c r="I10" s="4" t="s">
        <v>26</v>
      </c>
    </row>
    <row r="11" spans="2:9" ht="15" thickBot="1" x14ac:dyDescent="0.4">
      <c r="B11" s="4" t="s">
        <v>9</v>
      </c>
      <c r="C11" t="s">
        <v>10</v>
      </c>
      <c r="G11" s="4" t="s">
        <v>287</v>
      </c>
      <c r="I11" s="5"/>
    </row>
    <row r="12" spans="2:9" x14ac:dyDescent="0.35">
      <c r="B12" s="4" t="s">
        <v>137</v>
      </c>
      <c r="G12" s="4" t="s">
        <v>288</v>
      </c>
    </row>
    <row r="13" spans="2:9" x14ac:dyDescent="0.35">
      <c r="B13" s="4" t="s">
        <v>15</v>
      </c>
      <c r="G13" s="4" t="s">
        <v>289</v>
      </c>
    </row>
    <row r="14" spans="2:9" ht="15" thickBot="1" x14ac:dyDescent="0.4">
      <c r="B14" s="5"/>
      <c r="G14" s="4" t="s">
        <v>290</v>
      </c>
    </row>
    <row r="15" spans="2:9" x14ac:dyDescent="0.35">
      <c r="G15" s="4" t="s">
        <v>291</v>
      </c>
    </row>
    <row r="16" spans="2:9" ht="15" thickBot="1" x14ac:dyDescent="0.4">
      <c r="B16" s="1" t="s">
        <v>11</v>
      </c>
      <c r="G16" s="4" t="s">
        <v>292</v>
      </c>
    </row>
    <row r="17" spans="2:7" x14ac:dyDescent="0.35">
      <c r="B17" s="3" t="s">
        <v>12</v>
      </c>
      <c r="G17" s="4" t="s">
        <v>293</v>
      </c>
    </row>
    <row r="18" spans="2:7" x14ac:dyDescent="0.35">
      <c r="B18" s="4" t="s">
        <v>13</v>
      </c>
      <c r="G18" s="4" t="s">
        <v>305</v>
      </c>
    </row>
    <row r="19" spans="2:7" x14ac:dyDescent="0.35">
      <c r="B19" s="4" t="s">
        <v>14</v>
      </c>
      <c r="G19" s="4" t="s">
        <v>306</v>
      </c>
    </row>
    <row r="20" spans="2:7" x14ac:dyDescent="0.35">
      <c r="B20" s="4" t="s">
        <v>131</v>
      </c>
      <c r="G20" s="4" t="s">
        <v>307</v>
      </c>
    </row>
    <row r="21" spans="2:7" x14ac:dyDescent="0.35">
      <c r="B21" s="4" t="s">
        <v>19</v>
      </c>
      <c r="G21" s="4" t="s">
        <v>308</v>
      </c>
    </row>
    <row r="22" spans="2:7" ht="15" thickBot="1" x14ac:dyDescent="0.4">
      <c r="B22" s="5"/>
      <c r="G22" s="4" t="s">
        <v>301</v>
      </c>
    </row>
    <row r="23" spans="2:7" x14ac:dyDescent="0.35">
      <c r="G23" s="4" t="s">
        <v>302</v>
      </c>
    </row>
    <row r="24" spans="2:7" x14ac:dyDescent="0.35">
      <c r="G24" s="4" t="s">
        <v>303</v>
      </c>
    </row>
    <row r="25" spans="2:7" x14ac:dyDescent="0.35">
      <c r="G25" s="4" t="s">
        <v>304</v>
      </c>
    </row>
    <row r="26" spans="2:7" x14ac:dyDescent="0.35">
      <c r="G26" s="4" t="s">
        <v>477</v>
      </c>
    </row>
    <row r="27" spans="2:7" x14ac:dyDescent="0.35">
      <c r="G27" s="4" t="s">
        <v>478</v>
      </c>
    </row>
    <row r="28" spans="2:7" x14ac:dyDescent="0.35">
      <c r="G28" s="4" t="s">
        <v>479</v>
      </c>
    </row>
    <row r="29" spans="2:7" x14ac:dyDescent="0.35">
      <c r="G29" s="4" t="s">
        <v>480</v>
      </c>
    </row>
    <row r="30" spans="2:7" x14ac:dyDescent="0.35">
      <c r="G30" s="4" t="s">
        <v>481</v>
      </c>
    </row>
    <row r="31" spans="2:7" x14ac:dyDescent="0.35">
      <c r="G31" s="4" t="s">
        <v>482</v>
      </c>
    </row>
    <row r="32" spans="2:7" x14ac:dyDescent="0.35">
      <c r="G32" s="4" t="s">
        <v>483</v>
      </c>
    </row>
    <row r="33" spans="7:7" x14ac:dyDescent="0.35">
      <c r="G33" s="4" t="s">
        <v>484</v>
      </c>
    </row>
    <row r="34" spans="7:7" x14ac:dyDescent="0.35">
      <c r="G34" s="4" t="s">
        <v>485</v>
      </c>
    </row>
    <row r="35" spans="7:7" x14ac:dyDescent="0.35">
      <c r="G35" s="4" t="s">
        <v>486</v>
      </c>
    </row>
    <row r="36" spans="7:7" x14ac:dyDescent="0.35">
      <c r="G36" s="4" t="s">
        <v>487</v>
      </c>
    </row>
    <row r="37" spans="7:7" x14ac:dyDescent="0.35">
      <c r="G37" s="4" t="s">
        <v>488</v>
      </c>
    </row>
    <row r="38" spans="7:7" x14ac:dyDescent="0.35">
      <c r="G38" s="4" t="s">
        <v>489</v>
      </c>
    </row>
    <row r="39" spans="7:7" x14ac:dyDescent="0.35">
      <c r="G39" s="4" t="s">
        <v>490</v>
      </c>
    </row>
    <row r="40" spans="7:7" x14ac:dyDescent="0.35">
      <c r="G40" s="4" t="s">
        <v>491</v>
      </c>
    </row>
    <row r="41" spans="7:7" x14ac:dyDescent="0.35">
      <c r="G41" s="4" t="s">
        <v>492</v>
      </c>
    </row>
    <row r="42" spans="7:7" x14ac:dyDescent="0.35">
      <c r="G42" s="4" t="s">
        <v>524</v>
      </c>
    </row>
    <row r="43" spans="7:7" x14ac:dyDescent="0.35">
      <c r="G43" s="4" t="s">
        <v>525</v>
      </c>
    </row>
    <row r="44" spans="7:7" x14ac:dyDescent="0.35">
      <c r="G44" s="4" t="s">
        <v>526</v>
      </c>
    </row>
    <row r="45" spans="7:7" x14ac:dyDescent="0.35">
      <c r="G45" s="4" t="s">
        <v>527</v>
      </c>
    </row>
    <row r="46" spans="7:7" x14ac:dyDescent="0.35">
      <c r="G46" s="4" t="s">
        <v>528</v>
      </c>
    </row>
    <row r="47" spans="7:7" x14ac:dyDescent="0.35">
      <c r="G47" s="4" t="s">
        <v>529</v>
      </c>
    </row>
    <row r="48" spans="7:7" x14ac:dyDescent="0.35">
      <c r="G48" s="4" t="s">
        <v>530</v>
      </c>
    </row>
    <row r="49" spans="7:7" x14ac:dyDescent="0.35">
      <c r="G49" s="4" t="s">
        <v>531</v>
      </c>
    </row>
    <row r="50" spans="7:7" x14ac:dyDescent="0.35">
      <c r="G50" s="4" t="s">
        <v>532</v>
      </c>
    </row>
    <row r="51" spans="7:7" x14ac:dyDescent="0.35">
      <c r="G51" s="4" t="s">
        <v>533</v>
      </c>
    </row>
    <row r="52" spans="7:7" x14ac:dyDescent="0.35">
      <c r="G52" s="4" t="s">
        <v>534</v>
      </c>
    </row>
    <row r="53" spans="7:7" x14ac:dyDescent="0.35">
      <c r="G53" s="4" t="s">
        <v>535</v>
      </c>
    </row>
    <row r="54" spans="7:7" x14ac:dyDescent="0.35">
      <c r="G54" s="4" t="s">
        <v>536</v>
      </c>
    </row>
    <row r="55" spans="7:7" x14ac:dyDescent="0.35">
      <c r="G55" s="4" t="s">
        <v>537</v>
      </c>
    </row>
    <row r="56" spans="7:7" x14ac:dyDescent="0.35">
      <c r="G56" s="4" t="s">
        <v>538</v>
      </c>
    </row>
    <row r="57" spans="7:7" x14ac:dyDescent="0.35">
      <c r="G57" s="4" t="s">
        <v>539</v>
      </c>
    </row>
    <row r="58" spans="7:7" x14ac:dyDescent="0.35">
      <c r="G58" s="4" t="s">
        <v>333</v>
      </c>
    </row>
    <row r="59" spans="7:7" x14ac:dyDescent="0.35">
      <c r="G59" s="4" t="s">
        <v>334</v>
      </c>
    </row>
    <row r="60" spans="7:7" x14ac:dyDescent="0.35">
      <c r="G60" s="4" t="s">
        <v>335</v>
      </c>
    </row>
    <row r="61" spans="7:7" x14ac:dyDescent="0.35">
      <c r="G61" s="4" t="s">
        <v>336</v>
      </c>
    </row>
    <row r="62" spans="7:7" x14ac:dyDescent="0.35">
      <c r="G62" s="4" t="s">
        <v>347</v>
      </c>
    </row>
    <row r="63" spans="7:7" x14ac:dyDescent="0.35">
      <c r="G63" s="4" t="s">
        <v>348</v>
      </c>
    </row>
    <row r="64" spans="7:7" x14ac:dyDescent="0.35">
      <c r="G64" s="4" t="s">
        <v>349</v>
      </c>
    </row>
    <row r="65" spans="7:7" x14ac:dyDescent="0.35">
      <c r="G65" s="4" t="s">
        <v>350</v>
      </c>
    </row>
    <row r="66" spans="7:7" x14ac:dyDescent="0.35">
      <c r="G66" s="4" t="s">
        <v>358</v>
      </c>
    </row>
    <row r="67" spans="7:7" x14ac:dyDescent="0.35">
      <c r="G67" s="4" t="s">
        <v>359</v>
      </c>
    </row>
    <row r="68" spans="7:7" x14ac:dyDescent="0.35">
      <c r="G68" s="4" t="s">
        <v>360</v>
      </c>
    </row>
    <row r="69" spans="7:7" x14ac:dyDescent="0.35">
      <c r="G69" s="4" t="s">
        <v>361</v>
      </c>
    </row>
    <row r="70" spans="7:7" x14ac:dyDescent="0.35">
      <c r="G70" s="4" t="s">
        <v>379</v>
      </c>
    </row>
    <row r="71" spans="7:7" x14ac:dyDescent="0.35">
      <c r="G71" s="4" t="s">
        <v>380</v>
      </c>
    </row>
    <row r="72" spans="7:7" x14ac:dyDescent="0.35">
      <c r="G72" s="4" t="s">
        <v>381</v>
      </c>
    </row>
    <row r="73" spans="7:7" x14ac:dyDescent="0.35">
      <c r="G73" s="4" t="s">
        <v>382</v>
      </c>
    </row>
    <row r="74" spans="7:7" x14ac:dyDescent="0.35">
      <c r="G74" s="4" t="s">
        <v>578</v>
      </c>
    </row>
    <row r="75" spans="7:7" x14ac:dyDescent="0.35">
      <c r="G75" s="4" t="s">
        <v>579</v>
      </c>
    </row>
    <row r="76" spans="7:7" x14ac:dyDescent="0.35">
      <c r="G76" s="4" t="s">
        <v>580</v>
      </c>
    </row>
    <row r="77" spans="7:7" x14ac:dyDescent="0.35">
      <c r="G77" s="4" t="s">
        <v>581</v>
      </c>
    </row>
    <row r="78" spans="7:7" x14ac:dyDescent="0.35">
      <c r="G78" s="4" t="s">
        <v>582</v>
      </c>
    </row>
    <row r="79" spans="7:7" x14ac:dyDescent="0.35">
      <c r="G79" s="4" t="s">
        <v>583</v>
      </c>
    </row>
    <row r="80" spans="7:7" x14ac:dyDescent="0.35">
      <c r="G80" s="4" t="s">
        <v>584</v>
      </c>
    </row>
    <row r="81" spans="7:7" x14ac:dyDescent="0.35">
      <c r="G81" s="4" t="s">
        <v>585</v>
      </c>
    </row>
    <row r="82" spans="7:7" x14ac:dyDescent="0.35">
      <c r="G82" s="4" t="s">
        <v>586</v>
      </c>
    </row>
    <row r="83" spans="7:7" x14ac:dyDescent="0.35">
      <c r="G83" s="4" t="s">
        <v>587</v>
      </c>
    </row>
    <row r="84" spans="7:7" x14ac:dyDescent="0.35">
      <c r="G84" s="4" t="s">
        <v>588</v>
      </c>
    </row>
    <row r="85" spans="7:7" x14ac:dyDescent="0.35">
      <c r="G85" s="4" t="s">
        <v>589</v>
      </c>
    </row>
    <row r="86" spans="7:7" x14ac:dyDescent="0.35">
      <c r="G86" s="4" t="s">
        <v>590</v>
      </c>
    </row>
    <row r="87" spans="7:7" x14ac:dyDescent="0.35">
      <c r="G87" s="4" t="s">
        <v>591</v>
      </c>
    </row>
    <row r="88" spans="7:7" x14ac:dyDescent="0.35">
      <c r="G88" s="4" t="s">
        <v>592</v>
      </c>
    </row>
    <row r="89" spans="7:7" x14ac:dyDescent="0.35">
      <c r="G89" s="4" t="s">
        <v>593</v>
      </c>
    </row>
    <row r="90" spans="7:7" x14ac:dyDescent="0.35">
      <c r="G90" s="4" t="s">
        <v>634</v>
      </c>
    </row>
    <row r="91" spans="7:7" x14ac:dyDescent="0.35">
      <c r="G91" s="4" t="s">
        <v>635</v>
      </c>
    </row>
    <row r="92" spans="7:7" x14ac:dyDescent="0.35">
      <c r="G92" s="4" t="s">
        <v>636</v>
      </c>
    </row>
    <row r="93" spans="7:7" x14ac:dyDescent="0.35">
      <c r="G93" s="4" t="s">
        <v>637</v>
      </c>
    </row>
    <row r="94" spans="7:7" x14ac:dyDescent="0.35">
      <c r="G94" s="4" t="s">
        <v>638</v>
      </c>
    </row>
    <row r="95" spans="7:7" x14ac:dyDescent="0.35">
      <c r="G95" s="4" t="s">
        <v>639</v>
      </c>
    </row>
    <row r="96" spans="7:7" x14ac:dyDescent="0.35">
      <c r="G96" s="4" t="s">
        <v>640</v>
      </c>
    </row>
    <row r="97" spans="7:7" x14ac:dyDescent="0.35">
      <c r="G97" s="4" t="s">
        <v>641</v>
      </c>
    </row>
    <row r="98" spans="7:7" x14ac:dyDescent="0.35">
      <c r="G98" s="4" t="s">
        <v>642</v>
      </c>
    </row>
    <row r="99" spans="7:7" x14ac:dyDescent="0.35">
      <c r="G99" s="4" t="s">
        <v>643</v>
      </c>
    </row>
    <row r="100" spans="7:7" x14ac:dyDescent="0.35">
      <c r="G100" s="4" t="s">
        <v>644</v>
      </c>
    </row>
    <row r="101" spans="7:7" x14ac:dyDescent="0.35">
      <c r="G101" s="4" t="s">
        <v>645</v>
      </c>
    </row>
    <row r="102" spans="7:7" x14ac:dyDescent="0.35">
      <c r="G102" s="4" t="s">
        <v>646</v>
      </c>
    </row>
    <row r="103" spans="7:7" x14ac:dyDescent="0.35">
      <c r="G103" s="4" t="s">
        <v>647</v>
      </c>
    </row>
    <row r="104" spans="7:7" x14ac:dyDescent="0.35">
      <c r="G104" s="4" t="s">
        <v>648</v>
      </c>
    </row>
    <row r="105" spans="7:7" x14ac:dyDescent="0.35">
      <c r="G105" s="4" t="s">
        <v>649</v>
      </c>
    </row>
    <row r="106" spans="7:7" x14ac:dyDescent="0.35">
      <c r="G106" s="4" t="s">
        <v>650</v>
      </c>
    </row>
    <row r="107" spans="7:7" x14ac:dyDescent="0.35">
      <c r="G107" s="4" t="s">
        <v>651</v>
      </c>
    </row>
    <row r="108" spans="7:7" x14ac:dyDescent="0.35">
      <c r="G108" s="4" t="s">
        <v>652</v>
      </c>
    </row>
    <row r="109" spans="7:7" x14ac:dyDescent="0.35">
      <c r="G109" s="4" t="s">
        <v>653</v>
      </c>
    </row>
    <row r="110" spans="7:7" x14ac:dyDescent="0.35">
      <c r="G110" s="4" t="s">
        <v>799</v>
      </c>
    </row>
    <row r="111" spans="7:7" x14ac:dyDescent="0.35">
      <c r="G111" s="4" t="s">
        <v>800</v>
      </c>
    </row>
    <row r="112" spans="7:7" x14ac:dyDescent="0.35">
      <c r="G112" s="4" t="s">
        <v>801</v>
      </c>
    </row>
    <row r="113" spans="7:7" x14ac:dyDescent="0.35">
      <c r="G113" s="4" t="s">
        <v>802</v>
      </c>
    </row>
    <row r="114" spans="7:7" x14ac:dyDescent="0.35">
      <c r="G114" s="4" t="s">
        <v>752</v>
      </c>
    </row>
    <row r="115" spans="7:7" x14ac:dyDescent="0.35">
      <c r="G115" s="4" t="s">
        <v>753</v>
      </c>
    </row>
    <row r="116" spans="7:7" x14ac:dyDescent="0.35">
      <c r="G116" s="4" t="s">
        <v>754</v>
      </c>
    </row>
    <row r="117" spans="7:7" x14ac:dyDescent="0.35">
      <c r="G117" s="4" t="s">
        <v>755</v>
      </c>
    </row>
    <row r="118" spans="7:7" x14ac:dyDescent="0.35">
      <c r="G118" s="4" t="s">
        <v>842</v>
      </c>
    </row>
    <row r="119" spans="7:7" x14ac:dyDescent="0.35">
      <c r="G119" s="4" t="s">
        <v>843</v>
      </c>
    </row>
    <row r="120" spans="7:7" x14ac:dyDescent="0.35">
      <c r="G120" s="4" t="s">
        <v>844</v>
      </c>
    </row>
    <row r="121" spans="7:7" x14ac:dyDescent="0.35">
      <c r="G121" s="4" t="s">
        <v>845</v>
      </c>
    </row>
    <row r="122" spans="7:7" x14ac:dyDescent="0.35">
      <c r="G122" s="4" t="s">
        <v>402</v>
      </c>
    </row>
    <row r="123" spans="7:7" x14ac:dyDescent="0.35">
      <c r="G123" s="4" t="s">
        <v>403</v>
      </c>
    </row>
    <row r="124" spans="7:7" x14ac:dyDescent="0.35">
      <c r="G124" s="4" t="s">
        <v>404</v>
      </c>
    </row>
    <row r="125" spans="7:7" x14ac:dyDescent="0.35">
      <c r="G125" s="4" t="s">
        <v>405</v>
      </c>
    </row>
    <row r="126" spans="7:7" x14ac:dyDescent="0.35">
      <c r="G126" s="4" t="s">
        <v>221</v>
      </c>
    </row>
    <row r="127" spans="7:7" x14ac:dyDescent="0.35">
      <c r="G127" s="4" t="s">
        <v>210</v>
      </c>
    </row>
    <row r="128" spans="7:7" x14ac:dyDescent="0.35">
      <c r="G128" s="4" t="s">
        <v>212</v>
      </c>
    </row>
    <row r="129" spans="7:7" x14ac:dyDescent="0.35">
      <c r="G129" s="4" t="s">
        <v>239</v>
      </c>
    </row>
    <row r="130" spans="7:7" x14ac:dyDescent="0.35">
      <c r="G130" s="4" t="s">
        <v>233</v>
      </c>
    </row>
    <row r="131" spans="7:7" x14ac:dyDescent="0.35">
      <c r="G131" s="4" t="s">
        <v>147</v>
      </c>
    </row>
    <row r="132" spans="7:7" x14ac:dyDescent="0.35">
      <c r="G132" s="4" t="s">
        <v>148</v>
      </c>
    </row>
    <row r="133" spans="7:7" x14ac:dyDescent="0.35">
      <c r="G133" s="4" t="s">
        <v>129</v>
      </c>
    </row>
    <row r="134" spans="7:7" x14ac:dyDescent="0.35">
      <c r="G134" s="4" t="s">
        <v>216</v>
      </c>
    </row>
    <row r="135" spans="7:7" x14ac:dyDescent="0.35">
      <c r="G135" s="4" t="s">
        <v>192</v>
      </c>
    </row>
    <row r="136" spans="7:7" x14ac:dyDescent="0.35">
      <c r="G136" s="4" t="s">
        <v>204</v>
      </c>
    </row>
    <row r="137" spans="7:7" x14ac:dyDescent="0.35">
      <c r="G137" s="4" t="s">
        <v>205</v>
      </c>
    </row>
    <row r="138" spans="7:7" x14ac:dyDescent="0.35">
      <c r="G138" s="4" t="s">
        <v>214</v>
      </c>
    </row>
    <row r="139" spans="7:7" x14ac:dyDescent="0.35">
      <c r="G139" s="4" t="s">
        <v>145</v>
      </c>
    </row>
    <row r="140" spans="7:7" x14ac:dyDescent="0.35">
      <c r="G140" s="4" t="s">
        <v>144</v>
      </c>
    </row>
    <row r="141" spans="7:7" x14ac:dyDescent="0.35">
      <c r="G141" s="4" t="s">
        <v>163</v>
      </c>
    </row>
    <row r="142" spans="7:7" x14ac:dyDescent="0.35">
      <c r="G142" s="4" t="s">
        <v>154</v>
      </c>
    </row>
    <row r="143" spans="7:7" x14ac:dyDescent="0.35">
      <c r="G143" s="4" t="s">
        <v>153</v>
      </c>
    </row>
    <row r="144" spans="7:7" x14ac:dyDescent="0.35">
      <c r="G144" s="4" t="s">
        <v>215</v>
      </c>
    </row>
    <row r="145" spans="7:7" x14ac:dyDescent="0.35">
      <c r="G145" s="4" t="s">
        <v>142</v>
      </c>
    </row>
    <row r="146" spans="7:7" x14ac:dyDescent="0.35">
      <c r="G146" s="4" t="s">
        <v>164</v>
      </c>
    </row>
    <row r="147" spans="7:7" x14ac:dyDescent="0.35">
      <c r="G147" s="4" t="s">
        <v>177</v>
      </c>
    </row>
    <row r="148" spans="7:7" x14ac:dyDescent="0.35">
      <c r="G148" s="4" t="s">
        <v>127</v>
      </c>
    </row>
    <row r="149" spans="7:7" x14ac:dyDescent="0.35">
      <c r="G149" s="4" t="s">
        <v>128</v>
      </c>
    </row>
    <row r="150" spans="7:7" x14ac:dyDescent="0.35">
      <c r="G150" s="4" t="s">
        <v>226</v>
      </c>
    </row>
    <row r="151" spans="7:7" x14ac:dyDescent="0.35">
      <c r="G151" s="4" t="s">
        <v>213</v>
      </c>
    </row>
    <row r="152" spans="7:7" x14ac:dyDescent="0.35">
      <c r="G152" s="4" t="s">
        <v>206</v>
      </c>
    </row>
    <row r="153" spans="7:7" ht="15" thickBot="1" x14ac:dyDescent="0.4">
      <c r="G153" s="5"/>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35"/>
  <sheetViews>
    <sheetView topLeftCell="A6" zoomScaleNormal="100" workbookViewId="0">
      <selection activeCell="C15" sqref="C15"/>
    </sheetView>
  </sheetViews>
  <sheetFormatPr defaultRowHeight="18.5" x14ac:dyDescent="0.45"/>
  <cols>
    <col min="3" max="3" width="2.6328125" style="16" customWidth="1"/>
    <col min="4" max="4" width="2.6328125" style="15" customWidth="1"/>
    <col min="5" max="5" width="112.90625" style="2" customWidth="1"/>
  </cols>
  <sheetData>
    <row r="2" spans="3:5" x14ac:dyDescent="0.45">
      <c r="C2" s="16" t="s">
        <v>454</v>
      </c>
    </row>
    <row r="3" spans="3:5" x14ac:dyDescent="0.45">
      <c r="D3" s="15" t="s">
        <v>460</v>
      </c>
    </row>
    <row r="4" spans="3:5" ht="30" x14ac:dyDescent="0.45">
      <c r="E4" s="2" t="s">
        <v>450</v>
      </c>
    </row>
    <row r="5" spans="3:5" x14ac:dyDescent="0.45">
      <c r="D5" s="15" t="s">
        <v>443</v>
      </c>
    </row>
    <row r="6" spans="3:5" x14ac:dyDescent="0.45">
      <c r="E6" s="2" t="s">
        <v>455</v>
      </c>
    </row>
    <row r="7" spans="3:5" x14ac:dyDescent="0.45">
      <c r="D7" s="15" t="s">
        <v>447</v>
      </c>
    </row>
    <row r="8" spans="3:5" x14ac:dyDescent="0.45">
      <c r="E8" s="2" t="s">
        <v>457</v>
      </c>
    </row>
    <row r="9" spans="3:5" x14ac:dyDescent="0.45">
      <c r="D9" s="15" t="s">
        <v>461</v>
      </c>
    </row>
    <row r="10" spans="3:5" ht="30" x14ac:dyDescent="0.45">
      <c r="E10" s="2" t="s">
        <v>451</v>
      </c>
    </row>
    <row r="11" spans="3:5" x14ac:dyDescent="0.45">
      <c r="D11" s="15" t="s">
        <v>456</v>
      </c>
    </row>
    <row r="12" spans="3:5" ht="30" x14ac:dyDescent="0.45">
      <c r="E12" s="2" t="s">
        <v>452</v>
      </c>
    </row>
    <row r="13" spans="3:5" x14ac:dyDescent="0.45">
      <c r="D13" s="15" t="s">
        <v>462</v>
      </c>
    </row>
    <row r="14" spans="3:5" x14ac:dyDescent="0.45">
      <c r="E14" s="2" t="s">
        <v>453</v>
      </c>
    </row>
    <row r="15" spans="3:5" x14ac:dyDescent="0.45">
      <c r="C15" s="16" t="s">
        <v>129</v>
      </c>
    </row>
    <row r="16" spans="3:5" x14ac:dyDescent="0.45">
      <c r="D16" s="15" t="s">
        <v>444</v>
      </c>
    </row>
    <row r="17" spans="4:5" ht="30" x14ac:dyDescent="0.45">
      <c r="E17" s="2" t="s">
        <v>434</v>
      </c>
    </row>
    <row r="18" spans="4:5" x14ac:dyDescent="0.45">
      <c r="E18" s="2" t="s">
        <v>435</v>
      </c>
    </row>
    <row r="19" spans="4:5" x14ac:dyDescent="0.45">
      <c r="E19" s="2" t="s">
        <v>436</v>
      </c>
    </row>
    <row r="20" spans="4:5" x14ac:dyDescent="0.45">
      <c r="D20" s="15" t="s">
        <v>458</v>
      </c>
    </row>
    <row r="21" spans="4:5" ht="30" x14ac:dyDescent="0.45">
      <c r="E21" s="2" t="s">
        <v>437</v>
      </c>
    </row>
    <row r="22" spans="4:5" x14ac:dyDescent="0.45">
      <c r="D22" s="15" t="s">
        <v>463</v>
      </c>
    </row>
    <row r="23" spans="4:5" ht="30" x14ac:dyDescent="0.45">
      <c r="E23" s="2" t="s">
        <v>459</v>
      </c>
    </row>
    <row r="24" spans="4:5" x14ac:dyDescent="0.45">
      <c r="D24" s="15" t="s">
        <v>445</v>
      </c>
    </row>
    <row r="25" spans="4:5" ht="30" x14ac:dyDescent="0.45">
      <c r="E25" s="2" t="s">
        <v>439</v>
      </c>
    </row>
    <row r="26" spans="4:5" x14ac:dyDescent="0.45">
      <c r="D26" s="15" t="s">
        <v>464</v>
      </c>
    </row>
    <row r="27" spans="4:5" ht="30" x14ac:dyDescent="0.45">
      <c r="E27" s="2" t="s">
        <v>438</v>
      </c>
    </row>
    <row r="28" spans="4:5" x14ac:dyDescent="0.45">
      <c r="D28" s="15" t="s">
        <v>465</v>
      </c>
    </row>
    <row r="29" spans="4:5" ht="30" x14ac:dyDescent="0.45">
      <c r="E29" s="2" t="s">
        <v>440</v>
      </c>
    </row>
    <row r="30" spans="4:5" x14ac:dyDescent="0.45">
      <c r="D30" s="15" t="s">
        <v>448</v>
      </c>
    </row>
    <row r="31" spans="4:5" x14ac:dyDescent="0.45">
      <c r="E31" s="2" t="s">
        <v>449</v>
      </c>
    </row>
    <row r="32" spans="4:5" x14ac:dyDescent="0.45">
      <c r="D32" s="15" t="s">
        <v>466</v>
      </c>
    </row>
    <row r="33" spans="4:5" x14ac:dyDescent="0.45">
      <c r="E33" s="2" t="s">
        <v>441</v>
      </c>
    </row>
    <row r="34" spans="4:5" x14ac:dyDescent="0.45">
      <c r="D34" s="15" t="s">
        <v>446</v>
      </c>
    </row>
    <row r="35" spans="4:5" ht="30" x14ac:dyDescent="0.45">
      <c r="E35" s="2" t="s">
        <v>442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5"/>
  <sheetViews>
    <sheetView workbookViewId="0">
      <selection activeCell="B13" sqref="B13"/>
    </sheetView>
  </sheetViews>
  <sheetFormatPr defaultRowHeight="14.5" x14ac:dyDescent="0.35"/>
  <cols>
    <col min="3" max="3" width="2.6328125" style="15" customWidth="1"/>
    <col min="4" max="4" width="125.7265625" style="2" customWidth="1"/>
  </cols>
  <sheetData>
    <row r="2" spans="2:4" x14ac:dyDescent="0.35">
      <c r="C2" s="15" t="s">
        <v>798</v>
      </c>
    </row>
    <row r="5" spans="2:4" ht="18.5" x14ac:dyDescent="0.45">
      <c r="B5" s="16" t="s">
        <v>454</v>
      </c>
    </row>
    <row r="6" spans="2:4" x14ac:dyDescent="0.35">
      <c r="C6" s="15" t="s">
        <v>778</v>
      </c>
    </row>
    <row r="7" spans="2:4" x14ac:dyDescent="0.35">
      <c r="D7" s="2" t="s">
        <v>779</v>
      </c>
    </row>
    <row r="8" spans="2:4" x14ac:dyDescent="0.35">
      <c r="C8" s="15" t="s">
        <v>780</v>
      </c>
    </row>
    <row r="9" spans="2:4" x14ac:dyDescent="0.35">
      <c r="D9" s="2" t="s">
        <v>781</v>
      </c>
    </row>
    <row r="10" spans="2:4" x14ac:dyDescent="0.35">
      <c r="C10" s="15" t="s">
        <v>782</v>
      </c>
    </row>
    <row r="11" spans="2:4" ht="29" x14ac:dyDescent="0.35">
      <c r="D11" s="2" t="s">
        <v>783</v>
      </c>
    </row>
    <row r="12" spans="2:4" x14ac:dyDescent="0.35">
      <c r="C12" s="15" t="s">
        <v>784</v>
      </c>
    </row>
    <row r="13" spans="2:4" ht="29" x14ac:dyDescent="0.35">
      <c r="D13" s="2" t="s">
        <v>785</v>
      </c>
    </row>
    <row r="14" spans="2:4" x14ac:dyDescent="0.35">
      <c r="C14" s="15" t="s">
        <v>786</v>
      </c>
    </row>
    <row r="15" spans="2:4" ht="29" x14ac:dyDescent="0.35">
      <c r="D15" s="2" t="s">
        <v>787</v>
      </c>
    </row>
    <row r="16" spans="2:4" x14ac:dyDescent="0.35">
      <c r="C16" s="15" t="s">
        <v>788</v>
      </c>
    </row>
    <row r="17" spans="3:4" x14ac:dyDescent="0.35">
      <c r="D17" s="2" t="s">
        <v>789</v>
      </c>
    </row>
    <row r="18" spans="3:4" x14ac:dyDescent="0.35">
      <c r="C18" s="15" t="s">
        <v>790</v>
      </c>
    </row>
    <row r="19" spans="3:4" x14ac:dyDescent="0.35">
      <c r="D19" s="2" t="s">
        <v>791</v>
      </c>
    </row>
    <row r="20" spans="3:4" x14ac:dyDescent="0.35">
      <c r="C20" s="15" t="s">
        <v>792</v>
      </c>
    </row>
    <row r="21" spans="3:4" x14ac:dyDescent="0.35">
      <c r="D21" s="2" t="s">
        <v>793</v>
      </c>
    </row>
    <row r="22" spans="3:4" x14ac:dyDescent="0.35">
      <c r="C22" s="15" t="s">
        <v>794</v>
      </c>
    </row>
    <row r="23" spans="3:4" x14ac:dyDescent="0.35">
      <c r="D23" s="2" t="s">
        <v>795</v>
      </c>
    </row>
    <row r="24" spans="3:4" x14ac:dyDescent="0.35">
      <c r="C24" s="15" t="s">
        <v>796</v>
      </c>
    </row>
    <row r="25" spans="3:4" ht="29" x14ac:dyDescent="0.35">
      <c r="D25" s="2" t="s">
        <v>797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21"/>
  <sheetViews>
    <sheetView workbookViewId="0">
      <selection activeCell="E21" sqref="E21"/>
    </sheetView>
  </sheetViews>
  <sheetFormatPr defaultRowHeight="14.5" x14ac:dyDescent="0.35"/>
  <cols>
    <col min="4" max="4" width="8.7265625" style="15"/>
  </cols>
  <sheetData>
    <row r="2" spans="3:5" x14ac:dyDescent="0.35">
      <c r="C2" t="s">
        <v>735</v>
      </c>
    </row>
    <row r="4" spans="3:5" x14ac:dyDescent="0.35">
      <c r="D4" s="15" t="s">
        <v>736</v>
      </c>
    </row>
    <row r="5" spans="3:5" x14ac:dyDescent="0.35">
      <c r="E5" t="s">
        <v>737</v>
      </c>
    </row>
    <row r="6" spans="3:5" x14ac:dyDescent="0.35">
      <c r="D6" s="15" t="s">
        <v>738</v>
      </c>
    </row>
    <row r="7" spans="3:5" x14ac:dyDescent="0.35">
      <c r="E7" t="s">
        <v>739</v>
      </c>
    </row>
    <row r="8" spans="3:5" x14ac:dyDescent="0.35">
      <c r="D8" s="15" t="s">
        <v>740</v>
      </c>
    </row>
    <row r="9" spans="3:5" x14ac:dyDescent="0.35">
      <c r="E9" t="s">
        <v>741</v>
      </c>
    </row>
    <row r="10" spans="3:5" x14ac:dyDescent="0.35">
      <c r="D10" s="15" t="s">
        <v>742</v>
      </c>
    </row>
    <row r="11" spans="3:5" x14ac:dyDescent="0.35">
      <c r="E11" t="s">
        <v>743</v>
      </c>
    </row>
    <row r="12" spans="3:5" x14ac:dyDescent="0.35">
      <c r="D12" s="15" t="s">
        <v>744</v>
      </c>
    </row>
    <row r="13" spans="3:5" x14ac:dyDescent="0.35">
      <c r="E13" t="s">
        <v>745</v>
      </c>
    </row>
    <row r="14" spans="3:5" x14ac:dyDescent="0.35">
      <c r="D14" s="15" t="s">
        <v>746</v>
      </c>
    </row>
    <row r="15" spans="3:5" x14ac:dyDescent="0.35">
      <c r="E15" t="s">
        <v>747</v>
      </c>
    </row>
    <row r="16" spans="3:5" x14ac:dyDescent="0.35">
      <c r="D16" s="15" t="s">
        <v>748</v>
      </c>
    </row>
    <row r="17" spans="4:5" x14ac:dyDescent="0.35">
      <c r="E17" t="s">
        <v>749</v>
      </c>
    </row>
    <row r="18" spans="4:5" x14ac:dyDescent="0.35">
      <c r="D18" s="15" t="s">
        <v>750</v>
      </c>
    </row>
    <row r="19" spans="4:5" x14ac:dyDescent="0.35">
      <c r="E19" t="s">
        <v>751</v>
      </c>
    </row>
    <row r="21" spans="4:5" x14ac:dyDescent="0.35">
      <c r="E21" t="s">
        <v>756</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35"/>
  <sheetViews>
    <sheetView topLeftCell="A12" zoomScale="64" workbookViewId="0">
      <selection sqref="A1:XFD1"/>
    </sheetView>
  </sheetViews>
  <sheetFormatPr defaultRowHeight="18.5" x14ac:dyDescent="0.45"/>
  <cols>
    <col min="2" max="2" width="2.6328125" customWidth="1"/>
    <col min="3" max="3" width="2.6328125" style="16" customWidth="1"/>
    <col min="4" max="4" width="2.6328125" style="15" customWidth="1"/>
    <col min="5" max="5" width="2.6328125" customWidth="1"/>
  </cols>
  <sheetData>
    <row r="1" spans="2:5" x14ac:dyDescent="0.45">
      <c r="D1" s="15" t="s">
        <v>818</v>
      </c>
    </row>
    <row r="3" spans="2:5" x14ac:dyDescent="0.45">
      <c r="C3" s="16" t="s">
        <v>454</v>
      </c>
    </row>
    <row r="4" spans="2:5" x14ac:dyDescent="0.45">
      <c r="B4" t="s">
        <v>399</v>
      </c>
      <c r="D4" s="15" t="s">
        <v>819</v>
      </c>
    </row>
    <row r="5" spans="2:5" x14ac:dyDescent="0.45">
      <c r="E5" t="s">
        <v>820</v>
      </c>
    </row>
    <row r="6" spans="2:5" x14ac:dyDescent="0.45">
      <c r="B6" t="s">
        <v>399</v>
      </c>
      <c r="D6" s="15" t="s">
        <v>821</v>
      </c>
    </row>
    <row r="7" spans="2:5" x14ac:dyDescent="0.45">
      <c r="E7" t="s">
        <v>822</v>
      </c>
    </row>
    <row r="8" spans="2:5" x14ac:dyDescent="0.45">
      <c r="B8" t="s">
        <v>399</v>
      </c>
      <c r="D8" s="15" t="s">
        <v>837</v>
      </c>
    </row>
    <row r="9" spans="2:5" x14ac:dyDescent="0.45">
      <c r="E9" t="s">
        <v>838</v>
      </c>
    </row>
    <row r="11" spans="2:5" x14ac:dyDescent="0.45">
      <c r="B11" t="s">
        <v>633</v>
      </c>
      <c r="D11" s="15" t="s">
        <v>827</v>
      </c>
    </row>
    <row r="12" spans="2:5" x14ac:dyDescent="0.45">
      <c r="E12" t="s">
        <v>828</v>
      </c>
    </row>
    <row r="13" spans="2:5" x14ac:dyDescent="0.45">
      <c r="B13" t="s">
        <v>633</v>
      </c>
      <c r="D13" s="15" t="s">
        <v>823</v>
      </c>
    </row>
    <row r="14" spans="2:5" x14ac:dyDescent="0.45">
      <c r="E14" t="s">
        <v>824</v>
      </c>
    </row>
    <row r="15" spans="2:5" x14ac:dyDescent="0.45">
      <c r="B15" t="s">
        <v>633</v>
      </c>
      <c r="D15" s="15" t="s">
        <v>835</v>
      </c>
    </row>
    <row r="16" spans="2:5" x14ac:dyDescent="0.45">
      <c r="E16" t="s">
        <v>836</v>
      </c>
    </row>
    <row r="17" spans="2:5" x14ac:dyDescent="0.45">
      <c r="B17" t="s">
        <v>633</v>
      </c>
      <c r="D17" s="15" t="s">
        <v>825</v>
      </c>
    </row>
    <row r="18" spans="2:5" x14ac:dyDescent="0.45">
      <c r="E18" t="s">
        <v>826</v>
      </c>
    </row>
    <row r="19" spans="2:5" x14ac:dyDescent="0.45">
      <c r="B19" t="s">
        <v>633</v>
      </c>
      <c r="D19" s="15" t="s">
        <v>833</v>
      </c>
    </row>
    <row r="20" spans="2:5" x14ac:dyDescent="0.45">
      <c r="E20" t="s">
        <v>834</v>
      </c>
    </row>
    <row r="21" spans="2:5" x14ac:dyDescent="0.45">
      <c r="B21" t="s">
        <v>633</v>
      </c>
      <c r="D21" s="15" t="s">
        <v>831</v>
      </c>
    </row>
    <row r="22" spans="2:5" x14ac:dyDescent="0.45">
      <c r="E22" t="s">
        <v>832</v>
      </c>
    </row>
    <row r="23" spans="2:5" x14ac:dyDescent="0.45">
      <c r="B23" t="s">
        <v>633</v>
      </c>
      <c r="D23" s="15" t="s">
        <v>839</v>
      </c>
    </row>
    <row r="24" spans="2:5" x14ac:dyDescent="0.45">
      <c r="E24" t="s">
        <v>840</v>
      </c>
    </row>
    <row r="26" spans="2:5" x14ac:dyDescent="0.45">
      <c r="C26" s="16" t="s">
        <v>129</v>
      </c>
    </row>
    <row r="27" spans="2:5" x14ac:dyDescent="0.45">
      <c r="B27" t="s">
        <v>399</v>
      </c>
      <c r="D27" s="15" t="s">
        <v>829</v>
      </c>
    </row>
    <row r="28" spans="2:5" x14ac:dyDescent="0.45">
      <c r="E28" t="s">
        <v>830</v>
      </c>
    </row>
    <row r="30" spans="2:5" x14ac:dyDescent="0.45">
      <c r="C30" s="16" t="s">
        <v>855</v>
      </c>
      <c r="D30"/>
    </row>
    <row r="31" spans="2:5" x14ac:dyDescent="0.45">
      <c r="D31" t="s">
        <v>856</v>
      </c>
    </row>
    <row r="32" spans="2:5" x14ac:dyDescent="0.45">
      <c r="D32" t="s">
        <v>857</v>
      </c>
    </row>
    <row r="33" spans="4:4" x14ac:dyDescent="0.45">
      <c r="D33" t="s">
        <v>858</v>
      </c>
    </row>
    <row r="34" spans="4:4" x14ac:dyDescent="0.45">
      <c r="D34" t="s">
        <v>859</v>
      </c>
    </row>
    <row r="35" spans="4:4" x14ac:dyDescent="0.45">
      <c r="D35" t="s">
        <v>860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List</vt:lpstr>
      <vt:lpstr>SOP</vt:lpstr>
      <vt:lpstr>Scope List</vt:lpstr>
      <vt:lpstr>SOP interpreter</vt:lpstr>
      <vt:lpstr>Ref</vt:lpstr>
      <vt:lpstr>MicrogridDesignDocs</vt:lpstr>
      <vt:lpstr>NetworkInfra</vt:lpstr>
      <vt:lpstr>InternetService</vt:lpstr>
      <vt:lpstr>VAPT</vt:lpstr>
      <vt:lpstr>(obs)workflow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2023-08-02T09:38:38Z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96a22-336c-4f29-90dc-9992d2c9564c_Enabled">
    <vt:lpwstr>true</vt:lpwstr>
  </property>
  <property fmtid="{D5CDD505-2E9C-101B-9397-08002B2CF9AE}" pid="3" name="MSIP_Label_abc96a22-336c-4f29-90dc-9992d2c9564c_SetDate">
    <vt:lpwstr>2023-07-12T02:40:18Z</vt:lpwstr>
  </property>
  <property fmtid="{D5CDD505-2E9C-101B-9397-08002B2CF9AE}" pid="4" name="MSIP_Label_abc96a22-336c-4f29-90dc-9992d2c9564c_Method">
    <vt:lpwstr>Privileged</vt:lpwstr>
  </property>
  <property fmtid="{D5CDD505-2E9C-101B-9397-08002B2CF9AE}" pid="5" name="MSIP_Label_abc96a22-336c-4f29-90dc-9992d2c9564c_Name">
    <vt:lpwstr>abc96a22-336c-4f29-90dc-9992d2c9564c</vt:lpwstr>
  </property>
  <property fmtid="{D5CDD505-2E9C-101B-9397-08002B2CF9AE}" pid="6" name="MSIP_Label_abc96a22-336c-4f29-90dc-9992d2c9564c_SiteId">
    <vt:lpwstr>5a7a259b-6730-404b-bc25-5c6c773229ca</vt:lpwstr>
  </property>
  <property fmtid="{D5CDD505-2E9C-101B-9397-08002B2CF9AE}" pid="7" name="MSIP_Label_abc96a22-336c-4f29-90dc-9992d2c9564c_ActionId">
    <vt:lpwstr>c55443d9-3731-44e4-a978-89bb1092fae9</vt:lpwstr>
  </property>
  <property fmtid="{D5CDD505-2E9C-101B-9397-08002B2CF9AE}" pid="8" name="MSIP_Label_abc96a22-336c-4f29-90dc-9992d2c9564c_ContentBits">
    <vt:lpwstr>0</vt:lpwstr>
  </property>
</Properties>
</file>