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abrielchen\Desktop\"/>
    </mc:Choice>
  </mc:AlternateContent>
  <bookViews>
    <workbookView xWindow="0" yWindow="0" windowWidth="19200" windowHeight="7140"/>
  </bookViews>
  <sheets>
    <sheet name="Gantt Chart Template" sheetId="2" r:id="rId1"/>
    <sheet name="Manual Chart Gantt Template" sheetId="1" r:id="rId2"/>
    <sheet name="Ref" sheetId="3" r:id="rId3"/>
  </sheets>
  <definedNames>
    <definedName name="_xlnm._FilterDatabase" localSheetId="0" hidden="1">'Gantt Chart Template'!$A$4:$S$46</definedName>
    <definedName name="_xlnm.Print_Area" localSheetId="0">'Gantt Chart Template'!$T$3:$BV$46</definedName>
    <definedName name="_xlnm.Print_Area" localSheetId="1">'Manual Chart Gantt Template'!$O$1:$CW$58</definedName>
  </definedNames>
  <calcPr calcId="162913"/>
</workbook>
</file>

<file path=xl/calcChain.xml><?xml version="1.0" encoding="utf-8"?>
<calcChain xmlns="http://schemas.openxmlformats.org/spreadsheetml/2006/main">
  <c r="I12" i="2" l="1"/>
  <c r="H12" i="2"/>
  <c r="J7" i="2"/>
  <c r="J6" i="2"/>
  <c r="J8" i="2"/>
  <c r="I21" i="2" l="1"/>
  <c r="H21" i="2"/>
  <c r="J21" i="2" s="1"/>
  <c r="I20" i="2"/>
  <c r="H20" i="2"/>
  <c r="J20" i="2" s="1"/>
  <c r="I19" i="2"/>
  <c r="H19" i="2"/>
  <c r="J19" i="2" s="1"/>
  <c r="K14" i="2"/>
  <c r="K12" i="2"/>
  <c r="K8" i="2"/>
  <c r="K7" i="2"/>
  <c r="K6" i="2"/>
  <c r="J14" i="2"/>
  <c r="J12" i="2"/>
  <c r="K21" i="2" l="1"/>
  <c r="K20" i="2"/>
  <c r="K19" i="2"/>
  <c r="J5" i="2"/>
  <c r="H1" i="2" l="1"/>
  <c r="E38" i="2" l="1"/>
  <c r="E23" i="2" l="1"/>
  <c r="E30" i="2"/>
  <c r="E16" i="2"/>
  <c r="E10" i="2"/>
  <c r="E5" i="2"/>
  <c r="I5" i="2" l="1"/>
  <c r="I45" i="2"/>
  <c r="H45" i="2"/>
  <c r="J45" i="2" s="1"/>
  <c r="I44" i="2"/>
  <c r="H44" i="2"/>
  <c r="J44" i="2" s="1"/>
  <c r="I43" i="2"/>
  <c r="H43" i="2"/>
  <c r="J43" i="2" s="1"/>
  <c r="I42" i="2"/>
  <c r="H42" i="2"/>
  <c r="J42" i="2" s="1"/>
  <c r="I41" i="2"/>
  <c r="H41" i="2"/>
  <c r="J41" i="2" s="1"/>
  <c r="I40" i="2"/>
  <c r="H40" i="2"/>
  <c r="J40" i="2" s="1"/>
  <c r="I39" i="2"/>
  <c r="H39" i="2"/>
  <c r="J39" i="2" s="1"/>
  <c r="H32" i="2"/>
  <c r="J32" i="2" s="1"/>
  <c r="I36" i="2"/>
  <c r="I35" i="2"/>
  <c r="I34" i="2"/>
  <c r="I33" i="2"/>
  <c r="I32" i="2"/>
  <c r="I31" i="2"/>
  <c r="H36" i="2"/>
  <c r="J36" i="2" s="1"/>
  <c r="H35" i="2"/>
  <c r="J35" i="2" s="1"/>
  <c r="H34" i="2"/>
  <c r="J34" i="2" s="1"/>
  <c r="H33" i="2"/>
  <c r="J33" i="2" s="1"/>
  <c r="H31" i="2"/>
  <c r="J31" i="2" s="1"/>
  <c r="I28" i="2"/>
  <c r="I27" i="2"/>
  <c r="I26" i="2"/>
  <c r="I25" i="2"/>
  <c r="I24" i="2"/>
  <c r="H26" i="2"/>
  <c r="J26" i="2" s="1"/>
  <c r="H25" i="2"/>
  <c r="J25" i="2" s="1"/>
  <c r="H24" i="2"/>
  <c r="J24" i="2" s="1"/>
  <c r="F13" i="2"/>
  <c r="H27" i="2"/>
  <c r="J27" i="2" s="1"/>
  <c r="I13" i="2"/>
  <c r="I11" i="2"/>
  <c r="I10" i="2" l="1"/>
  <c r="I23" i="2"/>
  <c r="H38" i="2"/>
  <c r="H30" i="2"/>
  <c r="I38" i="2"/>
  <c r="I30" i="2"/>
  <c r="H5" i="2"/>
  <c r="K5" i="2" s="1"/>
  <c r="H11" i="2"/>
  <c r="H13" i="2"/>
  <c r="J13" i="2" l="1"/>
  <c r="K13" i="2"/>
  <c r="J11" i="2"/>
  <c r="K11" i="2"/>
  <c r="K38" i="2"/>
  <c r="K30" i="2"/>
  <c r="H10" i="2"/>
  <c r="K10" i="2" s="1"/>
  <c r="H17" i="2"/>
  <c r="J17" i="2" s="1"/>
  <c r="I17" i="2"/>
  <c r="K24" i="2"/>
  <c r="K25" i="2"/>
  <c r="K26" i="2"/>
  <c r="K27" i="2"/>
  <c r="K31" i="2"/>
  <c r="K32" i="2"/>
  <c r="K33" i="2"/>
  <c r="K34" i="2"/>
  <c r="K35" i="2"/>
  <c r="K36" i="2"/>
  <c r="K39" i="2"/>
  <c r="K40" i="2"/>
  <c r="K41" i="2"/>
  <c r="K42" i="2"/>
  <c r="K43" i="2"/>
  <c r="K44" i="2"/>
  <c r="K45" i="2"/>
  <c r="J10" i="2" l="1"/>
  <c r="J38" i="2"/>
  <c r="J30" i="2"/>
  <c r="K17" i="2"/>
  <c r="H18" i="2"/>
  <c r="J18" i="2" s="1"/>
  <c r="J16" i="2" s="1"/>
  <c r="I18" i="2"/>
  <c r="I16" i="2" s="1"/>
  <c r="H28" i="2" l="1"/>
  <c r="K18" i="2"/>
  <c r="H23" i="2" l="1"/>
  <c r="K23" i="2" s="1"/>
  <c r="J28" i="2"/>
  <c r="J23" i="2" s="1"/>
  <c r="K28" i="2"/>
  <c r="H16" i="2" l="1"/>
  <c r="K16" i="2" s="1"/>
</calcChain>
</file>

<file path=xl/comments1.xml><?xml version="1.0" encoding="utf-8"?>
<comments xmlns="http://schemas.openxmlformats.org/spreadsheetml/2006/main">
  <authors>
    <author>Gabriel Chen</author>
  </authors>
  <commentList>
    <comment ref="C5" authorId="0" shapeId="0">
      <text>
        <r>
          <rPr>
            <b/>
            <sz val="9"/>
            <color indexed="81"/>
            <rFont val="Tahoma"/>
          </rPr>
          <t>Gabriel Chen:</t>
        </r>
        <r>
          <rPr>
            <sz val="9"/>
            <color indexed="81"/>
            <rFont val="Tahoma"/>
          </rPr>
          <t xml:space="preserve">
* Conducting Platform Benchmarking Analysis, Green Nudges frameworks, Data standards, Gateways and Sensor recommendations 
* Note : This has to be quantitatively differentiated atleast by end of 1st year after completion of tests by NTU team.</t>
        </r>
      </text>
    </comment>
    <comment ref="C10" authorId="0" shapeId="0">
      <text>
        <r>
          <rPr>
            <b/>
            <sz val="9"/>
            <color indexed="81"/>
            <rFont val="Tahoma"/>
          </rPr>
          <t>Gabriel Chen:</t>
        </r>
        <r>
          <rPr>
            <sz val="9"/>
            <color indexed="81"/>
            <rFont val="Tahoma"/>
          </rPr>
          <t xml:space="preserve">
* Note : A PRD document stating the contents agreeable by both parties to cover all the functional aspects of Data fusion core platform and its architecture, smart home fusion use case, smart grid fusion use cases, supported protocols, UI requirements, deliverables in detail.</t>
        </r>
      </text>
    </comment>
  </commentList>
</comments>
</file>

<file path=xl/sharedStrings.xml><?xml version="1.0" encoding="utf-8"?>
<sst xmlns="http://schemas.openxmlformats.org/spreadsheetml/2006/main" count="748" uniqueCount="207">
  <si>
    <t>Level</t>
  </si>
  <si>
    <t>Name</t>
  </si>
  <si>
    <t>Progress</t>
  </si>
  <si>
    <t>Start</t>
  </si>
  <si>
    <t>Due</t>
  </si>
  <si>
    <t>User</t>
  </si>
  <si>
    <t>Completion Date</t>
  </si>
  <si>
    <t>Estimated Hours</t>
  </si>
  <si>
    <t>Actual Hours</t>
  </si>
  <si>
    <t>Estimated Cost</t>
  </si>
  <si>
    <t>Actual Cost</t>
  </si>
  <si>
    <t>Priority</t>
  </si>
  <si>
    <t>Risk</t>
  </si>
  <si>
    <t>Duration (Cal. Days)</t>
  </si>
  <si>
    <t>01/07/2019</t>
  </si>
  <si>
    <t>01/08/2019</t>
  </si>
  <si>
    <t>01/09/2019</t>
  </si>
  <si>
    <t>01/10/2019</t>
  </si>
  <si>
    <t>01/11/2019</t>
  </si>
  <si>
    <t>01/12/2019</t>
  </si>
  <si>
    <t>01/13/2019</t>
  </si>
  <si>
    <t>01/14/2019</t>
  </si>
  <si>
    <t>01/15/2019</t>
  </si>
  <si>
    <t>01/16/2019</t>
  </si>
  <si>
    <t>01/17/2019</t>
  </si>
  <si>
    <t>01/18/2019</t>
  </si>
  <si>
    <t>01/19/2019</t>
  </si>
  <si>
    <t>01/20/2019</t>
  </si>
  <si>
    <t>01/21/2019</t>
  </si>
  <si>
    <t>01/22/2019</t>
  </si>
  <si>
    <t>01/23/2019</t>
  </si>
  <si>
    <t>01/24/2019</t>
  </si>
  <si>
    <t>01/25/2019</t>
  </si>
  <si>
    <t>01/26/2019</t>
  </si>
  <si>
    <t>01/27/2019</t>
  </si>
  <si>
    <t>01/28/2019</t>
  </si>
  <si>
    <t>01/29/2019</t>
  </si>
  <si>
    <t>01/30/2019</t>
  </si>
  <si>
    <t>01/31/2019</t>
  </si>
  <si>
    <t>02/01/2019</t>
  </si>
  <si>
    <t>02/02/2019</t>
  </si>
  <si>
    <t>02/03/2019</t>
  </si>
  <si>
    <t>02/04/2019</t>
  </si>
  <si>
    <t>02/05/2019</t>
  </si>
  <si>
    <t>02/06/2019</t>
  </si>
  <si>
    <t>02/07/2019</t>
  </si>
  <si>
    <t>02/08/2019</t>
  </si>
  <si>
    <t>02/09/2019</t>
  </si>
  <si>
    <t>02/10/2019</t>
  </si>
  <si>
    <t>02/11/2019</t>
  </si>
  <si>
    <t>02/12/2019</t>
  </si>
  <si>
    <t>02/13/2019</t>
  </si>
  <si>
    <t>02/14/2019</t>
  </si>
  <si>
    <t>02/15/2019</t>
  </si>
  <si>
    <t>02/16/2019</t>
  </si>
  <si>
    <t>02/17/2019</t>
  </si>
  <si>
    <t>02/18/2019</t>
  </si>
  <si>
    <t>02/19/2019</t>
  </si>
  <si>
    <t>02/20/2019</t>
  </si>
  <si>
    <t>02/21/2019</t>
  </si>
  <si>
    <t>02/22/2019</t>
  </si>
  <si>
    <t>02/23/2019</t>
  </si>
  <si>
    <t>02/24/2019</t>
  </si>
  <si>
    <t>02/25/2019</t>
  </si>
  <si>
    <t>02/26/2019</t>
  </si>
  <si>
    <t>02/27/2019</t>
  </si>
  <si>
    <t>02/28/2019</t>
  </si>
  <si>
    <t>03/01/2019</t>
  </si>
  <si>
    <t>03/02/2019</t>
  </si>
  <si>
    <t>03/03/2019</t>
  </si>
  <si>
    <t>03/04/2019</t>
  </si>
  <si>
    <t>03/05/2019</t>
  </si>
  <si>
    <t>03/06/2019</t>
  </si>
  <si>
    <t>03/07/2019</t>
  </si>
  <si>
    <t>03/08/2019</t>
  </si>
  <si>
    <t>03/09/2019</t>
  </si>
  <si>
    <t>03/10/2019</t>
  </si>
  <si>
    <t>03/11/2019</t>
  </si>
  <si>
    <t>03/12/2019</t>
  </si>
  <si>
    <t>03/13/2019</t>
  </si>
  <si>
    <t>03/14/2019</t>
  </si>
  <si>
    <t>03/15/2019</t>
  </si>
  <si>
    <t>03/16/2019</t>
  </si>
  <si>
    <t>03/17/2019</t>
  </si>
  <si>
    <t>03/18/2019</t>
  </si>
  <si>
    <t>03/19/2019</t>
  </si>
  <si>
    <t>03/20/2019</t>
  </si>
  <si>
    <t>03/21/2019</t>
  </si>
  <si>
    <t>03/22/2019</t>
  </si>
  <si>
    <t>03/23/2019</t>
  </si>
  <si>
    <t>03/24/2019</t>
  </si>
  <si>
    <t>03/25/2019</t>
  </si>
  <si>
    <t>03/26/2019</t>
  </si>
  <si>
    <t>03/27/2019</t>
  </si>
  <si>
    <t>03/28/2019</t>
  </si>
  <si>
    <t>03/29/2019</t>
  </si>
  <si>
    <t>03/30/2019</t>
  </si>
  <si>
    <t>03/31/2019</t>
  </si>
  <si>
    <t>04/01/2019</t>
  </si>
  <si>
    <t>04/02/2019</t>
  </si>
  <si>
    <t>04/03/2019</t>
  </si>
  <si>
    <t>100%</t>
  </si>
  <si>
    <t/>
  </si>
  <si>
    <t>Victor Pascow</t>
  </si>
  <si>
    <t>Blog Design:</t>
  </si>
  <si>
    <t>Wendy Torrance</t>
  </si>
  <si>
    <t>Scheduling:</t>
  </si>
  <si>
    <t>Laurie Strode</t>
  </si>
  <si>
    <t>95%</t>
  </si>
  <si>
    <t>Choose topics</t>
  </si>
  <si>
    <t>Andy Barclay</t>
  </si>
  <si>
    <t>Design layout</t>
  </si>
  <si>
    <t>Write content</t>
  </si>
  <si>
    <t>Select publishing date</t>
  </si>
  <si>
    <t>Publish</t>
  </si>
  <si>
    <t>Share on Social Media</t>
  </si>
  <si>
    <t>70%</t>
  </si>
  <si>
    <t>Press Release:</t>
  </si>
  <si>
    <t>61%</t>
  </si>
  <si>
    <t>Select media outlet</t>
  </si>
  <si>
    <t xml:space="preserve">Prepare content </t>
  </si>
  <si>
    <t>80%</t>
  </si>
  <si>
    <t>50%</t>
  </si>
  <si>
    <t>Call media outlet</t>
  </si>
  <si>
    <t>0%</t>
  </si>
  <si>
    <t>Send to editor</t>
  </si>
  <si>
    <t>53%</t>
  </si>
  <si>
    <t>40%</t>
  </si>
  <si>
    <t>75%</t>
  </si>
  <si>
    <t>67%</t>
  </si>
  <si>
    <t>49%</t>
  </si>
  <si>
    <t>WEEK 1</t>
  </si>
  <si>
    <t>WEEK 2</t>
  </si>
  <si>
    <t>WEEK 3</t>
  </si>
  <si>
    <t>WEEK 4</t>
  </si>
  <si>
    <t>WEEK 5</t>
  </si>
  <si>
    <t>WEEK 6</t>
  </si>
  <si>
    <t>WEEK 7</t>
  </si>
  <si>
    <t>WEEK 8</t>
  </si>
  <si>
    <t>WEEK 9</t>
  </si>
  <si>
    <t>WEEK 10</t>
  </si>
  <si>
    <t>Build Gantt Charts Easily with Instagantt. Just click here.</t>
  </si>
  <si>
    <t>Marketing Plan Gantt Chart Template</t>
  </si>
  <si>
    <t>Schedule tasks</t>
  </si>
  <si>
    <t>Mark</t>
  </si>
  <si>
    <t>John</t>
  </si>
  <si>
    <t>Alice</t>
  </si>
  <si>
    <t>Mike</t>
  </si>
  <si>
    <t>Wendy</t>
  </si>
  <si>
    <t>Jason</t>
  </si>
  <si>
    <t xml:space="preserve">John </t>
  </si>
  <si>
    <t>Brainstorming session:</t>
  </si>
  <si>
    <t>Start*</t>
  </si>
  <si>
    <t>Due*</t>
  </si>
  <si>
    <t>Start on Day*</t>
  </si>
  <si>
    <t>Duration*</t>
  </si>
  <si>
    <t xml:space="preserve">Assign content ideas </t>
  </si>
  <si>
    <t>Define new look for blog</t>
  </si>
  <si>
    <t>Begin design process</t>
  </si>
  <si>
    <t>Define new CTAs</t>
  </si>
  <si>
    <t>Launch blog</t>
  </si>
  <si>
    <t>Schedule new articles</t>
  </si>
  <si>
    <t>Publish new articles</t>
  </si>
  <si>
    <t>Assign new topics to writers</t>
  </si>
  <si>
    <t>Newsletter:</t>
  </si>
  <si>
    <t>Prepare design</t>
  </si>
  <si>
    <t>Write press release</t>
  </si>
  <si>
    <t>Send press release</t>
  </si>
  <si>
    <t>New web page:</t>
  </si>
  <si>
    <t>Define look &amp; feel</t>
  </si>
  <si>
    <t>Write sections</t>
  </si>
  <si>
    <t>Approve sections</t>
  </si>
  <si>
    <t>UX/UI</t>
  </si>
  <si>
    <t>Approve design</t>
  </si>
  <si>
    <t>Share with team</t>
  </si>
  <si>
    <t>Launch new web</t>
  </si>
  <si>
    <t>New content</t>
  </si>
  <si>
    <t>New brainstorming session:</t>
  </si>
  <si>
    <t>Schedule session</t>
  </si>
  <si>
    <t>Write ideas</t>
  </si>
  <si>
    <t>Define dates</t>
  </si>
  <si>
    <t>Review contents</t>
  </si>
  <si>
    <t>Source : https://instagantt.com/free-gantt-chart-template-for-excel?gclid=Cj0KCQjw4NujBhC5ARIsAF4Iv6dROTDd33KbG6PzK0K9DU-LM9pwlVgDX5uekjKwTQZ2_9AaNZKFkeAaAhBIEALw_wcB</t>
  </si>
  <si>
    <t>Collect date</t>
  </si>
  <si>
    <t xml:space="preserve">(01-Jun-2023) </t>
  </si>
  <si>
    <t>WBS No.</t>
  </si>
  <si>
    <t>M0. Kick off - Benchmarking and project requirement analysis</t>
  </si>
  <si>
    <t>Dependency</t>
  </si>
  <si>
    <t>Responsible</t>
  </si>
  <si>
    <t>Accountable</t>
  </si>
  <si>
    <t>Consulted</t>
  </si>
  <si>
    <t>Informed</t>
  </si>
  <si>
    <t>|</t>
  </si>
  <si>
    <t>Benchmark Report (Planned)</t>
  </si>
  <si>
    <t>Benchmark Report (Actual)</t>
  </si>
  <si>
    <t>Show</t>
  </si>
  <si>
    <t>&gt;</t>
  </si>
  <si>
    <t>M1. Functional Requirement Specification (Project Requirement Document)</t>
  </si>
  <si>
    <t>Control</t>
  </si>
  <si>
    <t>Project Name</t>
  </si>
  <si>
    <t>Latest update</t>
  </si>
  <si>
    <t>NTU WP4</t>
  </si>
  <si>
    <t>09-Jun-2023, Gabriel</t>
  </si>
  <si>
    <t>LITEON Validation And Acceptance</t>
  </si>
  <si>
    <t>PRD V1.0, covers : M5, M8, M9, M10, M11, M12, M13</t>
  </si>
  <si>
    <t>PRD V2.0, covers : M14, M15, M16</t>
  </si>
  <si>
    <t>Day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</si>
</sst>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13" x14ac:knownFonts="1">
    <font>
      <sz val="11"/>
      <color theme="1"/>
      <name val="Calibri"/>
      <family val="2"/>
      <scheme val="minor"/>
    </font>
    <font>
      <sz val="10"/>
      <color rgb="FFFFFFFF"/>
      <name val="Arial"/>
      <family val="2"/>
    </font>
    <font>
      <b/>
      <sz val="11"/>
      <color theme="1"/>
      <name val="Calibri"/>
      <family val="2"/>
      <scheme val="minor"/>
    </font>
    <font>
      <b/>
      <sz val="11"/>
      <color rgb="FFFFFFFF"/>
      <name val="Arial"/>
      <family val="2"/>
    </font>
    <font>
      <u/>
      <sz val="11"/>
      <color theme="10"/>
      <name val="Calibri"/>
      <family val="2"/>
      <scheme val="minor"/>
    </font>
    <font>
      <sz val="11"/>
      <color theme="0"/>
      <name val="Calibri"/>
      <family val="2"/>
      <scheme val="minor"/>
    </font>
    <font>
      <b/>
      <u/>
      <sz val="26"/>
      <color theme="10"/>
      <name val="Calibri"/>
      <family val="2"/>
      <scheme val="minor"/>
    </font>
    <font>
      <u/>
      <sz val="28"/>
      <color theme="1"/>
      <name val="Calibri"/>
      <family val="2"/>
      <scheme val="minor"/>
    </font>
    <font>
      <b/>
      <sz val="22"/>
      <color theme="1"/>
      <name val="Calibri"/>
      <family val="2"/>
      <scheme val="minor"/>
    </font>
    <font>
      <sz val="11"/>
      <color theme="1"/>
      <name val="Calibri"/>
      <family val="2"/>
      <scheme val="minor"/>
    </font>
    <font>
      <b/>
      <sz val="10"/>
      <color rgb="FFFFFFFF"/>
      <name val="Arial"/>
      <family val="2"/>
    </font>
    <font>
      <sz val="9"/>
      <color indexed="81"/>
      <name val="Tahoma"/>
    </font>
    <font>
      <b/>
      <sz val="9"/>
      <color indexed="81"/>
      <name val="Tahoma"/>
    </font>
  </fonts>
  <fills count="30">
    <fill>
      <patternFill patternType="none"/>
    </fill>
    <fill>
      <patternFill patternType="gray125"/>
    </fill>
    <fill>
      <patternFill patternType="solid">
        <fgColor rgb="FF999999"/>
      </patternFill>
    </fill>
    <fill>
      <patternFill patternType="solid">
        <fgColor rgb="FFE17000"/>
      </patternFill>
    </fill>
    <fill>
      <patternFill patternType="solid">
        <fgColor rgb="FF3C68BB"/>
      </patternFill>
    </fill>
    <fill>
      <patternFill patternType="solid">
        <fgColor rgb="FF427E53"/>
      </patternFill>
    </fill>
    <fill>
      <patternFill patternType="solid">
        <fgColor rgb="FF008EAA"/>
      </patternFill>
    </fill>
    <fill>
      <patternFill patternType="solid">
        <fgColor rgb="FFCC2727"/>
      </patternFill>
    </fill>
    <fill>
      <patternFill patternType="solid">
        <fgColor rgb="FFB7D086"/>
      </patternFill>
    </fill>
    <fill>
      <patternFill patternType="solid">
        <fgColor rgb="FF6743B3"/>
      </patternFill>
    </fill>
    <fill>
      <patternFill patternType="solid">
        <fgColor rgb="FF108AEF"/>
        <bgColor rgb="FF3C78D8"/>
      </patternFill>
    </fill>
    <fill>
      <patternFill patternType="solid">
        <fgColor theme="4" tint="0.79998168889431442"/>
        <bgColor indexed="64"/>
      </patternFill>
    </fill>
    <fill>
      <patternFill patternType="solid">
        <fgColor rgb="FF108AEF"/>
        <bgColor indexed="64"/>
      </patternFill>
    </fill>
    <fill>
      <patternFill patternType="solid">
        <fgColor rgb="FFFF0000"/>
        <bgColor indexed="64"/>
      </patternFill>
    </fill>
    <fill>
      <patternFill patternType="solid">
        <fgColor rgb="FFC00000"/>
        <bgColor indexed="64"/>
      </patternFill>
    </fill>
    <fill>
      <patternFill patternType="solid">
        <fgColor rgb="FF00B050"/>
        <bgColor indexed="64"/>
      </patternFill>
    </fill>
    <fill>
      <patternFill patternType="solid">
        <fgColor rgb="FF002060"/>
        <bgColor indexed="64"/>
      </patternFill>
    </fill>
    <fill>
      <patternFill patternType="solid">
        <fgColor rgb="FF7030A0"/>
        <bgColor indexed="64"/>
      </patternFill>
    </fill>
    <fill>
      <patternFill patternType="solid">
        <fgColor rgb="FFFFC000"/>
        <bgColor indexed="64"/>
      </patternFill>
    </fill>
    <fill>
      <patternFill patternType="solid">
        <fgColor theme="9" tint="-0.499984740745262"/>
        <bgColor indexed="64"/>
      </patternFill>
    </fill>
    <fill>
      <patternFill patternType="solid">
        <fgColor theme="7"/>
        <bgColor indexed="64"/>
      </patternFill>
    </fill>
    <fill>
      <patternFill patternType="solid">
        <fgColor rgb="FFFFFF00"/>
        <bgColor indexed="64"/>
      </patternFill>
    </fill>
    <fill>
      <patternFill patternType="solid">
        <fgColor theme="1"/>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9" tint="-0.249977111117893"/>
        <bgColor indexed="64"/>
      </patternFill>
    </fill>
    <fill>
      <patternFill patternType="solid">
        <fgColor rgb="FFFF32F8"/>
        <bgColor indexed="64"/>
      </patternFill>
    </fill>
    <fill>
      <patternFill patternType="solid">
        <fgColor rgb="FF21F4DC"/>
        <bgColor indexed="64"/>
      </patternFill>
    </fill>
    <fill>
      <patternFill patternType="solid">
        <fgColor rgb="FF2AE9A4"/>
        <bgColor indexed="64"/>
      </patternFill>
    </fill>
    <fill>
      <patternFill patternType="solid">
        <fgColor rgb="FF50ED43"/>
        <bgColor indexed="64"/>
      </patternFill>
    </fill>
  </fills>
  <borders count="12">
    <border>
      <left/>
      <right/>
      <top/>
      <bottom/>
      <diagonal/>
    </border>
    <border>
      <left/>
      <right/>
      <top style="thick">
        <color rgb="FFFFFFFF"/>
      </top>
      <bottom style="thick">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9" fillId="0" borderId="0" applyFont="0" applyFill="0" applyBorder="0" applyAlignment="0" applyProtection="0"/>
  </cellStyleXfs>
  <cellXfs count="72">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0" borderId="0" xfId="0" applyFill="1"/>
    <xf numFmtId="0" fontId="0" fillId="0" borderId="0" xfId="0" applyBorder="1"/>
    <xf numFmtId="0" fontId="1" fillId="0" borderId="0" xfId="0" applyFont="1" applyFill="1" applyBorder="1" applyAlignment="1"/>
    <xf numFmtId="0" fontId="0" fillId="0" borderId="0" xfId="0" applyFill="1" applyBorder="1"/>
    <xf numFmtId="0" fontId="3" fillId="10" borderId="0" xfId="0" applyFont="1" applyFill="1" applyBorder="1" applyAlignment="1">
      <alignment horizontal="center" vertical="center" wrapText="1"/>
    </xf>
    <xf numFmtId="0" fontId="5" fillId="12" borderId="0" xfId="0" applyFont="1" applyFill="1" applyAlignment="1">
      <alignment vertical="center" textRotation="90"/>
    </xf>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xf numFmtId="0" fontId="0" fillId="17" borderId="1" xfId="0" applyFill="1" applyBorder="1"/>
    <xf numFmtId="0" fontId="0" fillId="18" borderId="1" xfId="0" applyFill="1" applyBorder="1"/>
    <xf numFmtId="0" fontId="0" fillId="19" borderId="1" xfId="0" applyFill="1" applyBorder="1"/>
    <xf numFmtId="0" fontId="0" fillId="20" borderId="1" xfId="0" applyFill="1" applyBorder="1"/>
    <xf numFmtId="0" fontId="0" fillId="21"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26" borderId="1" xfId="0" applyFill="1" applyBorder="1"/>
    <xf numFmtId="0" fontId="0" fillId="27" borderId="1" xfId="0" applyFill="1" applyBorder="1"/>
    <xf numFmtId="0" fontId="0" fillId="28" borderId="1" xfId="0" applyFill="1" applyBorder="1"/>
    <xf numFmtId="0" fontId="0" fillId="29" borderId="1" xfId="0" applyFill="1" applyBorder="1"/>
    <xf numFmtId="0" fontId="3" fillId="10" borderId="0" xfId="0" applyFont="1" applyFill="1" applyBorder="1" applyAlignment="1">
      <alignment horizontal="left" vertical="center" wrapText="1"/>
    </xf>
    <xf numFmtId="9" fontId="0" fillId="0" borderId="0" xfId="0" applyNumberForma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2" fillId="0" borderId="0" xfId="0" applyFont="1" applyBorder="1"/>
    <xf numFmtId="0" fontId="2" fillId="0" borderId="0" xfId="0" applyFont="1"/>
    <xf numFmtId="9" fontId="0" fillId="0" borderId="0" xfId="2" applyFont="1" applyBorder="1" applyAlignment="1">
      <alignment horizontal="center"/>
    </xf>
    <xf numFmtId="164" fontId="0" fillId="0" borderId="0" xfId="0" applyNumberFormat="1" applyAlignment="1">
      <alignment horizontal="center"/>
    </xf>
    <xf numFmtId="164" fontId="0" fillId="0" borderId="0" xfId="0" applyNumberFormat="1" applyBorder="1" applyAlignment="1">
      <alignment horizontal="center"/>
    </xf>
    <xf numFmtId="0" fontId="2" fillId="11" borderId="2" xfId="0" applyFont="1" applyFill="1" applyBorder="1"/>
    <xf numFmtId="9" fontId="0" fillId="11" borderId="3" xfId="2" applyFont="1" applyFill="1" applyBorder="1" applyAlignment="1">
      <alignment horizontal="center"/>
    </xf>
    <xf numFmtId="0" fontId="0" fillId="11" borderId="3" xfId="0" applyFill="1" applyBorder="1" applyAlignment="1">
      <alignment horizontal="center"/>
    </xf>
    <xf numFmtId="164" fontId="0" fillId="11" borderId="3" xfId="0" applyNumberFormat="1" applyFill="1" applyBorder="1" applyAlignment="1">
      <alignment horizontal="center"/>
    </xf>
    <xf numFmtId="0" fontId="0" fillId="11" borderId="3" xfId="0" applyFill="1" applyBorder="1"/>
    <xf numFmtId="0" fontId="0" fillId="11" borderId="4" xfId="0" applyFill="1"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xf numFmtId="9" fontId="0" fillId="0" borderId="8" xfId="2" applyFont="1"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0" fontId="0" fillId="0" borderId="8" xfId="0" applyBorder="1"/>
    <xf numFmtId="0" fontId="0" fillId="0" borderId="9" xfId="0" applyBorder="1" applyAlignment="1">
      <alignment horizontal="center"/>
    </xf>
    <xf numFmtId="0" fontId="0" fillId="0" borderId="5" xfId="0" applyFill="1" applyBorder="1"/>
    <xf numFmtId="0" fontId="0" fillId="0" borderId="8" xfId="0" applyFill="1" applyBorder="1" applyAlignment="1">
      <alignment horizontal="center"/>
    </xf>
    <xf numFmtId="0" fontId="0" fillId="0" borderId="8" xfId="0" applyFill="1" applyBorder="1"/>
    <xf numFmtId="0" fontId="2" fillId="11" borderId="3" xfId="0" applyFont="1" applyFill="1" applyBorder="1"/>
    <xf numFmtId="0" fontId="0" fillId="0" borderId="0" xfId="0" applyAlignment="1">
      <alignment horizontal="left" vertical="center"/>
    </xf>
    <xf numFmtId="0" fontId="2" fillId="0" borderId="0" xfId="0" applyFont="1" applyAlignment="1">
      <alignment horizontal="left" vertical="center"/>
    </xf>
    <xf numFmtId="0" fontId="0" fillId="0" borderId="10" xfId="0" applyBorder="1" applyAlignment="1">
      <alignment horizontal="center"/>
    </xf>
    <xf numFmtId="0" fontId="0" fillId="0" borderId="11" xfId="0" applyBorder="1" applyAlignment="1">
      <alignment horizontal="center"/>
    </xf>
    <xf numFmtId="0" fontId="10" fillId="10" borderId="0" xfId="0" applyFont="1" applyFill="1" applyBorder="1" applyAlignment="1">
      <alignment horizontal="center" vertical="center" wrapText="1"/>
    </xf>
    <xf numFmtId="164" fontId="10" fillId="10" borderId="0" xfId="0" applyNumberFormat="1" applyFont="1" applyFill="1" applyBorder="1" applyAlignment="1">
      <alignment horizontal="center" vertical="center" wrapText="1"/>
    </xf>
    <xf numFmtId="0" fontId="8" fillId="0" borderId="0" xfId="0" applyFont="1" applyFill="1" applyAlignment="1">
      <alignment horizontal="center"/>
    </xf>
    <xf numFmtId="0" fontId="2" fillId="0" borderId="0" xfId="0" applyFont="1" applyFill="1" applyBorder="1" applyAlignment="1">
      <alignment horizontal="center" vertical="top"/>
    </xf>
    <xf numFmtId="0" fontId="6" fillId="0" borderId="0" xfId="1" applyFont="1" applyFill="1" applyBorder="1" applyAlignment="1">
      <alignment horizontal="center" vertical="center"/>
    </xf>
    <xf numFmtId="0" fontId="7" fillId="0" borderId="0" xfId="0" applyFont="1" applyAlignment="1">
      <alignment horizontal="center" vertical="center"/>
    </xf>
  </cellXfs>
  <cellStyles count="3">
    <cellStyle name="Hyperlink" xfId="1" builtinId="8"/>
    <cellStyle name="Normal" xfId="0" builtinId="0"/>
    <cellStyle name="Percent" xfId="2" builtinId="5"/>
  </cellStyles>
  <dxfs count="2">
    <dxf>
      <font>
        <color rgb="FFFF32F8"/>
      </font>
    </dxf>
    <dxf>
      <fill>
        <patternFill>
          <bgColor rgb="FFFF0000"/>
        </patternFill>
      </fill>
    </dxf>
  </dxfs>
  <tableStyles count="0" defaultTableStyle="TableStyleMedium2" defaultPivotStyle="PivotStyleLight16"/>
  <colors>
    <mruColors>
      <color rgb="FFFF32F8"/>
      <color rgb="FF50ED43"/>
      <color rgb="FF2AE9A4"/>
      <color rgb="FF21F4DC"/>
      <color rgb="FF108A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1"/>
        <c:ser>
          <c:idx val="0"/>
          <c:order val="0"/>
          <c:spPr>
            <a:noFill/>
          </c:spPr>
          <c:invertIfNegative val="1"/>
          <c:cat>
            <c:strRef>
              <c:f>'Gantt Chart Template'!$C$5:$C$46</c:f>
              <c:strCache>
                <c:ptCount val="41"/>
                <c:pt idx="0">
                  <c:v>M0. Kick off - Benchmarking and project requirement analysis</c:v>
                </c:pt>
                <c:pt idx="1">
                  <c:v>Benchmark Report (Planned)</c:v>
                </c:pt>
                <c:pt idx="2">
                  <c:v>Benchmark Report (Actual)</c:v>
                </c:pt>
                <c:pt idx="3">
                  <c:v>LITEON Validation And Acceptance</c:v>
                </c:pt>
                <c:pt idx="5">
                  <c:v>M1. Functional Requirement Specification (Project Requirement Document)</c:v>
                </c:pt>
                <c:pt idx="6">
                  <c:v>PRD V1.0, covers : M5, M8, M9, M10, M11, M12, M13</c:v>
                </c:pt>
                <c:pt idx="7">
                  <c:v>LITEON Validation And Acceptance</c:v>
                </c:pt>
                <c:pt idx="8">
                  <c:v>PRD V2.0, covers : M14, M15, M16</c:v>
                </c:pt>
                <c:pt idx="9">
                  <c:v>LITEON Validation And Acceptance</c:v>
                </c:pt>
                <c:pt idx="11">
                  <c:v>Scheduling:</c:v>
                </c:pt>
                <c:pt idx="12">
                  <c:v>Schedule new articles</c:v>
                </c:pt>
                <c:pt idx="13">
                  <c:v>Publish new articles</c:v>
                </c:pt>
                <c:pt idx="18">
                  <c:v>Newsletter:</c:v>
                </c:pt>
                <c:pt idx="19">
                  <c:v>Choose topics</c:v>
                </c:pt>
                <c:pt idx="20">
                  <c:v>Design layout</c:v>
                </c:pt>
                <c:pt idx="21">
                  <c:v>Write content</c:v>
                </c:pt>
                <c:pt idx="22">
                  <c:v>Select publishing date</c:v>
                </c:pt>
                <c:pt idx="23">
                  <c:v>Publish</c:v>
                </c:pt>
                <c:pt idx="25">
                  <c:v>Press Release:</c:v>
                </c:pt>
                <c:pt idx="26">
                  <c:v>Select media outlet</c:v>
                </c:pt>
                <c:pt idx="27">
                  <c:v>Prepare content </c:v>
                </c:pt>
                <c:pt idx="28">
                  <c:v>Prepare design</c:v>
                </c:pt>
                <c:pt idx="29">
                  <c:v>Call media outlet</c:v>
                </c:pt>
                <c:pt idx="30">
                  <c:v>Write press release</c:v>
                </c:pt>
                <c:pt idx="31">
                  <c:v>Send to editor</c:v>
                </c:pt>
                <c:pt idx="33">
                  <c:v>New web page:</c:v>
                </c:pt>
                <c:pt idx="34">
                  <c:v>Define look &amp; feel</c:v>
                </c:pt>
                <c:pt idx="35">
                  <c:v>Write sections</c:v>
                </c:pt>
                <c:pt idx="36">
                  <c:v>Approve sections</c:v>
                </c:pt>
                <c:pt idx="37">
                  <c:v>UX/UI</c:v>
                </c:pt>
                <c:pt idx="38">
                  <c:v>Write content</c:v>
                </c:pt>
                <c:pt idx="39">
                  <c:v>Approve design</c:v>
                </c:pt>
                <c:pt idx="40">
                  <c:v>Share with team</c:v>
                </c:pt>
              </c:strCache>
            </c:strRef>
          </c:cat>
          <c:val>
            <c:numRef>
              <c:f>'Gantt Chart Template'!$J$5:$J$46</c:f>
              <c:numCache>
                <c:formatCode>General</c:formatCode>
                <c:ptCount val="42"/>
                <c:pt idx="0">
                  <c:v>0</c:v>
                </c:pt>
                <c:pt idx="1">
                  <c:v>0</c:v>
                </c:pt>
                <c:pt idx="2">
                  <c:v>0</c:v>
                </c:pt>
                <c:pt idx="3">
                  <c:v>620</c:v>
                </c:pt>
                <c:pt idx="5">
                  <c:v>-44470</c:v>
                </c:pt>
                <c:pt idx="6">
                  <c:v>624</c:v>
                </c:pt>
                <c:pt idx="7">
                  <c:v>619</c:v>
                </c:pt>
                <c:pt idx="8">
                  <c:v>629</c:v>
                </c:pt>
                <c:pt idx="9">
                  <c:v>-44470</c:v>
                </c:pt>
                <c:pt idx="11">
                  <c:v>619</c:v>
                </c:pt>
                <c:pt idx="12">
                  <c:v>634</c:v>
                </c:pt>
                <c:pt idx="13">
                  <c:v>635</c:v>
                </c:pt>
                <c:pt idx="14">
                  <c:v>619</c:v>
                </c:pt>
                <c:pt idx="15">
                  <c:v>619</c:v>
                </c:pt>
                <c:pt idx="16">
                  <c:v>619</c:v>
                </c:pt>
                <c:pt idx="18">
                  <c:v>642</c:v>
                </c:pt>
                <c:pt idx="19">
                  <c:v>642</c:v>
                </c:pt>
                <c:pt idx="20">
                  <c:v>642</c:v>
                </c:pt>
                <c:pt idx="21">
                  <c:v>643</c:v>
                </c:pt>
                <c:pt idx="22">
                  <c:v>644</c:v>
                </c:pt>
                <c:pt idx="23">
                  <c:v>644</c:v>
                </c:pt>
                <c:pt idx="25">
                  <c:v>649</c:v>
                </c:pt>
                <c:pt idx="26">
                  <c:v>649</c:v>
                </c:pt>
                <c:pt idx="27">
                  <c:v>649</c:v>
                </c:pt>
                <c:pt idx="28">
                  <c:v>649</c:v>
                </c:pt>
                <c:pt idx="29">
                  <c:v>652</c:v>
                </c:pt>
                <c:pt idx="30">
                  <c:v>652</c:v>
                </c:pt>
                <c:pt idx="31">
                  <c:v>653</c:v>
                </c:pt>
                <c:pt idx="33">
                  <c:v>655</c:v>
                </c:pt>
                <c:pt idx="34">
                  <c:v>655</c:v>
                </c:pt>
                <c:pt idx="35">
                  <c:v>656</c:v>
                </c:pt>
                <c:pt idx="36">
                  <c:v>657</c:v>
                </c:pt>
                <c:pt idx="37">
                  <c:v>657</c:v>
                </c:pt>
                <c:pt idx="38">
                  <c:v>659</c:v>
                </c:pt>
                <c:pt idx="39">
                  <c:v>659</c:v>
                </c:pt>
                <c:pt idx="40">
                  <c:v>659</c:v>
                </c:pt>
              </c:numCache>
            </c:numRef>
          </c:val>
          <c:extLst>
            <c:ext xmlns:c16="http://schemas.microsoft.com/office/drawing/2014/chart" uri="{C3380CC4-5D6E-409C-BE32-E72D297353CC}">
              <c16:uniqueId val="{00000000-9E2E-9E4A-A4E9-9AE784E838C0}"/>
            </c:ext>
          </c:extLst>
        </c:ser>
        <c:ser>
          <c:idx val="1"/>
          <c:order val="1"/>
          <c:spPr>
            <a:solidFill>
              <a:srgbClr val="108AEF"/>
            </a:solidFill>
          </c:spPr>
          <c:invertIfNegative val="1"/>
          <c:dPt>
            <c:idx val="1"/>
            <c:invertIfNegative val="1"/>
            <c:bubble3D val="0"/>
            <c:spPr>
              <a:solidFill>
                <a:schemeClr val="accent4">
                  <a:lumMod val="40000"/>
                  <a:lumOff val="60000"/>
                </a:schemeClr>
              </a:solidFill>
            </c:spPr>
            <c:extLst>
              <c:ext xmlns:c16="http://schemas.microsoft.com/office/drawing/2014/chart" uri="{C3380CC4-5D6E-409C-BE32-E72D297353CC}">
                <c16:uniqueId val="{00000002-0255-4CEB-A463-3396C8FC8091}"/>
              </c:ext>
            </c:extLst>
          </c:dPt>
          <c:dPt>
            <c:idx val="2"/>
            <c:invertIfNegative val="1"/>
            <c:bubble3D val="0"/>
            <c:spPr>
              <a:solidFill>
                <a:schemeClr val="accent6">
                  <a:lumMod val="40000"/>
                  <a:lumOff val="60000"/>
                </a:schemeClr>
              </a:solidFill>
            </c:spPr>
            <c:extLst>
              <c:ext xmlns:c16="http://schemas.microsoft.com/office/drawing/2014/chart" uri="{C3380CC4-5D6E-409C-BE32-E72D297353CC}">
                <c16:uniqueId val="{00000013-0255-4CEB-A463-3396C8FC8091}"/>
              </c:ext>
            </c:extLst>
          </c:dPt>
          <c:dPt>
            <c:idx val="3"/>
            <c:invertIfNegative val="1"/>
            <c:bubble3D val="0"/>
            <c:spPr>
              <a:solidFill>
                <a:schemeClr val="accent4">
                  <a:lumMod val="40000"/>
                  <a:lumOff val="60000"/>
                </a:schemeClr>
              </a:solidFill>
            </c:spPr>
            <c:extLst>
              <c:ext xmlns:c16="http://schemas.microsoft.com/office/drawing/2014/chart" uri="{C3380CC4-5D6E-409C-BE32-E72D297353CC}">
                <c16:uniqueId val="{0000000B-0255-4CEB-A463-3396C8FC8091}"/>
              </c:ext>
            </c:extLst>
          </c:dPt>
          <c:dPt>
            <c:idx val="4"/>
            <c:invertIfNegative val="1"/>
            <c:bubble3D val="0"/>
            <c:spPr>
              <a:solidFill>
                <a:schemeClr val="accent6">
                  <a:lumMod val="40000"/>
                  <a:lumOff val="60000"/>
                </a:schemeClr>
              </a:solidFill>
            </c:spPr>
            <c:extLst>
              <c:ext xmlns:c16="http://schemas.microsoft.com/office/drawing/2014/chart" uri="{C3380CC4-5D6E-409C-BE32-E72D297353CC}">
                <c16:uniqueId val="{00000016-0255-4CEB-A463-3396C8FC8091}"/>
              </c:ext>
            </c:extLst>
          </c:dPt>
          <c:dPt>
            <c:idx val="5"/>
            <c:invertIfNegative val="1"/>
            <c:bubble3D val="0"/>
            <c:spPr>
              <a:solidFill>
                <a:schemeClr val="accent2">
                  <a:lumMod val="40000"/>
                  <a:lumOff val="60000"/>
                </a:schemeClr>
              </a:solidFill>
            </c:spPr>
            <c:extLst>
              <c:ext xmlns:c16="http://schemas.microsoft.com/office/drawing/2014/chart" uri="{C3380CC4-5D6E-409C-BE32-E72D297353CC}">
                <c16:uniqueId val="{0000001B-0255-4CEB-A463-3396C8FC8091}"/>
              </c:ext>
            </c:extLst>
          </c:dPt>
          <c:cat>
            <c:strRef>
              <c:f>'Gantt Chart Template'!$C$5:$C$46</c:f>
              <c:strCache>
                <c:ptCount val="41"/>
                <c:pt idx="0">
                  <c:v>M0. Kick off - Benchmarking and project requirement analysis</c:v>
                </c:pt>
                <c:pt idx="1">
                  <c:v>Benchmark Report (Planned)</c:v>
                </c:pt>
                <c:pt idx="2">
                  <c:v>Benchmark Report (Actual)</c:v>
                </c:pt>
                <c:pt idx="3">
                  <c:v>LITEON Validation And Acceptance</c:v>
                </c:pt>
                <c:pt idx="5">
                  <c:v>M1. Functional Requirement Specification (Project Requirement Document)</c:v>
                </c:pt>
                <c:pt idx="6">
                  <c:v>PRD V1.0, covers : M5, M8, M9, M10, M11, M12, M13</c:v>
                </c:pt>
                <c:pt idx="7">
                  <c:v>LITEON Validation And Acceptance</c:v>
                </c:pt>
                <c:pt idx="8">
                  <c:v>PRD V2.0, covers : M14, M15, M16</c:v>
                </c:pt>
                <c:pt idx="9">
                  <c:v>LITEON Validation And Acceptance</c:v>
                </c:pt>
                <c:pt idx="11">
                  <c:v>Scheduling:</c:v>
                </c:pt>
                <c:pt idx="12">
                  <c:v>Schedule new articles</c:v>
                </c:pt>
                <c:pt idx="13">
                  <c:v>Publish new articles</c:v>
                </c:pt>
                <c:pt idx="18">
                  <c:v>Newsletter:</c:v>
                </c:pt>
                <c:pt idx="19">
                  <c:v>Choose topics</c:v>
                </c:pt>
                <c:pt idx="20">
                  <c:v>Design layout</c:v>
                </c:pt>
                <c:pt idx="21">
                  <c:v>Write content</c:v>
                </c:pt>
                <c:pt idx="22">
                  <c:v>Select publishing date</c:v>
                </c:pt>
                <c:pt idx="23">
                  <c:v>Publish</c:v>
                </c:pt>
                <c:pt idx="25">
                  <c:v>Press Release:</c:v>
                </c:pt>
                <c:pt idx="26">
                  <c:v>Select media outlet</c:v>
                </c:pt>
                <c:pt idx="27">
                  <c:v>Prepare content </c:v>
                </c:pt>
                <c:pt idx="28">
                  <c:v>Prepare design</c:v>
                </c:pt>
                <c:pt idx="29">
                  <c:v>Call media outlet</c:v>
                </c:pt>
                <c:pt idx="30">
                  <c:v>Write press release</c:v>
                </c:pt>
                <c:pt idx="31">
                  <c:v>Send to editor</c:v>
                </c:pt>
                <c:pt idx="33">
                  <c:v>New web page:</c:v>
                </c:pt>
                <c:pt idx="34">
                  <c:v>Define look &amp; feel</c:v>
                </c:pt>
                <c:pt idx="35">
                  <c:v>Write sections</c:v>
                </c:pt>
                <c:pt idx="36">
                  <c:v>Approve sections</c:v>
                </c:pt>
                <c:pt idx="37">
                  <c:v>UX/UI</c:v>
                </c:pt>
                <c:pt idx="38">
                  <c:v>Write content</c:v>
                </c:pt>
                <c:pt idx="39">
                  <c:v>Approve design</c:v>
                </c:pt>
                <c:pt idx="40">
                  <c:v>Share with team</c:v>
                </c:pt>
              </c:strCache>
            </c:strRef>
          </c:cat>
          <c:val>
            <c:numRef>
              <c:f>'Gantt Chart Template'!$K$5:$K$46</c:f>
              <c:numCache>
                <c:formatCode>General</c:formatCode>
                <c:ptCount val="42"/>
                <c:pt idx="0">
                  <c:v>624</c:v>
                </c:pt>
                <c:pt idx="1">
                  <c:v>455</c:v>
                </c:pt>
                <c:pt idx="2">
                  <c:v>112</c:v>
                </c:pt>
                <c:pt idx="3">
                  <c:v>5</c:v>
                </c:pt>
                <c:pt idx="5">
                  <c:v>12</c:v>
                </c:pt>
                <c:pt idx="6">
                  <c:v>7</c:v>
                </c:pt>
                <c:pt idx="7">
                  <c:v>1</c:v>
                </c:pt>
                <c:pt idx="8">
                  <c:v>3</c:v>
                </c:pt>
                <c:pt idx="9">
                  <c:v>1</c:v>
                </c:pt>
                <c:pt idx="11">
                  <c:v>20</c:v>
                </c:pt>
                <c:pt idx="12">
                  <c:v>4</c:v>
                </c:pt>
                <c:pt idx="13">
                  <c:v>5</c:v>
                </c:pt>
                <c:pt idx="14">
                  <c:v>1</c:v>
                </c:pt>
                <c:pt idx="15">
                  <c:v>1</c:v>
                </c:pt>
                <c:pt idx="16">
                  <c:v>1</c:v>
                </c:pt>
                <c:pt idx="18">
                  <c:v>15</c:v>
                </c:pt>
                <c:pt idx="19">
                  <c:v>11</c:v>
                </c:pt>
                <c:pt idx="20">
                  <c:v>11</c:v>
                </c:pt>
                <c:pt idx="21">
                  <c:v>11</c:v>
                </c:pt>
                <c:pt idx="22">
                  <c:v>10</c:v>
                </c:pt>
                <c:pt idx="23">
                  <c:v>14</c:v>
                </c:pt>
                <c:pt idx="25">
                  <c:v>10</c:v>
                </c:pt>
                <c:pt idx="26">
                  <c:v>9</c:v>
                </c:pt>
                <c:pt idx="27">
                  <c:v>9</c:v>
                </c:pt>
                <c:pt idx="28">
                  <c:v>9</c:v>
                </c:pt>
                <c:pt idx="29">
                  <c:v>7</c:v>
                </c:pt>
                <c:pt idx="30">
                  <c:v>7</c:v>
                </c:pt>
                <c:pt idx="31">
                  <c:v>7</c:v>
                </c:pt>
                <c:pt idx="33">
                  <c:v>12</c:v>
                </c:pt>
                <c:pt idx="34">
                  <c:v>7</c:v>
                </c:pt>
                <c:pt idx="35">
                  <c:v>6</c:v>
                </c:pt>
                <c:pt idx="36">
                  <c:v>5</c:v>
                </c:pt>
                <c:pt idx="37">
                  <c:v>8</c:v>
                </c:pt>
                <c:pt idx="38">
                  <c:v>7</c:v>
                </c:pt>
                <c:pt idx="39">
                  <c:v>9</c:v>
                </c:pt>
                <c:pt idx="40">
                  <c:v>11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9E2E-9E4A-A4E9-9AE784E838C0}"/>
            </c:ext>
          </c:extLst>
        </c:ser>
        <c:dLbls>
          <c:showLegendKey val="0"/>
          <c:showVal val="0"/>
          <c:showCatName val="0"/>
          <c:showSerName val="0"/>
          <c:showPercent val="0"/>
          <c:showBubbleSize val="0"/>
        </c:dLbls>
        <c:gapWidth val="20"/>
        <c:overlap val="100"/>
        <c:axId val="1334299962"/>
        <c:axId val="1797285475"/>
      </c:barChart>
      <c:catAx>
        <c:axId val="1334299962"/>
        <c:scaling>
          <c:orientation val="maxMin"/>
        </c:scaling>
        <c:delete val="0"/>
        <c:axPos val="l"/>
        <c:numFmt formatCode="General" sourceLinked="1"/>
        <c:majorTickMark val="cross"/>
        <c:minorTickMark val="cross"/>
        <c:tickLblPos val="nextTo"/>
        <c:txPr>
          <a:bodyPr/>
          <a:lstStyle/>
          <a:p>
            <a:pPr lvl="0">
              <a:defRPr sz="1100" b="0" spc="0" baseline="0"/>
            </a:pPr>
            <a:endParaRPr lang="en-US"/>
          </a:p>
        </c:txPr>
        <c:crossAx val="1797285475"/>
        <c:crosses val="autoZero"/>
        <c:auto val="0"/>
        <c:lblAlgn val="ctr"/>
        <c:lblOffset val="100"/>
        <c:noMultiLvlLbl val="1"/>
      </c:catAx>
      <c:valAx>
        <c:axId val="1797285475"/>
        <c:scaling>
          <c:orientation val="minMax"/>
          <c:max val="50"/>
          <c:min val="0"/>
        </c:scaling>
        <c:delete val="0"/>
        <c:axPos val="b"/>
        <c:majorGridlines>
          <c:spPr>
            <a:ln>
              <a:solidFill>
                <a:srgbClr val="B7B7B7"/>
              </a:solidFill>
            </a:ln>
          </c:spPr>
        </c:majorGridlines>
        <c:minorGridlines>
          <c:spPr>
            <a:ln w="3175">
              <a:solidFill>
                <a:srgbClr val="CCCCCC"/>
              </a:solidFill>
            </a:ln>
          </c:spPr>
        </c:minorGridlines>
        <c:title>
          <c:tx>
            <c:rich>
              <a:bodyPr/>
              <a:lstStyle/>
              <a:p>
                <a:pPr lvl="0">
                  <a:defRPr b="0"/>
                </a:pPr>
                <a:r>
                  <a:rPr lang="en-US"/>
                  <a:t>Days</a:t>
                </a:r>
              </a:p>
            </c:rich>
          </c:tx>
          <c:layout/>
          <c:overlay val="0"/>
        </c:title>
        <c:numFmt formatCode="General" sourceLinked="1"/>
        <c:majorTickMark val="cross"/>
        <c:minorTickMark val="cross"/>
        <c:tickLblPos val="nextTo"/>
        <c:spPr>
          <a:ln w="47625">
            <a:noFill/>
          </a:ln>
        </c:spPr>
        <c:txPr>
          <a:bodyPr/>
          <a:lstStyle/>
          <a:p>
            <a:pPr lvl="0">
              <a:defRPr b="0"/>
            </a:pPr>
            <a:endParaRPr lang="en-US"/>
          </a:p>
        </c:txPr>
        <c:crossAx val="1334299962"/>
        <c:crosses val="max"/>
        <c:crossBetween val="between"/>
      </c:valAx>
    </c:plotArea>
    <c:plotVisOnly val="1"/>
    <c:dispBlanksAs val="zero"/>
    <c:showDLblsOverMax val="1"/>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instagantt.com/standalone.html?utm_source=Excel%20Template" TargetMode="External"/></Relationships>
</file>

<file path=xl/drawings/drawing1.xml><?xml version="1.0" encoding="utf-8"?>
<xdr:wsDr xmlns:xdr="http://schemas.openxmlformats.org/drawingml/2006/spreadsheetDrawing" xmlns:a="http://schemas.openxmlformats.org/drawingml/2006/main">
  <xdr:oneCellAnchor>
    <xdr:from>
      <xdr:col>19</xdr:col>
      <xdr:colOff>6350</xdr:colOff>
      <xdr:row>3</xdr:row>
      <xdr:rowOff>304800</xdr:rowOff>
    </xdr:from>
    <xdr:ext cx="18834100" cy="7670800"/>
    <xdr:graphicFrame macro="">
      <xdr:nvGraphicFramePr>
        <xdr:cNvPr id="3" name="Chart 2" title="Chart">
          <a:extLst>
            <a:ext uri="{FF2B5EF4-FFF2-40B4-BE49-F238E27FC236}">
              <a16:creationId xmlns:a16="http://schemas.microsoft.com/office/drawing/2014/main" id="{91EE7F4D-9CC9-564A-AF74-B449F9CE9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190499</xdr:colOff>
      <xdr:row>0</xdr:row>
      <xdr:rowOff>165100</xdr:rowOff>
    </xdr:from>
    <xdr:to>
      <xdr:col>2</xdr:col>
      <xdr:colOff>503766</xdr:colOff>
      <xdr:row>0</xdr:row>
      <xdr:rowOff>609600</xdr:rowOff>
    </xdr:to>
    <xdr:pic>
      <xdr:nvPicPr>
        <xdr:cNvPr id="2" name="Picture 1">
          <a:hlinkClick xmlns:r="http://schemas.openxmlformats.org/officeDocument/2006/relationships" r:id="rId1"/>
          <a:extLst>
            <a:ext uri="{FF2B5EF4-FFF2-40B4-BE49-F238E27FC236}">
              <a16:creationId xmlns:a16="http://schemas.microsoft.com/office/drawing/2014/main" id="{61E06808-E9BF-7748-9FC0-F2F26F72C3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8199" y="165100"/>
          <a:ext cx="2688167" cy="444500"/>
        </a:xfrm>
        <a:prstGeom prst="rect">
          <a:avLst/>
        </a:prstGeom>
      </xdr:spPr>
    </xdr:pic>
    <xdr:clientData/>
  </xdr:twoCellAnchor>
  <xdr:twoCellAnchor editAs="oneCell">
    <xdr:from>
      <xdr:col>14</xdr:col>
      <xdr:colOff>152399</xdr:colOff>
      <xdr:row>0</xdr:row>
      <xdr:rowOff>177800</xdr:rowOff>
    </xdr:from>
    <xdr:to>
      <xdr:col>26</xdr:col>
      <xdr:colOff>97366</xdr:colOff>
      <xdr:row>0</xdr:row>
      <xdr:rowOff>622300</xdr:rowOff>
    </xdr:to>
    <xdr:pic>
      <xdr:nvPicPr>
        <xdr:cNvPr id="3" name="Picture 2">
          <a:hlinkClick xmlns:r="http://schemas.openxmlformats.org/officeDocument/2006/relationships" r:id="rId1"/>
          <a:extLst>
            <a:ext uri="{FF2B5EF4-FFF2-40B4-BE49-F238E27FC236}">
              <a16:creationId xmlns:a16="http://schemas.microsoft.com/office/drawing/2014/main" id="{97E2AA9E-09CD-FD4C-8A22-A0A4594A13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50799" y="177800"/>
          <a:ext cx="2688167" cy="444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instagantt.com/standalone.html?utm_source=Excel%20Template" TargetMode="External"/><Relationship Id="rId1" Type="http://schemas.openxmlformats.org/officeDocument/2006/relationships/hyperlink" Target="https://instagantt.com/standalon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pageSetUpPr fitToPage="1"/>
  </sheetPr>
  <dimension ref="A1:CH48"/>
  <sheetViews>
    <sheetView showGridLines="0" tabSelected="1" zoomScaleNormal="100" workbookViewId="0">
      <pane xSplit="19" ySplit="4" topLeftCell="T5" activePane="bottomRight" state="frozen"/>
      <selection pane="topRight"/>
      <selection pane="bottomLeft"/>
      <selection pane="bottomRight" activeCell="L4" sqref="L4"/>
    </sheetView>
  </sheetViews>
  <sheetFormatPr defaultColWidth="8.81640625" defaultRowHeight="15" customHeight="1" outlineLevelCol="1" x14ac:dyDescent="0.35"/>
  <cols>
    <col min="1" max="1" width="6.36328125" style="9" bestFit="1" customWidth="1"/>
    <col min="2" max="2" width="5.81640625" style="9" customWidth="1"/>
    <col min="3" max="3" width="64.6328125" customWidth="1"/>
    <col min="4" max="4" width="2.6328125" customWidth="1"/>
    <col min="5" max="5" width="10.1796875" style="37" customWidth="1"/>
    <col min="6" max="7" width="10.1796875" style="37" hidden="1" customWidth="1"/>
    <col min="8" max="9" width="13.6328125" style="42" customWidth="1"/>
    <col min="10" max="10" width="10.1796875" style="37" customWidth="1"/>
    <col min="11" max="11" width="8.6328125" style="37" customWidth="1"/>
    <col min="12" max="12" width="9.36328125" style="37" customWidth="1"/>
    <col min="13" max="13" width="9.36328125" customWidth="1" collapsed="1"/>
    <col min="14" max="14" width="9.1796875" style="37" hidden="1" customWidth="1" outlineLevel="1" collapsed="1"/>
    <col min="15" max="18" width="9.1796875" style="37" hidden="1" customWidth="1" outlineLevel="1"/>
    <col min="19" max="19" width="2.6328125" style="37" customWidth="1"/>
    <col min="20" max="23" width="8.81640625" style="9"/>
    <col min="24" max="24" width="8" style="9" customWidth="1"/>
    <col min="25" max="33" width="4" style="9" customWidth="1"/>
    <col min="34" max="34" width="4.1796875" style="9" customWidth="1"/>
    <col min="35" max="38" width="4" style="9" customWidth="1"/>
    <col min="39" max="39" width="4.1796875" style="9" customWidth="1"/>
    <col min="40" max="43" width="4" style="9" customWidth="1"/>
    <col min="44" max="44" width="4.1796875" style="9" customWidth="1"/>
    <col min="45" max="48" width="4" style="9" customWidth="1"/>
    <col min="49" max="49" width="4.1796875" style="9" customWidth="1"/>
    <col min="50" max="53" width="4" style="9" customWidth="1"/>
    <col min="54" max="54" width="4.1796875" style="9" customWidth="1"/>
    <col min="55" max="58" width="4" style="9" customWidth="1"/>
    <col min="59" max="59" width="4.1796875" style="9" customWidth="1"/>
    <col min="60" max="63" width="4" style="9" customWidth="1"/>
    <col min="64" max="64" width="4.1796875" style="9" customWidth="1"/>
    <col min="65" max="68" width="4" style="9" customWidth="1"/>
    <col min="69" max="69" width="4.1796875" style="9" customWidth="1"/>
    <col min="70" max="73" width="4" style="9" customWidth="1"/>
    <col min="74" max="74" width="4.36328125" style="9" customWidth="1"/>
    <col min="75" max="88" width="4" style="9" customWidth="1"/>
    <col min="89" max="16384" width="8.81640625" style="9"/>
  </cols>
  <sheetData>
    <row r="1" spans="1:86" ht="15" customHeight="1" x14ac:dyDescent="0.35">
      <c r="A1" s="63" t="s">
        <v>199</v>
      </c>
      <c r="B1" s="62"/>
      <c r="C1" s="64" t="s">
        <v>201</v>
      </c>
      <c r="D1" s="37"/>
      <c r="H1" s="62" t="str">
        <f>"has formula"</f>
        <v>has formula</v>
      </c>
      <c r="I1" s="37"/>
      <c r="M1" s="37"/>
    </row>
    <row r="2" spans="1:86" ht="15" customHeight="1" x14ac:dyDescent="0.35">
      <c r="A2" s="63" t="s">
        <v>200</v>
      </c>
      <c r="B2" s="62"/>
      <c r="C2" s="65" t="s">
        <v>202</v>
      </c>
      <c r="D2" s="37"/>
      <c r="E2" s="37" t="s">
        <v>206</v>
      </c>
      <c r="H2" s="43">
        <v>44470</v>
      </c>
      <c r="I2" s="37"/>
      <c r="M2" s="37"/>
    </row>
    <row r="3" spans="1:86" ht="15" customHeight="1" x14ac:dyDescent="0.65">
      <c r="B3" s="37"/>
      <c r="C3" s="37"/>
      <c r="D3" s="37"/>
      <c r="H3" s="37"/>
      <c r="I3" s="37"/>
      <c r="M3" s="37"/>
      <c r="T3"/>
      <c r="U3"/>
      <c r="V3"/>
      <c r="W3"/>
      <c r="X3"/>
      <c r="Y3" s="68" t="s">
        <v>142</v>
      </c>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row>
    <row r="4" spans="1:86" ht="32" customHeight="1" thickBot="1" x14ac:dyDescent="0.4">
      <c r="A4" s="66" t="s">
        <v>195</v>
      </c>
      <c r="B4" s="66" t="s">
        <v>185</v>
      </c>
      <c r="C4" s="66" t="s">
        <v>1</v>
      </c>
      <c r="D4" s="66" t="s">
        <v>192</v>
      </c>
      <c r="E4" s="66" t="s">
        <v>2</v>
      </c>
      <c r="F4" s="66"/>
      <c r="G4" s="66"/>
      <c r="H4" s="67" t="s">
        <v>152</v>
      </c>
      <c r="I4" s="67" t="s">
        <v>153</v>
      </c>
      <c r="J4" s="66" t="s">
        <v>154</v>
      </c>
      <c r="K4" s="66" t="s">
        <v>155</v>
      </c>
      <c r="L4" s="66" t="s">
        <v>187</v>
      </c>
      <c r="M4" s="66" t="s">
        <v>188</v>
      </c>
      <c r="N4" s="13" t="s">
        <v>189</v>
      </c>
      <c r="O4" s="13" t="s">
        <v>190</v>
      </c>
      <c r="P4" s="13" t="s">
        <v>191</v>
      </c>
      <c r="Q4" s="13" t="s">
        <v>12</v>
      </c>
      <c r="R4" s="13" t="s">
        <v>198</v>
      </c>
      <c r="S4" s="13" t="s">
        <v>192</v>
      </c>
      <c r="T4" s="10"/>
      <c r="U4" s="10"/>
      <c r="V4" s="10"/>
      <c r="W4" s="10"/>
      <c r="X4" s="10"/>
      <c r="Y4" s="69" t="s">
        <v>131</v>
      </c>
      <c r="Z4" s="69"/>
      <c r="AA4" s="69"/>
      <c r="AB4" s="69"/>
      <c r="AC4" s="69"/>
      <c r="AD4" s="69" t="s">
        <v>132</v>
      </c>
      <c r="AE4" s="69"/>
      <c r="AF4" s="69"/>
      <c r="AG4" s="69"/>
      <c r="AH4" s="69"/>
      <c r="AI4" s="69" t="s">
        <v>133</v>
      </c>
      <c r="AJ4" s="69"/>
      <c r="AK4" s="69"/>
      <c r="AL4" s="69"/>
      <c r="AM4" s="69"/>
      <c r="AN4" s="69" t="s">
        <v>134</v>
      </c>
      <c r="AO4" s="69"/>
      <c r="AP4" s="69"/>
      <c r="AQ4" s="69"/>
      <c r="AR4" s="69"/>
      <c r="AS4" s="69" t="s">
        <v>135</v>
      </c>
      <c r="AT4" s="69"/>
      <c r="AU4" s="69"/>
      <c r="AV4" s="69"/>
      <c r="AW4" s="69"/>
      <c r="AX4" s="69" t="s">
        <v>136</v>
      </c>
      <c r="AY4" s="69"/>
      <c r="AZ4" s="69"/>
      <c r="BA4" s="69"/>
      <c r="BB4" s="69"/>
      <c r="BC4" s="69" t="s">
        <v>137</v>
      </c>
      <c r="BD4" s="69"/>
      <c r="BE4" s="69"/>
      <c r="BF4" s="69"/>
      <c r="BG4" s="69"/>
      <c r="BH4" s="69" t="s">
        <v>138</v>
      </c>
      <c r="BI4" s="69"/>
      <c r="BJ4" s="69"/>
      <c r="BK4" s="69"/>
      <c r="BL4" s="69"/>
      <c r="BM4" s="69" t="s">
        <v>139</v>
      </c>
      <c r="BN4" s="69"/>
      <c r="BO4" s="69"/>
      <c r="BP4" s="69"/>
      <c r="BQ4" s="69"/>
      <c r="BR4" s="69" t="s">
        <v>140</v>
      </c>
      <c r="BS4" s="69"/>
      <c r="BT4" s="69"/>
      <c r="BU4" s="69"/>
      <c r="BV4" s="69"/>
      <c r="BW4" s="12"/>
      <c r="BX4" s="12"/>
      <c r="BY4" s="12"/>
      <c r="BZ4" s="12"/>
      <c r="CA4" s="12"/>
      <c r="CB4" s="12"/>
      <c r="CC4" s="12"/>
      <c r="CD4" s="12"/>
      <c r="CE4" s="12"/>
      <c r="CF4" s="12"/>
      <c r="CG4" s="12"/>
      <c r="CH4" s="12"/>
    </row>
    <row r="5" spans="1:86" ht="15" customHeight="1" x14ac:dyDescent="0.35">
      <c r="A5" s="9" t="s">
        <v>196</v>
      </c>
      <c r="C5" s="44" t="s">
        <v>186</v>
      </c>
      <c r="D5" s="61" t="s">
        <v>192</v>
      </c>
      <c r="E5" s="45">
        <f>AVERAGE(E6:E9)</f>
        <v>1</v>
      </c>
      <c r="F5" s="46">
        <v>0</v>
      </c>
      <c r="G5" s="46">
        <v>4</v>
      </c>
      <c r="H5" s="47">
        <f>MIN(H6:H9)</f>
        <v>44470</v>
      </c>
      <c r="I5" s="47">
        <f>MAX(I6:I9)</f>
        <v>45094</v>
      </c>
      <c r="J5" s="46">
        <f>MIN(J6:J9)</f>
        <v>0</v>
      </c>
      <c r="K5" s="46">
        <f>I5-H5</f>
        <v>624</v>
      </c>
      <c r="L5" s="46"/>
      <c r="M5" s="48"/>
      <c r="N5" s="46"/>
      <c r="O5" s="46"/>
      <c r="P5" s="46"/>
      <c r="Q5" s="46"/>
      <c r="R5" s="46"/>
      <c r="S5" s="49" t="s">
        <v>192</v>
      </c>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row>
    <row r="6" spans="1:86" ht="15" customHeight="1" x14ac:dyDescent="0.35">
      <c r="A6" s="9" t="s">
        <v>196</v>
      </c>
      <c r="C6" s="50" t="s">
        <v>193</v>
      </c>
      <c r="D6" s="10" t="s">
        <v>192</v>
      </c>
      <c r="E6" s="41"/>
      <c r="F6" s="36"/>
      <c r="G6" s="36"/>
      <c r="H6" s="43">
        <v>44470</v>
      </c>
      <c r="I6" s="43">
        <v>44924</v>
      </c>
      <c r="J6" s="36">
        <f t="shared" ref="J6:J7" si="0">INT(H6)-INT($H$2)</f>
        <v>0</v>
      </c>
      <c r="K6" s="36">
        <f t="shared" ref="K6:K8" si="1">DATEDIF(H6,I6,"d")+1</f>
        <v>455</v>
      </c>
      <c r="L6" s="36"/>
      <c r="M6" s="10"/>
      <c r="N6" s="36"/>
      <c r="O6" s="36"/>
      <c r="P6" s="36"/>
      <c r="Q6" s="36"/>
      <c r="R6" s="36"/>
      <c r="S6" s="51" t="s">
        <v>192</v>
      </c>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row>
    <row r="7" spans="1:86" ht="15" customHeight="1" x14ac:dyDescent="0.35">
      <c r="A7" s="9" t="s">
        <v>196</v>
      </c>
      <c r="C7" s="50" t="s">
        <v>194</v>
      </c>
      <c r="D7" s="10" t="s">
        <v>192</v>
      </c>
      <c r="E7" s="41">
        <v>1</v>
      </c>
      <c r="F7" s="36"/>
      <c r="G7" s="36"/>
      <c r="H7" s="43">
        <v>44470</v>
      </c>
      <c r="I7" s="43">
        <v>44581</v>
      </c>
      <c r="J7" s="36">
        <f t="shared" si="0"/>
        <v>0</v>
      </c>
      <c r="K7" s="36">
        <f t="shared" si="1"/>
        <v>112</v>
      </c>
      <c r="L7" s="36"/>
      <c r="M7" s="10"/>
      <c r="N7" s="36"/>
      <c r="O7" s="36"/>
      <c r="P7" s="36"/>
      <c r="Q7" s="36"/>
      <c r="R7" s="36"/>
      <c r="S7" s="51" t="s">
        <v>192</v>
      </c>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row>
    <row r="8" spans="1:86" ht="15" customHeight="1" x14ac:dyDescent="0.35">
      <c r="A8" s="9" t="s">
        <v>196</v>
      </c>
      <c r="C8" s="50" t="s">
        <v>203</v>
      </c>
      <c r="D8" s="10" t="s">
        <v>192</v>
      </c>
      <c r="E8" s="41">
        <v>1</v>
      </c>
      <c r="F8" s="36"/>
      <c r="G8" s="36"/>
      <c r="H8" s="43">
        <v>45090</v>
      </c>
      <c r="I8" s="43">
        <v>45094</v>
      </c>
      <c r="J8" s="36">
        <f>INT(H8)-INT($H$2)</f>
        <v>620</v>
      </c>
      <c r="K8" s="36">
        <f t="shared" si="1"/>
        <v>5</v>
      </c>
      <c r="L8" s="36"/>
      <c r="M8" s="10"/>
      <c r="N8" s="36"/>
      <c r="O8" s="36"/>
      <c r="P8" s="36"/>
      <c r="Q8" s="36"/>
      <c r="R8" s="36"/>
      <c r="S8" s="51" t="s">
        <v>192</v>
      </c>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row>
    <row r="9" spans="1:86" ht="15" customHeight="1" thickBot="1" x14ac:dyDescent="0.4">
      <c r="C9" s="52"/>
      <c r="D9" s="56" t="s">
        <v>192</v>
      </c>
      <c r="E9" s="53"/>
      <c r="F9" s="54"/>
      <c r="G9" s="54"/>
      <c r="H9" s="55"/>
      <c r="I9" s="55"/>
      <c r="J9" s="36"/>
      <c r="K9" s="36"/>
      <c r="L9" s="54"/>
      <c r="M9" s="56"/>
      <c r="N9" s="54"/>
      <c r="O9" s="54"/>
      <c r="P9" s="54"/>
      <c r="Q9" s="54"/>
      <c r="R9" s="54"/>
      <c r="S9" s="57" t="s">
        <v>192</v>
      </c>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row>
    <row r="10" spans="1:86" ht="15" customHeight="1" x14ac:dyDescent="0.35">
      <c r="A10" s="9" t="s">
        <v>196</v>
      </c>
      <c r="C10" s="44" t="s">
        <v>197</v>
      </c>
      <c r="D10" s="61" t="s">
        <v>192</v>
      </c>
      <c r="E10" s="45">
        <f>AVERAGE(E11:E15)</f>
        <v>1</v>
      </c>
      <c r="F10" s="46"/>
      <c r="G10" s="46"/>
      <c r="H10" s="47">
        <f ca="1">MIN(H11:H15)</f>
        <v>45089</v>
      </c>
      <c r="I10" s="47">
        <f ca="1">MAX(I11:I15)</f>
        <v>45101</v>
      </c>
      <c r="J10" s="46">
        <f ca="1">MIN(J11:J15)</f>
        <v>-44470</v>
      </c>
      <c r="K10" s="46">
        <f ca="1">I10-H10</f>
        <v>12</v>
      </c>
      <c r="L10" s="46"/>
      <c r="M10" s="48" t="s">
        <v>102</v>
      </c>
      <c r="N10" s="46"/>
      <c r="O10" s="46"/>
      <c r="P10" s="46"/>
      <c r="Q10" s="46"/>
      <c r="R10" s="46"/>
      <c r="S10" s="49" t="s">
        <v>192</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row>
    <row r="11" spans="1:86" ht="15" customHeight="1" x14ac:dyDescent="0.35">
      <c r="A11" s="9" t="s">
        <v>196</v>
      </c>
      <c r="C11" s="50" t="s">
        <v>204</v>
      </c>
      <c r="D11" s="10" t="s">
        <v>192</v>
      </c>
      <c r="E11" s="41">
        <v>1</v>
      </c>
      <c r="F11" s="36">
        <v>5</v>
      </c>
      <c r="G11" s="36">
        <v>11</v>
      </c>
      <c r="H11" s="43">
        <f t="shared" ref="H11:I13" ca="1" si="2">TODAY()+F11</f>
        <v>45094</v>
      </c>
      <c r="I11" s="43">
        <f t="shared" ca="1" si="2"/>
        <v>45100</v>
      </c>
      <c r="J11" s="36">
        <f t="shared" ref="J11:J14" ca="1" si="3">INT(H11)-INT($H$2)</f>
        <v>624</v>
      </c>
      <c r="K11" s="36">
        <f t="shared" ref="K11:K14" ca="1" si="4">DATEDIF(H11,I11,"d")+1</f>
        <v>7</v>
      </c>
      <c r="L11" s="36"/>
      <c r="M11" s="10"/>
      <c r="N11" s="36"/>
      <c r="O11" s="36"/>
      <c r="P11" s="36"/>
      <c r="Q11" s="36"/>
      <c r="R11" s="36"/>
      <c r="S11" s="51" t="s">
        <v>192</v>
      </c>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row>
    <row r="12" spans="1:86" ht="15" customHeight="1" x14ac:dyDescent="0.35">
      <c r="A12" s="9" t="s">
        <v>196</v>
      </c>
      <c r="C12" s="50" t="s">
        <v>203</v>
      </c>
      <c r="D12" s="10" t="s">
        <v>192</v>
      </c>
      <c r="E12" s="41">
        <v>1</v>
      </c>
      <c r="F12" s="36"/>
      <c r="G12" s="36"/>
      <c r="H12" s="43">
        <f t="shared" ref="H12" ca="1" si="5">TODAY()+F12</f>
        <v>45089</v>
      </c>
      <c r="I12" s="43">
        <f t="shared" ref="I12" ca="1" si="6">TODAY()+G12</f>
        <v>45089</v>
      </c>
      <c r="J12" s="36">
        <f t="shared" ca="1" si="3"/>
        <v>619</v>
      </c>
      <c r="K12" s="36">
        <f t="shared" ca="1" si="4"/>
        <v>1</v>
      </c>
      <c r="L12" s="36"/>
      <c r="M12" s="10"/>
      <c r="N12" s="36"/>
      <c r="O12" s="36"/>
      <c r="P12" s="36"/>
      <c r="Q12" s="36"/>
      <c r="R12" s="36"/>
      <c r="S12" s="51" t="s">
        <v>192</v>
      </c>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row>
    <row r="13" spans="1:86" ht="15" customHeight="1" x14ac:dyDescent="0.35">
      <c r="A13" s="9" t="s">
        <v>196</v>
      </c>
      <c r="C13" s="58" t="s">
        <v>205</v>
      </c>
      <c r="D13" s="10" t="s">
        <v>192</v>
      </c>
      <c r="E13" s="41">
        <v>1</v>
      </c>
      <c r="F13" s="36">
        <f>F11+5</f>
        <v>10</v>
      </c>
      <c r="G13" s="36">
        <v>12</v>
      </c>
      <c r="H13" s="43">
        <f t="shared" ca="1" si="2"/>
        <v>45099</v>
      </c>
      <c r="I13" s="43">
        <f t="shared" ca="1" si="2"/>
        <v>45101</v>
      </c>
      <c r="J13" s="36">
        <f t="shared" ca="1" si="3"/>
        <v>629</v>
      </c>
      <c r="K13" s="36">
        <f t="shared" ca="1" si="4"/>
        <v>3</v>
      </c>
      <c r="L13" s="36"/>
      <c r="M13" s="10"/>
      <c r="N13" s="36"/>
      <c r="O13" s="36"/>
      <c r="P13" s="36"/>
      <c r="Q13" s="36"/>
      <c r="R13" s="36"/>
      <c r="S13" s="51" t="s">
        <v>192</v>
      </c>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row>
    <row r="14" spans="1:86" ht="15" customHeight="1" x14ac:dyDescent="0.35">
      <c r="A14" s="9" t="s">
        <v>196</v>
      </c>
      <c r="C14" s="50" t="s">
        <v>203</v>
      </c>
      <c r="D14" s="10" t="s">
        <v>192</v>
      </c>
      <c r="E14" s="41"/>
      <c r="F14" s="36"/>
      <c r="G14" s="36"/>
      <c r="H14" s="43"/>
      <c r="I14" s="43"/>
      <c r="J14" s="36">
        <f t="shared" si="3"/>
        <v>-44470</v>
      </c>
      <c r="K14" s="36">
        <f t="shared" si="4"/>
        <v>1</v>
      </c>
      <c r="L14" s="36"/>
      <c r="M14" s="10"/>
      <c r="N14" s="36"/>
      <c r="O14" s="36"/>
      <c r="P14" s="36"/>
      <c r="Q14" s="36"/>
      <c r="R14" s="36"/>
      <c r="S14" s="51" t="s">
        <v>192</v>
      </c>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row>
    <row r="15" spans="1:86" ht="15" customHeight="1" thickBot="1" x14ac:dyDescent="0.4">
      <c r="C15" s="52"/>
      <c r="D15" s="10" t="s">
        <v>192</v>
      </c>
      <c r="E15" s="53"/>
      <c r="F15" s="54"/>
      <c r="G15" s="54"/>
      <c r="H15" s="55"/>
      <c r="I15" s="55"/>
      <c r="J15" s="54"/>
      <c r="K15" s="54"/>
      <c r="L15" s="54"/>
      <c r="M15" s="56"/>
      <c r="N15" s="54"/>
      <c r="O15" s="54"/>
      <c r="P15" s="54"/>
      <c r="Q15" s="54"/>
      <c r="R15" s="54"/>
      <c r="S15" s="57" t="s">
        <v>192</v>
      </c>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row>
    <row r="16" spans="1:86" ht="15" customHeight="1" x14ac:dyDescent="0.35">
      <c r="A16" s="9" t="s">
        <v>196</v>
      </c>
      <c r="C16" s="44" t="s">
        <v>106</v>
      </c>
      <c r="D16" s="61" t="s">
        <v>192</v>
      </c>
      <c r="E16" s="45">
        <f>AVERAGE(E17:E22)</f>
        <v>1</v>
      </c>
      <c r="F16" s="46"/>
      <c r="G16" s="46"/>
      <c r="H16" s="47">
        <f ca="1">MIN(H17:H25)</f>
        <v>45089</v>
      </c>
      <c r="I16" s="47">
        <f ca="1">MAX(I17:I22)</f>
        <v>45109</v>
      </c>
      <c r="J16" s="46">
        <f ca="1">MIN(J17:J22)</f>
        <v>619</v>
      </c>
      <c r="K16" s="46">
        <f ca="1">I16-H16</f>
        <v>20</v>
      </c>
      <c r="L16" s="46"/>
      <c r="M16" s="48" t="s">
        <v>102</v>
      </c>
      <c r="N16" s="46"/>
      <c r="O16" s="46"/>
      <c r="P16" s="46"/>
      <c r="Q16" s="46"/>
      <c r="R16" s="46"/>
      <c r="S16" s="49" t="s">
        <v>192</v>
      </c>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row>
    <row r="17" spans="1:19" ht="15" customHeight="1" x14ac:dyDescent="0.35">
      <c r="C17" s="50" t="s">
        <v>161</v>
      </c>
      <c r="D17" s="10" t="s">
        <v>192</v>
      </c>
      <c r="E17" s="41">
        <v>1</v>
      </c>
      <c r="F17" s="36">
        <v>15</v>
      </c>
      <c r="G17" s="36">
        <v>18</v>
      </c>
      <c r="H17" s="43">
        <f t="shared" ref="H17:I18" ca="1" si="7">TODAY()+F17</f>
        <v>45104</v>
      </c>
      <c r="I17" s="43">
        <f t="shared" ca="1" si="7"/>
        <v>45107</v>
      </c>
      <c r="J17" s="36">
        <f t="shared" ref="J17:J21" ca="1" si="8">INT(H17)-INT($H$2)</f>
        <v>634</v>
      </c>
      <c r="K17" s="36">
        <f ca="1">DATEDIF(H17,I17,"d")+1</f>
        <v>4</v>
      </c>
      <c r="L17" s="36"/>
      <c r="M17" s="10"/>
      <c r="N17" s="36"/>
      <c r="O17" s="36"/>
      <c r="P17" s="36"/>
      <c r="Q17" s="36"/>
      <c r="R17" s="36"/>
      <c r="S17" s="51" t="s">
        <v>192</v>
      </c>
    </row>
    <row r="18" spans="1:19" ht="15" customHeight="1" x14ac:dyDescent="0.35">
      <c r="C18" s="50" t="s">
        <v>162</v>
      </c>
      <c r="D18" s="10" t="s">
        <v>192</v>
      </c>
      <c r="E18" s="41">
        <v>1</v>
      </c>
      <c r="F18" s="36">
        <v>16</v>
      </c>
      <c r="G18" s="36">
        <v>20</v>
      </c>
      <c r="H18" s="43">
        <f t="shared" ca="1" si="7"/>
        <v>45105</v>
      </c>
      <c r="I18" s="43">
        <f t="shared" ca="1" si="7"/>
        <v>45109</v>
      </c>
      <c r="J18" s="36">
        <f t="shared" ca="1" si="8"/>
        <v>635</v>
      </c>
      <c r="K18" s="36">
        <f ca="1">DATEDIF(H18,I18,"d")+1</f>
        <v>5</v>
      </c>
      <c r="L18" s="36"/>
      <c r="M18" s="10"/>
      <c r="N18" s="36"/>
      <c r="O18" s="36"/>
      <c r="P18" s="36"/>
      <c r="Q18" s="36"/>
      <c r="R18" s="36"/>
      <c r="S18" s="51" t="s">
        <v>192</v>
      </c>
    </row>
    <row r="19" spans="1:19" ht="15" customHeight="1" x14ac:dyDescent="0.35">
      <c r="C19" s="50"/>
      <c r="D19" s="10" t="s">
        <v>192</v>
      </c>
      <c r="E19" s="41"/>
      <c r="F19" s="36"/>
      <c r="G19" s="36"/>
      <c r="H19" s="43">
        <f t="shared" ref="H19:H21" ca="1" si="9">TODAY()+F19</f>
        <v>45089</v>
      </c>
      <c r="I19" s="43">
        <f t="shared" ref="I19:I21" ca="1" si="10">TODAY()+G19</f>
        <v>45089</v>
      </c>
      <c r="J19" s="36">
        <f t="shared" ca="1" si="8"/>
        <v>619</v>
      </c>
      <c r="K19" s="36">
        <f t="shared" ref="K19:K21" ca="1" si="11">DATEDIF(H19,I19,"d")+1</f>
        <v>1</v>
      </c>
      <c r="L19" s="36"/>
      <c r="M19" s="10"/>
      <c r="N19" s="36"/>
      <c r="O19" s="36"/>
      <c r="P19" s="36"/>
      <c r="Q19" s="36"/>
      <c r="R19" s="36"/>
      <c r="S19" s="51" t="s">
        <v>192</v>
      </c>
    </row>
    <row r="20" spans="1:19" ht="15" customHeight="1" x14ac:dyDescent="0.35">
      <c r="C20" s="50"/>
      <c r="D20" s="10" t="s">
        <v>192</v>
      </c>
      <c r="E20" s="41"/>
      <c r="F20" s="36"/>
      <c r="G20" s="36"/>
      <c r="H20" s="43">
        <f t="shared" ca="1" si="9"/>
        <v>45089</v>
      </c>
      <c r="I20" s="43">
        <f t="shared" ca="1" si="10"/>
        <v>45089</v>
      </c>
      <c r="J20" s="36">
        <f t="shared" ca="1" si="8"/>
        <v>619</v>
      </c>
      <c r="K20" s="36">
        <f t="shared" ca="1" si="11"/>
        <v>1</v>
      </c>
      <c r="L20" s="36"/>
      <c r="M20" s="10"/>
      <c r="N20" s="36"/>
      <c r="O20" s="36"/>
      <c r="P20" s="36"/>
      <c r="Q20" s="36"/>
      <c r="R20" s="36"/>
      <c r="S20" s="51" t="s">
        <v>192</v>
      </c>
    </row>
    <row r="21" spans="1:19" ht="15" customHeight="1" x14ac:dyDescent="0.35">
      <c r="C21" s="50"/>
      <c r="D21" s="10" t="s">
        <v>192</v>
      </c>
      <c r="E21" s="41"/>
      <c r="F21" s="36"/>
      <c r="G21" s="36"/>
      <c r="H21" s="43">
        <f t="shared" ca="1" si="9"/>
        <v>45089</v>
      </c>
      <c r="I21" s="43">
        <f t="shared" ca="1" si="10"/>
        <v>45089</v>
      </c>
      <c r="J21" s="36">
        <f t="shared" ca="1" si="8"/>
        <v>619</v>
      </c>
      <c r="K21" s="36">
        <f t="shared" ca="1" si="11"/>
        <v>1</v>
      </c>
      <c r="L21" s="36"/>
      <c r="M21" s="10"/>
      <c r="N21" s="36"/>
      <c r="O21" s="36"/>
      <c r="P21" s="36"/>
      <c r="Q21" s="36"/>
      <c r="R21" s="36"/>
      <c r="S21" s="51" t="s">
        <v>192</v>
      </c>
    </row>
    <row r="22" spans="1:19" ht="15" customHeight="1" thickBot="1" x14ac:dyDescent="0.4">
      <c r="C22" s="52"/>
      <c r="D22" s="56" t="s">
        <v>192</v>
      </c>
      <c r="E22" s="53"/>
      <c r="F22" s="54"/>
      <c r="G22" s="54"/>
      <c r="H22" s="55"/>
      <c r="I22" s="55"/>
      <c r="J22" s="54"/>
      <c r="K22" s="54"/>
      <c r="L22" s="54"/>
      <c r="M22" s="56"/>
      <c r="N22" s="54"/>
      <c r="O22" s="54"/>
      <c r="P22" s="54"/>
      <c r="Q22" s="54"/>
      <c r="R22" s="54"/>
      <c r="S22" s="57" t="s">
        <v>192</v>
      </c>
    </row>
    <row r="23" spans="1:19" ht="15" customHeight="1" x14ac:dyDescent="0.35">
      <c r="A23" s="9" t="s">
        <v>196</v>
      </c>
      <c r="C23" s="44" t="s">
        <v>164</v>
      </c>
      <c r="D23" s="61" t="s">
        <v>192</v>
      </c>
      <c r="E23" s="45">
        <f>AVERAGE(E24:E29)</f>
        <v>1</v>
      </c>
      <c r="F23" s="46"/>
      <c r="G23" s="46"/>
      <c r="H23" s="47">
        <f ca="1">MIN(H24:H29)</f>
        <v>45112</v>
      </c>
      <c r="I23" s="47">
        <f ca="1">MAX(I24:I29)</f>
        <v>45127</v>
      </c>
      <c r="J23" s="46">
        <f ca="1">MIN(J24:J29)</f>
        <v>642</v>
      </c>
      <c r="K23" s="46">
        <f ca="1">I23-H23</f>
        <v>15</v>
      </c>
      <c r="L23" s="46"/>
      <c r="M23" s="48" t="s">
        <v>102</v>
      </c>
      <c r="N23" s="46"/>
      <c r="O23" s="46"/>
      <c r="P23" s="46"/>
      <c r="Q23" s="46"/>
      <c r="R23" s="46"/>
      <c r="S23" s="49" t="s">
        <v>192</v>
      </c>
    </row>
    <row r="24" spans="1:19" ht="15" customHeight="1" x14ac:dyDescent="0.35">
      <c r="C24" s="50" t="s">
        <v>109</v>
      </c>
      <c r="D24" s="10" t="s">
        <v>192</v>
      </c>
      <c r="E24" s="41">
        <v>1</v>
      </c>
      <c r="F24" s="36">
        <v>23</v>
      </c>
      <c r="G24" s="36">
        <v>33</v>
      </c>
      <c r="H24" s="43">
        <f t="shared" ref="H24:H36" ca="1" si="12">TODAY()+F24</f>
        <v>45112</v>
      </c>
      <c r="I24" s="43">
        <f t="shared" ref="I24:I36" ca="1" si="13">TODAY()+G24</f>
        <v>45122</v>
      </c>
      <c r="J24" s="36">
        <f t="shared" ref="J24:J28" ca="1" si="14">INT(H24)-INT($H$2)</f>
        <v>642</v>
      </c>
      <c r="K24" s="36">
        <f t="shared" ref="K24:K28" ca="1" si="15">DATEDIF(H24,I24,"d")+1</f>
        <v>11</v>
      </c>
      <c r="L24" s="36"/>
      <c r="M24" s="10" t="s">
        <v>144</v>
      </c>
      <c r="N24" s="36"/>
      <c r="O24" s="36"/>
      <c r="P24" s="36"/>
      <c r="Q24" s="36"/>
      <c r="R24" s="36"/>
      <c r="S24" s="51" t="s">
        <v>192</v>
      </c>
    </row>
    <row r="25" spans="1:19" ht="15" customHeight="1" x14ac:dyDescent="0.35">
      <c r="C25" s="50" t="s">
        <v>111</v>
      </c>
      <c r="D25" s="10" t="s">
        <v>192</v>
      </c>
      <c r="E25" s="41">
        <v>1</v>
      </c>
      <c r="F25" s="36">
        <v>23</v>
      </c>
      <c r="G25" s="36">
        <v>33</v>
      </c>
      <c r="H25" s="43">
        <f t="shared" ca="1" si="12"/>
        <v>45112</v>
      </c>
      <c r="I25" s="43">
        <f t="shared" ca="1" si="13"/>
        <v>45122</v>
      </c>
      <c r="J25" s="36">
        <f t="shared" ca="1" si="14"/>
        <v>642</v>
      </c>
      <c r="K25" s="36">
        <f t="shared" ca="1" si="15"/>
        <v>11</v>
      </c>
      <c r="L25" s="36"/>
      <c r="M25" s="10" t="s">
        <v>148</v>
      </c>
      <c r="N25" s="36"/>
      <c r="O25" s="36"/>
      <c r="P25" s="36"/>
      <c r="Q25" s="36"/>
      <c r="R25" s="36"/>
      <c r="S25" s="51" t="s">
        <v>192</v>
      </c>
    </row>
    <row r="26" spans="1:19" ht="15" customHeight="1" x14ac:dyDescent="0.35">
      <c r="C26" s="50" t="s">
        <v>112</v>
      </c>
      <c r="D26" s="10" t="s">
        <v>192</v>
      </c>
      <c r="E26" s="41">
        <v>1</v>
      </c>
      <c r="F26" s="36">
        <v>24</v>
      </c>
      <c r="G26" s="36">
        <v>34</v>
      </c>
      <c r="H26" s="43">
        <f t="shared" ca="1" si="12"/>
        <v>45113</v>
      </c>
      <c r="I26" s="43">
        <f t="shared" ca="1" si="13"/>
        <v>45123</v>
      </c>
      <c r="J26" s="36">
        <f t="shared" ca="1" si="14"/>
        <v>643</v>
      </c>
      <c r="K26" s="36">
        <f t="shared" ca="1" si="15"/>
        <v>11</v>
      </c>
      <c r="L26" s="36"/>
      <c r="M26" s="10" t="s">
        <v>146</v>
      </c>
      <c r="N26" s="36"/>
      <c r="O26" s="36"/>
      <c r="P26" s="36"/>
      <c r="Q26" s="36"/>
      <c r="R26" s="36"/>
      <c r="S26" s="51" t="s">
        <v>192</v>
      </c>
    </row>
    <row r="27" spans="1:19" ht="15" customHeight="1" x14ac:dyDescent="0.35">
      <c r="C27" s="50" t="s">
        <v>113</v>
      </c>
      <c r="D27" s="10" t="s">
        <v>192</v>
      </c>
      <c r="E27" s="41">
        <v>1</v>
      </c>
      <c r="F27" s="36">
        <v>25</v>
      </c>
      <c r="G27" s="38">
        <v>34</v>
      </c>
      <c r="H27" s="43">
        <f t="shared" ca="1" si="12"/>
        <v>45114</v>
      </c>
      <c r="I27" s="43">
        <f t="shared" ca="1" si="13"/>
        <v>45123</v>
      </c>
      <c r="J27" s="36">
        <f t="shared" ca="1" si="14"/>
        <v>644</v>
      </c>
      <c r="K27" s="36">
        <f t="shared" ca="1" si="15"/>
        <v>10</v>
      </c>
      <c r="L27" s="36"/>
      <c r="M27" s="12" t="s">
        <v>145</v>
      </c>
      <c r="N27" s="36"/>
      <c r="O27" s="36"/>
      <c r="P27" s="36"/>
      <c r="Q27" s="36"/>
      <c r="R27" s="36"/>
      <c r="S27" s="51" t="s">
        <v>192</v>
      </c>
    </row>
    <row r="28" spans="1:19" ht="15" customHeight="1" x14ac:dyDescent="0.35">
      <c r="C28" s="50" t="s">
        <v>114</v>
      </c>
      <c r="D28" s="10" t="s">
        <v>192</v>
      </c>
      <c r="E28" s="41">
        <v>1</v>
      </c>
      <c r="F28" s="36">
        <v>25</v>
      </c>
      <c r="G28" s="38">
        <v>38</v>
      </c>
      <c r="H28" s="43">
        <f t="shared" ca="1" si="12"/>
        <v>45114</v>
      </c>
      <c r="I28" s="43">
        <f t="shared" ca="1" si="13"/>
        <v>45127</v>
      </c>
      <c r="J28" s="36">
        <f t="shared" ca="1" si="14"/>
        <v>644</v>
      </c>
      <c r="K28" s="36">
        <f t="shared" ca="1" si="15"/>
        <v>14</v>
      </c>
      <c r="L28" s="36"/>
      <c r="M28" s="12" t="s">
        <v>144</v>
      </c>
      <c r="N28" s="36"/>
      <c r="O28" s="36"/>
      <c r="P28" s="36"/>
      <c r="Q28" s="36"/>
      <c r="R28" s="36"/>
      <c r="S28" s="51" t="s">
        <v>192</v>
      </c>
    </row>
    <row r="29" spans="1:19" ht="15" customHeight="1" thickBot="1" x14ac:dyDescent="0.4">
      <c r="C29" s="52"/>
      <c r="D29" s="56" t="s">
        <v>192</v>
      </c>
      <c r="E29" s="53"/>
      <c r="F29" s="54"/>
      <c r="G29" s="59"/>
      <c r="H29" s="55"/>
      <c r="I29" s="55"/>
      <c r="J29" s="54"/>
      <c r="K29" s="54"/>
      <c r="L29" s="54"/>
      <c r="M29" s="60"/>
      <c r="N29" s="54"/>
      <c r="O29" s="54"/>
      <c r="P29" s="54"/>
      <c r="Q29" s="54"/>
      <c r="R29" s="54"/>
      <c r="S29" s="57" t="s">
        <v>192</v>
      </c>
    </row>
    <row r="30" spans="1:19" ht="15" customHeight="1" x14ac:dyDescent="0.35">
      <c r="A30" s="9" t="s">
        <v>196</v>
      </c>
      <c r="C30" s="44" t="s">
        <v>117</v>
      </c>
      <c r="D30" s="61" t="s">
        <v>192</v>
      </c>
      <c r="E30" s="45">
        <f>AVERAGE(E31:E37)</f>
        <v>0.71666666666666667</v>
      </c>
      <c r="F30" s="46"/>
      <c r="G30" s="46"/>
      <c r="H30" s="47">
        <f ca="1">MIN(H31:H36)</f>
        <v>45119</v>
      </c>
      <c r="I30" s="47">
        <f ca="1">MAX(I31:I36)</f>
        <v>45129</v>
      </c>
      <c r="J30" s="46">
        <f ca="1">MIN(J31:J36)</f>
        <v>649</v>
      </c>
      <c r="K30" s="46">
        <f ca="1">I30-H30</f>
        <v>10</v>
      </c>
      <c r="L30" s="46"/>
      <c r="M30" s="48" t="s">
        <v>102</v>
      </c>
      <c r="N30" s="46"/>
      <c r="O30" s="46"/>
      <c r="P30" s="46"/>
      <c r="Q30" s="46"/>
      <c r="R30" s="46"/>
      <c r="S30" s="49" t="s">
        <v>192</v>
      </c>
    </row>
    <row r="31" spans="1:19" ht="15" customHeight="1" x14ac:dyDescent="0.35">
      <c r="C31" s="50" t="s">
        <v>119</v>
      </c>
      <c r="D31" s="10" t="s">
        <v>192</v>
      </c>
      <c r="E31" s="41">
        <v>1</v>
      </c>
      <c r="F31" s="38">
        <v>30</v>
      </c>
      <c r="G31" s="38">
        <v>38</v>
      </c>
      <c r="H31" s="43">
        <f t="shared" ca="1" si="12"/>
        <v>45119</v>
      </c>
      <c r="I31" s="43">
        <f t="shared" ca="1" si="13"/>
        <v>45127</v>
      </c>
      <c r="J31" s="36">
        <f t="shared" ref="J31:J36" ca="1" si="16">INT(H31)-INT($H$2)</f>
        <v>649</v>
      </c>
      <c r="K31" s="36">
        <f t="shared" ref="K31:K36" ca="1" si="17">DATEDIF(H31,I31,"d")+1</f>
        <v>9</v>
      </c>
      <c r="L31" s="36"/>
      <c r="M31" s="10" t="s">
        <v>144</v>
      </c>
      <c r="N31" s="36"/>
      <c r="O31" s="36"/>
      <c r="P31" s="36"/>
      <c r="Q31" s="36"/>
      <c r="R31" s="36"/>
      <c r="S31" s="51" t="s">
        <v>192</v>
      </c>
    </row>
    <row r="32" spans="1:19" ht="15" customHeight="1" x14ac:dyDescent="0.35">
      <c r="C32" s="50" t="s">
        <v>120</v>
      </c>
      <c r="D32" s="10" t="s">
        <v>192</v>
      </c>
      <c r="E32" s="41">
        <v>0.8</v>
      </c>
      <c r="F32" s="38">
        <v>30</v>
      </c>
      <c r="G32" s="38">
        <v>38</v>
      </c>
      <c r="H32" s="43">
        <f t="shared" ca="1" si="12"/>
        <v>45119</v>
      </c>
      <c r="I32" s="43">
        <f t="shared" ca="1" si="13"/>
        <v>45127</v>
      </c>
      <c r="J32" s="36">
        <f t="shared" ca="1" si="16"/>
        <v>649</v>
      </c>
      <c r="K32" s="36">
        <f t="shared" ca="1" si="17"/>
        <v>9</v>
      </c>
      <c r="L32" s="36"/>
      <c r="M32" s="10" t="s">
        <v>145</v>
      </c>
      <c r="N32" s="36"/>
      <c r="O32" s="36"/>
      <c r="P32" s="36"/>
      <c r="Q32" s="36"/>
      <c r="R32" s="36"/>
      <c r="S32" s="51" t="s">
        <v>192</v>
      </c>
    </row>
    <row r="33" spans="1:19" ht="15" customHeight="1" x14ac:dyDescent="0.35">
      <c r="C33" s="50" t="s">
        <v>165</v>
      </c>
      <c r="D33" s="10" t="s">
        <v>192</v>
      </c>
      <c r="E33" s="41">
        <v>0.5</v>
      </c>
      <c r="F33" s="38">
        <v>30</v>
      </c>
      <c r="G33" s="38">
        <v>38</v>
      </c>
      <c r="H33" s="43">
        <f t="shared" ca="1" si="12"/>
        <v>45119</v>
      </c>
      <c r="I33" s="43">
        <f t="shared" ca="1" si="13"/>
        <v>45127</v>
      </c>
      <c r="J33" s="36">
        <f t="shared" ca="1" si="16"/>
        <v>649</v>
      </c>
      <c r="K33" s="36">
        <f t="shared" ca="1" si="17"/>
        <v>9</v>
      </c>
      <c r="L33" s="36"/>
      <c r="M33" s="10" t="s">
        <v>146</v>
      </c>
      <c r="N33" s="36"/>
      <c r="O33" s="36"/>
      <c r="P33" s="36"/>
      <c r="Q33" s="36"/>
      <c r="R33" s="36"/>
      <c r="S33" s="51" t="s">
        <v>192</v>
      </c>
    </row>
    <row r="34" spans="1:19" ht="15" customHeight="1" x14ac:dyDescent="0.35">
      <c r="C34" s="50" t="s">
        <v>123</v>
      </c>
      <c r="D34" s="10" t="s">
        <v>192</v>
      </c>
      <c r="E34" s="41">
        <v>1</v>
      </c>
      <c r="F34" s="38">
        <v>33</v>
      </c>
      <c r="G34" s="38">
        <v>39</v>
      </c>
      <c r="H34" s="43">
        <f t="shared" ca="1" si="12"/>
        <v>45122</v>
      </c>
      <c r="I34" s="43">
        <f t="shared" ca="1" si="13"/>
        <v>45128</v>
      </c>
      <c r="J34" s="36">
        <f t="shared" ca="1" si="16"/>
        <v>652</v>
      </c>
      <c r="K34" s="36">
        <f t="shared" ca="1" si="17"/>
        <v>7</v>
      </c>
      <c r="L34" s="36"/>
      <c r="M34" s="12" t="s">
        <v>146</v>
      </c>
      <c r="N34" s="36"/>
      <c r="O34" s="36"/>
      <c r="P34" s="36"/>
      <c r="Q34" s="36"/>
      <c r="R34" s="36"/>
      <c r="S34" s="51" t="s">
        <v>192</v>
      </c>
    </row>
    <row r="35" spans="1:19" ht="15" customHeight="1" x14ac:dyDescent="0.35">
      <c r="C35" s="50" t="s">
        <v>166</v>
      </c>
      <c r="D35" s="10" t="s">
        <v>192</v>
      </c>
      <c r="E35" s="41">
        <v>1</v>
      </c>
      <c r="F35" s="38">
        <v>33</v>
      </c>
      <c r="G35" s="38">
        <v>39</v>
      </c>
      <c r="H35" s="43">
        <f t="shared" ca="1" si="12"/>
        <v>45122</v>
      </c>
      <c r="I35" s="43">
        <f t="shared" ca="1" si="13"/>
        <v>45128</v>
      </c>
      <c r="J35" s="36">
        <f t="shared" ca="1" si="16"/>
        <v>652</v>
      </c>
      <c r="K35" s="36">
        <f t="shared" ca="1" si="17"/>
        <v>7</v>
      </c>
      <c r="L35" s="36"/>
      <c r="M35" s="12" t="s">
        <v>145</v>
      </c>
      <c r="N35" s="36"/>
      <c r="O35" s="36"/>
      <c r="P35" s="36"/>
      <c r="Q35" s="36"/>
      <c r="R35" s="36"/>
      <c r="S35" s="51" t="s">
        <v>192</v>
      </c>
    </row>
    <row r="36" spans="1:19" ht="15" customHeight="1" x14ac:dyDescent="0.35">
      <c r="C36" s="50" t="s">
        <v>125</v>
      </c>
      <c r="D36" s="10" t="s">
        <v>192</v>
      </c>
      <c r="E36" s="41">
        <v>0</v>
      </c>
      <c r="F36" s="38">
        <v>34</v>
      </c>
      <c r="G36" s="38">
        <v>40</v>
      </c>
      <c r="H36" s="43">
        <f t="shared" ca="1" si="12"/>
        <v>45123</v>
      </c>
      <c r="I36" s="43">
        <f t="shared" ca="1" si="13"/>
        <v>45129</v>
      </c>
      <c r="J36" s="36">
        <f t="shared" ca="1" si="16"/>
        <v>653</v>
      </c>
      <c r="K36" s="36">
        <f t="shared" ca="1" si="17"/>
        <v>7</v>
      </c>
      <c r="L36" s="36"/>
      <c r="M36" s="12" t="s">
        <v>147</v>
      </c>
      <c r="N36" s="36"/>
      <c r="O36" s="36"/>
      <c r="P36" s="36"/>
      <c r="Q36" s="36"/>
      <c r="R36" s="36"/>
      <c r="S36" s="51" t="s">
        <v>192</v>
      </c>
    </row>
    <row r="37" spans="1:19" ht="15" customHeight="1" thickBot="1" x14ac:dyDescent="0.4">
      <c r="C37" s="52"/>
      <c r="D37" s="56" t="s">
        <v>192</v>
      </c>
      <c r="E37" s="53"/>
      <c r="F37" s="59"/>
      <c r="G37" s="59"/>
      <c r="H37" s="55"/>
      <c r="I37" s="55"/>
      <c r="J37" s="54"/>
      <c r="K37" s="54"/>
      <c r="L37" s="54"/>
      <c r="M37" s="60"/>
      <c r="N37" s="54"/>
      <c r="O37" s="54"/>
      <c r="P37" s="54"/>
      <c r="Q37" s="54"/>
      <c r="R37" s="54"/>
      <c r="S37" s="57" t="s">
        <v>192</v>
      </c>
    </row>
    <row r="38" spans="1:19" ht="15" customHeight="1" x14ac:dyDescent="0.35">
      <c r="A38" s="9" t="s">
        <v>196</v>
      </c>
      <c r="C38" s="44" t="s">
        <v>168</v>
      </c>
      <c r="D38" s="61" t="s">
        <v>192</v>
      </c>
      <c r="E38" s="45">
        <f>AVERAGE(E39:E46)</f>
        <v>0.84285714285714286</v>
      </c>
      <c r="F38" s="46"/>
      <c r="G38" s="46"/>
      <c r="H38" s="47">
        <f ca="1">MIN(H39:H44)</f>
        <v>45125</v>
      </c>
      <c r="I38" s="47">
        <f ca="1">MAX(I39:I44)</f>
        <v>45137</v>
      </c>
      <c r="J38" s="46">
        <f ca="1">MIN(J39:J44)</f>
        <v>655</v>
      </c>
      <c r="K38" s="46">
        <f ca="1">I38-H38</f>
        <v>12</v>
      </c>
      <c r="L38" s="46"/>
      <c r="M38" s="48" t="s">
        <v>102</v>
      </c>
      <c r="N38" s="46"/>
      <c r="O38" s="46"/>
      <c r="P38" s="46"/>
      <c r="Q38" s="46"/>
      <c r="R38" s="46"/>
      <c r="S38" s="49" t="s">
        <v>192</v>
      </c>
    </row>
    <row r="39" spans="1:19" ht="15" customHeight="1" x14ac:dyDescent="0.35">
      <c r="C39" s="50" t="s">
        <v>169</v>
      </c>
      <c r="D39" s="10" t="s">
        <v>192</v>
      </c>
      <c r="E39" s="41">
        <v>1</v>
      </c>
      <c r="F39" s="36">
        <v>36</v>
      </c>
      <c r="G39" s="36">
        <v>42</v>
      </c>
      <c r="H39" s="43">
        <f t="shared" ref="H39:H45" ca="1" si="18">TODAY()+F39</f>
        <v>45125</v>
      </c>
      <c r="I39" s="43">
        <f t="shared" ref="I39:I45" ca="1" si="19">TODAY()+G39</f>
        <v>45131</v>
      </c>
      <c r="J39" s="36">
        <f t="shared" ref="J39:J45" ca="1" si="20">INT(H39)-INT($H$2)</f>
        <v>655</v>
      </c>
      <c r="K39" s="36">
        <f t="shared" ref="K39:K45" ca="1" si="21">DATEDIF(H39,I39,"d")+1</f>
        <v>7</v>
      </c>
      <c r="L39" s="36"/>
      <c r="M39" s="12" t="s">
        <v>146</v>
      </c>
      <c r="N39" s="36"/>
      <c r="O39" s="36"/>
      <c r="P39" s="36"/>
      <c r="Q39" s="36"/>
      <c r="R39" s="36"/>
      <c r="S39" s="51" t="s">
        <v>192</v>
      </c>
    </row>
    <row r="40" spans="1:19" ht="15" customHeight="1" x14ac:dyDescent="0.35">
      <c r="C40" s="50" t="s">
        <v>170</v>
      </c>
      <c r="D40" s="10" t="s">
        <v>192</v>
      </c>
      <c r="E40" s="41">
        <v>1</v>
      </c>
      <c r="F40" s="36">
        <v>37</v>
      </c>
      <c r="G40" s="36">
        <v>42</v>
      </c>
      <c r="H40" s="43">
        <f t="shared" ca="1" si="18"/>
        <v>45126</v>
      </c>
      <c r="I40" s="43">
        <f t="shared" ca="1" si="19"/>
        <v>45131</v>
      </c>
      <c r="J40" s="36">
        <f t="shared" ca="1" si="20"/>
        <v>656</v>
      </c>
      <c r="K40" s="36">
        <f t="shared" ca="1" si="21"/>
        <v>6</v>
      </c>
      <c r="L40" s="36"/>
      <c r="M40" s="12" t="s">
        <v>148</v>
      </c>
      <c r="N40" s="36"/>
      <c r="O40" s="36"/>
      <c r="P40" s="36"/>
      <c r="Q40" s="36"/>
      <c r="R40" s="36"/>
      <c r="S40" s="51" t="s">
        <v>192</v>
      </c>
    </row>
    <row r="41" spans="1:19" ht="15" customHeight="1" x14ac:dyDescent="0.35">
      <c r="C41" s="50" t="s">
        <v>171</v>
      </c>
      <c r="D41" s="10" t="s">
        <v>192</v>
      </c>
      <c r="E41" s="41">
        <v>1</v>
      </c>
      <c r="F41" s="36">
        <v>38</v>
      </c>
      <c r="G41" s="36">
        <v>42</v>
      </c>
      <c r="H41" s="43">
        <f t="shared" ca="1" si="18"/>
        <v>45127</v>
      </c>
      <c r="I41" s="43">
        <f t="shared" ca="1" si="19"/>
        <v>45131</v>
      </c>
      <c r="J41" s="36">
        <f t="shared" ca="1" si="20"/>
        <v>657</v>
      </c>
      <c r="K41" s="36">
        <f t="shared" ca="1" si="21"/>
        <v>5</v>
      </c>
      <c r="L41" s="36"/>
      <c r="M41" s="12" t="s">
        <v>144</v>
      </c>
      <c r="N41" s="36"/>
      <c r="O41" s="36"/>
      <c r="P41" s="36"/>
      <c r="Q41" s="36"/>
      <c r="R41" s="36"/>
      <c r="S41" s="51" t="s">
        <v>192</v>
      </c>
    </row>
    <row r="42" spans="1:19" ht="15" customHeight="1" x14ac:dyDescent="0.35">
      <c r="C42" s="58" t="s">
        <v>172</v>
      </c>
      <c r="D42" s="12" t="s">
        <v>192</v>
      </c>
      <c r="E42" s="41">
        <v>1</v>
      </c>
      <c r="F42" s="36">
        <v>38</v>
      </c>
      <c r="G42" s="36">
        <v>45</v>
      </c>
      <c r="H42" s="43">
        <f t="shared" ca="1" si="18"/>
        <v>45127</v>
      </c>
      <c r="I42" s="43">
        <f t="shared" ca="1" si="19"/>
        <v>45134</v>
      </c>
      <c r="J42" s="36">
        <f t="shared" ca="1" si="20"/>
        <v>657</v>
      </c>
      <c r="K42" s="36">
        <f t="shared" ca="1" si="21"/>
        <v>8</v>
      </c>
      <c r="L42" s="36"/>
      <c r="M42" s="12" t="s">
        <v>145</v>
      </c>
      <c r="N42" s="36"/>
      <c r="O42" s="36"/>
      <c r="P42" s="36"/>
      <c r="Q42" s="36"/>
      <c r="R42" s="36"/>
      <c r="S42" s="51" t="s">
        <v>192</v>
      </c>
    </row>
    <row r="43" spans="1:19" ht="15" customHeight="1" x14ac:dyDescent="0.35">
      <c r="C43" s="58" t="s">
        <v>112</v>
      </c>
      <c r="D43" s="12" t="s">
        <v>192</v>
      </c>
      <c r="E43" s="41">
        <v>1</v>
      </c>
      <c r="F43" s="36">
        <v>40</v>
      </c>
      <c r="G43" s="36">
        <v>46</v>
      </c>
      <c r="H43" s="43">
        <f t="shared" ca="1" si="18"/>
        <v>45129</v>
      </c>
      <c r="I43" s="43">
        <f t="shared" ca="1" si="19"/>
        <v>45135</v>
      </c>
      <c r="J43" s="36">
        <f t="shared" ca="1" si="20"/>
        <v>659</v>
      </c>
      <c r="K43" s="36">
        <f t="shared" ca="1" si="21"/>
        <v>7</v>
      </c>
      <c r="L43" s="36"/>
      <c r="M43" s="12" t="s">
        <v>148</v>
      </c>
      <c r="N43" s="36"/>
      <c r="O43" s="36"/>
      <c r="P43" s="36"/>
      <c r="Q43" s="36"/>
      <c r="R43" s="36"/>
      <c r="S43" s="51" t="s">
        <v>192</v>
      </c>
    </row>
    <row r="44" spans="1:19" ht="15" customHeight="1" x14ac:dyDescent="0.35">
      <c r="C44" s="50" t="s">
        <v>173</v>
      </c>
      <c r="D44" s="10" t="s">
        <v>192</v>
      </c>
      <c r="E44" s="41">
        <v>0.4</v>
      </c>
      <c r="F44" s="36">
        <v>40</v>
      </c>
      <c r="G44" s="36">
        <v>48</v>
      </c>
      <c r="H44" s="43">
        <f t="shared" ca="1" si="18"/>
        <v>45129</v>
      </c>
      <c r="I44" s="43">
        <f t="shared" ca="1" si="19"/>
        <v>45137</v>
      </c>
      <c r="J44" s="36">
        <f t="shared" ca="1" si="20"/>
        <v>659</v>
      </c>
      <c r="K44" s="36">
        <f t="shared" ca="1" si="21"/>
        <v>9</v>
      </c>
      <c r="L44" s="36"/>
      <c r="M44" s="10" t="s">
        <v>146</v>
      </c>
      <c r="N44" s="36"/>
      <c r="O44" s="36"/>
      <c r="P44" s="36"/>
      <c r="Q44" s="36"/>
      <c r="R44" s="36"/>
      <c r="S44" s="51" t="s">
        <v>192</v>
      </c>
    </row>
    <row r="45" spans="1:19" ht="15" customHeight="1" x14ac:dyDescent="0.35">
      <c r="C45" s="50" t="s">
        <v>174</v>
      </c>
      <c r="D45" s="10" t="s">
        <v>192</v>
      </c>
      <c r="E45" s="41">
        <v>0.5</v>
      </c>
      <c r="F45" s="36">
        <v>40</v>
      </c>
      <c r="G45" s="36">
        <v>50</v>
      </c>
      <c r="H45" s="43">
        <f t="shared" ca="1" si="18"/>
        <v>45129</v>
      </c>
      <c r="I45" s="43">
        <f t="shared" ca="1" si="19"/>
        <v>45139</v>
      </c>
      <c r="J45" s="36">
        <f t="shared" ca="1" si="20"/>
        <v>659</v>
      </c>
      <c r="K45" s="36">
        <f t="shared" ca="1" si="21"/>
        <v>11</v>
      </c>
      <c r="L45" s="36"/>
      <c r="M45" s="12" t="s">
        <v>144</v>
      </c>
      <c r="N45" s="36"/>
      <c r="O45" s="36"/>
      <c r="P45" s="36"/>
      <c r="Q45" s="36"/>
      <c r="R45" s="36"/>
      <c r="S45" s="51" t="s">
        <v>192</v>
      </c>
    </row>
    <row r="46" spans="1:19" ht="15" customHeight="1" thickBot="1" x14ac:dyDescent="0.4">
      <c r="C46" s="52"/>
      <c r="D46" s="56" t="s">
        <v>192</v>
      </c>
      <c r="E46" s="53"/>
      <c r="F46" s="54"/>
      <c r="G46" s="54"/>
      <c r="H46" s="55"/>
      <c r="I46" s="55"/>
      <c r="J46" s="54"/>
      <c r="K46" s="54"/>
      <c r="L46" s="54"/>
      <c r="M46" s="56"/>
      <c r="N46" s="54"/>
      <c r="O46" s="54"/>
      <c r="P46" s="54"/>
      <c r="Q46" s="54"/>
      <c r="R46" s="54"/>
      <c r="S46" s="57" t="s">
        <v>192</v>
      </c>
    </row>
    <row r="47" spans="1:19" ht="15" customHeight="1" x14ac:dyDescent="0.35">
      <c r="E47"/>
      <c r="F47"/>
      <c r="G47"/>
      <c r="H47"/>
      <c r="I47"/>
      <c r="J47"/>
      <c r="K47"/>
      <c r="L47"/>
      <c r="N47"/>
      <c r="O47"/>
      <c r="P47"/>
      <c r="Q47"/>
      <c r="R47"/>
      <c r="S47"/>
    </row>
    <row r="48" spans="1:19" ht="15" customHeight="1" x14ac:dyDescent="0.35">
      <c r="E48"/>
      <c r="F48"/>
      <c r="G48"/>
      <c r="H48"/>
      <c r="I48"/>
      <c r="J48"/>
      <c r="K48"/>
      <c r="L48"/>
      <c r="N48"/>
      <c r="O48"/>
      <c r="P48"/>
      <c r="Q48"/>
      <c r="R48"/>
      <c r="S48"/>
    </row>
  </sheetData>
  <autoFilter ref="A4:S46"/>
  <mergeCells count="11">
    <mergeCell ref="Y3:BU3"/>
    <mergeCell ref="BR4:BV4"/>
    <mergeCell ref="Y4:AC4"/>
    <mergeCell ref="AD4:AH4"/>
    <mergeCell ref="AI4:AM4"/>
    <mergeCell ref="AN4:AR4"/>
    <mergeCell ref="AS4:AW4"/>
    <mergeCell ref="AX4:BB4"/>
    <mergeCell ref="BC4:BG4"/>
    <mergeCell ref="BH4:BL4"/>
    <mergeCell ref="BM4:BQ4"/>
  </mergeCells>
  <conditionalFormatting sqref="H1">
    <cfRule type="containsText" dxfId="1" priority="1" operator="containsText" text="[?]">
      <formula>NOT(ISERROR(SEARCH("[?]",H1)))</formula>
    </cfRule>
  </conditionalFormatting>
  <conditionalFormatting sqref="A1:AA1048576">
    <cfRule type="expression" dxfId="0" priority="2">
      <formula>_xlfn.ISFORMULA(A1)</formula>
    </cfRule>
  </conditionalFormatting>
  <pageMargins left="0.7" right="0.7" top="0.75" bottom="0.75" header="0.3" footer="0.3"/>
  <pageSetup scale="47"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LI59"/>
  <sheetViews>
    <sheetView showGridLines="0" zoomScale="56" zoomScaleNormal="100" workbookViewId="0">
      <pane xSplit="14" ySplit="2" topLeftCell="O3" activePane="bottomRight" state="frozen"/>
      <selection pane="topRight"/>
      <selection pane="bottomLeft"/>
      <selection pane="bottomRight" activeCell="G7" sqref="G7"/>
    </sheetView>
  </sheetViews>
  <sheetFormatPr defaultColWidth="8.81640625" defaultRowHeight="14.5" x14ac:dyDescent="0.35"/>
  <cols>
    <col min="1" max="1" width="7.6328125" customWidth="1"/>
    <col min="2" max="2" width="23.453125" customWidth="1"/>
    <col min="3" max="3" width="9.81640625" style="35" customWidth="1"/>
    <col min="4" max="4" width="11.1796875" customWidth="1"/>
    <col min="5" max="5" width="13" customWidth="1"/>
    <col min="6" max="7" width="12.36328125" customWidth="1"/>
    <col min="8" max="9" width="9.1796875" customWidth="1"/>
    <col min="10" max="10" width="10.36328125" customWidth="1"/>
    <col min="11" max="13" width="9.1796875" customWidth="1"/>
    <col min="14" max="14" width="10.81640625" customWidth="1"/>
    <col min="15" max="101" width="3" customWidth="1"/>
  </cols>
  <sheetData>
    <row r="1" spans="1:997" ht="62" customHeight="1" x14ac:dyDescent="0.35">
      <c r="A1" s="11"/>
      <c r="B1" s="11"/>
      <c r="C1" s="70" t="s">
        <v>141</v>
      </c>
      <c r="D1" s="70"/>
      <c r="E1" s="70"/>
      <c r="F1" s="70"/>
      <c r="G1" s="70"/>
      <c r="H1" s="70"/>
      <c r="I1" s="70"/>
      <c r="J1" s="70"/>
      <c r="K1" s="70"/>
      <c r="L1" s="70"/>
      <c r="M1" s="70"/>
      <c r="N1" s="70"/>
      <c r="O1" s="9"/>
      <c r="P1" s="9"/>
      <c r="AB1" s="71" t="s">
        <v>142</v>
      </c>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row>
    <row r="2" spans="1:997" ht="66" customHeight="1" thickBot="1" x14ac:dyDescent="0.4">
      <c r="A2" s="13" t="s">
        <v>0</v>
      </c>
      <c r="B2" s="13" t="s">
        <v>1</v>
      </c>
      <c r="C2" s="32" t="s">
        <v>2</v>
      </c>
      <c r="D2" s="13" t="s">
        <v>3</v>
      </c>
      <c r="E2" s="13" t="s">
        <v>4</v>
      </c>
      <c r="F2" s="13" t="s">
        <v>5</v>
      </c>
      <c r="G2" s="13" t="s">
        <v>6</v>
      </c>
      <c r="H2" s="13" t="s">
        <v>7</v>
      </c>
      <c r="I2" s="13" t="s">
        <v>8</v>
      </c>
      <c r="J2" s="13" t="s">
        <v>9</v>
      </c>
      <c r="K2" s="13" t="s">
        <v>10</v>
      </c>
      <c r="L2" s="13" t="s">
        <v>11</v>
      </c>
      <c r="M2" s="13" t="s">
        <v>12</v>
      </c>
      <c r="N2" s="13" t="s">
        <v>13</v>
      </c>
      <c r="O2" s="14" t="s">
        <v>14</v>
      </c>
      <c r="P2" s="14" t="s">
        <v>15</v>
      </c>
      <c r="Q2" s="14" t="s">
        <v>16</v>
      </c>
      <c r="R2" s="14" t="s">
        <v>17</v>
      </c>
      <c r="S2" s="14" t="s">
        <v>18</v>
      </c>
      <c r="T2" s="14" t="s">
        <v>19</v>
      </c>
      <c r="U2" s="14" t="s">
        <v>20</v>
      </c>
      <c r="V2" s="14" t="s">
        <v>21</v>
      </c>
      <c r="W2" s="14" t="s">
        <v>22</v>
      </c>
      <c r="X2" s="14" t="s">
        <v>23</v>
      </c>
      <c r="Y2" s="14" t="s">
        <v>24</v>
      </c>
      <c r="Z2" s="14" t="s">
        <v>25</v>
      </c>
      <c r="AA2" s="14" t="s">
        <v>26</v>
      </c>
      <c r="AB2" s="14" t="s">
        <v>27</v>
      </c>
      <c r="AC2" s="14" t="s">
        <v>28</v>
      </c>
      <c r="AD2" s="14" t="s">
        <v>29</v>
      </c>
      <c r="AE2" s="14" t="s">
        <v>30</v>
      </c>
      <c r="AF2" s="14" t="s">
        <v>31</v>
      </c>
      <c r="AG2" s="14" t="s">
        <v>32</v>
      </c>
      <c r="AH2" s="14" t="s">
        <v>33</v>
      </c>
      <c r="AI2" s="14" t="s">
        <v>34</v>
      </c>
      <c r="AJ2" s="14" t="s">
        <v>35</v>
      </c>
      <c r="AK2" s="14" t="s">
        <v>36</v>
      </c>
      <c r="AL2" s="14" t="s">
        <v>37</v>
      </c>
      <c r="AM2" s="14" t="s">
        <v>38</v>
      </c>
      <c r="AN2" s="14" t="s">
        <v>39</v>
      </c>
      <c r="AO2" s="14" t="s">
        <v>40</v>
      </c>
      <c r="AP2" s="14" t="s">
        <v>41</v>
      </c>
      <c r="AQ2" s="14" t="s">
        <v>42</v>
      </c>
      <c r="AR2" s="14" t="s">
        <v>43</v>
      </c>
      <c r="AS2" s="14" t="s">
        <v>44</v>
      </c>
      <c r="AT2" s="14" t="s">
        <v>45</v>
      </c>
      <c r="AU2" s="14" t="s">
        <v>46</v>
      </c>
      <c r="AV2" s="14" t="s">
        <v>47</v>
      </c>
      <c r="AW2" s="14" t="s">
        <v>48</v>
      </c>
      <c r="AX2" s="14" t="s">
        <v>49</v>
      </c>
      <c r="AY2" s="14" t="s">
        <v>50</v>
      </c>
      <c r="AZ2" s="14" t="s">
        <v>51</v>
      </c>
      <c r="BA2" s="14" t="s">
        <v>52</v>
      </c>
      <c r="BB2" s="14" t="s">
        <v>53</v>
      </c>
      <c r="BC2" s="14" t="s">
        <v>54</v>
      </c>
      <c r="BD2" s="14" t="s">
        <v>55</v>
      </c>
      <c r="BE2" s="14" t="s">
        <v>56</v>
      </c>
      <c r="BF2" s="14" t="s">
        <v>57</v>
      </c>
      <c r="BG2" s="14" t="s">
        <v>58</v>
      </c>
      <c r="BH2" s="14" t="s">
        <v>59</v>
      </c>
      <c r="BI2" s="14" t="s">
        <v>60</v>
      </c>
      <c r="BJ2" s="14" t="s">
        <v>61</v>
      </c>
      <c r="BK2" s="14" t="s">
        <v>62</v>
      </c>
      <c r="BL2" s="14" t="s">
        <v>63</v>
      </c>
      <c r="BM2" s="14" t="s">
        <v>64</v>
      </c>
      <c r="BN2" s="14" t="s">
        <v>65</v>
      </c>
      <c r="BO2" s="14" t="s">
        <v>66</v>
      </c>
      <c r="BP2" s="14" t="s">
        <v>67</v>
      </c>
      <c r="BQ2" s="14" t="s">
        <v>68</v>
      </c>
      <c r="BR2" s="14" t="s">
        <v>69</v>
      </c>
      <c r="BS2" s="14" t="s">
        <v>70</v>
      </c>
      <c r="BT2" s="14" t="s">
        <v>71</v>
      </c>
      <c r="BU2" s="14" t="s">
        <v>72</v>
      </c>
      <c r="BV2" s="14" t="s">
        <v>73</v>
      </c>
      <c r="BW2" s="14" t="s">
        <v>74</v>
      </c>
      <c r="BX2" s="14" t="s">
        <v>75</v>
      </c>
      <c r="BY2" s="14" t="s">
        <v>76</v>
      </c>
      <c r="BZ2" s="14" t="s">
        <v>77</v>
      </c>
      <c r="CA2" s="14" t="s">
        <v>78</v>
      </c>
      <c r="CB2" s="14" t="s">
        <v>79</v>
      </c>
      <c r="CC2" s="14" t="s">
        <v>80</v>
      </c>
      <c r="CD2" s="14" t="s">
        <v>81</v>
      </c>
      <c r="CE2" s="14" t="s">
        <v>82</v>
      </c>
      <c r="CF2" s="14" t="s">
        <v>83</v>
      </c>
      <c r="CG2" s="14" t="s">
        <v>84</v>
      </c>
      <c r="CH2" s="14" t="s">
        <v>85</v>
      </c>
      <c r="CI2" s="14" t="s">
        <v>86</v>
      </c>
      <c r="CJ2" s="14" t="s">
        <v>87</v>
      </c>
      <c r="CK2" s="14" t="s">
        <v>88</v>
      </c>
      <c r="CL2" s="14" t="s">
        <v>89</v>
      </c>
      <c r="CM2" s="14" t="s">
        <v>90</v>
      </c>
      <c r="CN2" s="14" t="s">
        <v>91</v>
      </c>
      <c r="CO2" s="14" t="s">
        <v>92</v>
      </c>
      <c r="CP2" s="14" t="s">
        <v>93</v>
      </c>
      <c r="CQ2" s="14" t="s">
        <v>94</v>
      </c>
      <c r="CR2" s="14" t="s">
        <v>95</v>
      </c>
      <c r="CS2" s="14" t="s">
        <v>96</v>
      </c>
      <c r="CT2" s="14" t="s">
        <v>97</v>
      </c>
      <c r="CU2" s="14" t="s">
        <v>98</v>
      </c>
      <c r="CV2" s="14" t="s">
        <v>99</v>
      </c>
      <c r="CW2" s="14" t="s">
        <v>100</v>
      </c>
    </row>
    <row r="3" spans="1:997" ht="15.5" thickTop="1" thickBot="1" x14ac:dyDescent="0.4">
      <c r="A3" s="10">
        <v>1</v>
      </c>
      <c r="B3" s="39" t="s">
        <v>151</v>
      </c>
      <c r="C3" s="33">
        <v>0.5</v>
      </c>
      <c r="D3" s="10" t="s">
        <v>102</v>
      </c>
      <c r="E3" s="10" t="s">
        <v>102</v>
      </c>
      <c r="F3" s="10" t="s">
        <v>144</v>
      </c>
      <c r="G3" s="10"/>
      <c r="H3" s="10">
        <v>25</v>
      </c>
      <c r="I3" s="10">
        <v>28</v>
      </c>
      <c r="J3" s="10" t="s">
        <v>102</v>
      </c>
      <c r="K3" s="10" t="s">
        <v>102</v>
      </c>
      <c r="L3" s="10">
        <v>5</v>
      </c>
      <c r="M3" s="10">
        <v>4</v>
      </c>
      <c r="N3" s="10">
        <v>5</v>
      </c>
      <c r="O3" s="1"/>
      <c r="P3" s="1"/>
      <c r="Q3" s="1"/>
      <c r="R3" s="1"/>
      <c r="S3" s="1"/>
      <c r="ALI3" t="s">
        <v>102</v>
      </c>
    </row>
    <row r="4" spans="1:997" ht="15.5" thickTop="1" thickBot="1" x14ac:dyDescent="0.4">
      <c r="A4" s="10">
        <v>1</v>
      </c>
      <c r="B4" s="10" t="s">
        <v>143</v>
      </c>
      <c r="C4" s="33">
        <v>0.9</v>
      </c>
      <c r="D4" s="10" t="s">
        <v>14</v>
      </c>
      <c r="E4" s="10" t="s">
        <v>18</v>
      </c>
      <c r="F4" s="10" t="s">
        <v>150</v>
      </c>
      <c r="G4" s="10"/>
      <c r="H4" s="10">
        <v>15</v>
      </c>
      <c r="I4" s="10">
        <v>20</v>
      </c>
      <c r="J4" s="10" t="s">
        <v>102</v>
      </c>
      <c r="K4" s="10" t="s">
        <v>102</v>
      </c>
      <c r="L4" s="10">
        <v>5</v>
      </c>
      <c r="M4" s="10">
        <v>4</v>
      </c>
      <c r="N4" s="10">
        <v>5</v>
      </c>
      <c r="O4" s="15"/>
      <c r="P4" s="15"/>
      <c r="Q4" s="15"/>
      <c r="R4" s="15"/>
      <c r="S4" s="15"/>
      <c r="ALI4" t="s">
        <v>102</v>
      </c>
    </row>
    <row r="5" spans="1:997" ht="15.5" thickTop="1" thickBot="1" x14ac:dyDescent="0.4">
      <c r="A5" s="10">
        <v>1</v>
      </c>
      <c r="B5" s="10" t="s">
        <v>156</v>
      </c>
      <c r="C5" s="34" t="s">
        <v>101</v>
      </c>
      <c r="D5" s="10" t="s">
        <v>17</v>
      </c>
      <c r="E5" s="10" t="s">
        <v>18</v>
      </c>
      <c r="F5" s="10" t="s">
        <v>146</v>
      </c>
      <c r="G5" s="10"/>
      <c r="H5" s="10">
        <v>10</v>
      </c>
      <c r="I5" s="10">
        <v>8</v>
      </c>
      <c r="J5" s="10" t="s">
        <v>102</v>
      </c>
      <c r="K5" s="10" t="s">
        <v>102</v>
      </c>
      <c r="L5" s="10">
        <v>5</v>
      </c>
      <c r="M5" s="10" t="s">
        <v>102</v>
      </c>
      <c r="N5" s="10">
        <v>2</v>
      </c>
      <c r="R5" s="17"/>
      <c r="S5" s="17"/>
      <c r="ALI5" t="s">
        <v>102</v>
      </c>
    </row>
    <row r="6" spans="1:997" ht="15.5" thickTop="1" thickBot="1" x14ac:dyDescent="0.4">
      <c r="A6" s="10">
        <v>1</v>
      </c>
      <c r="B6" s="39" t="s">
        <v>104</v>
      </c>
      <c r="C6" s="34" t="s">
        <v>101</v>
      </c>
      <c r="D6" s="10" t="s">
        <v>102</v>
      </c>
      <c r="E6" s="10" t="s">
        <v>102</v>
      </c>
      <c r="F6" s="10" t="s">
        <v>102</v>
      </c>
      <c r="G6" s="10"/>
      <c r="H6" s="10">
        <v>95</v>
      </c>
      <c r="I6" s="10">
        <v>84</v>
      </c>
      <c r="J6" s="10">
        <v>1600</v>
      </c>
      <c r="K6" s="10">
        <v>1550</v>
      </c>
      <c r="L6" s="10">
        <v>4</v>
      </c>
      <c r="M6" s="10">
        <v>2</v>
      </c>
      <c r="N6" s="10">
        <v>12</v>
      </c>
      <c r="V6" s="1"/>
      <c r="W6" s="1"/>
      <c r="X6" s="1"/>
      <c r="Y6" s="1"/>
      <c r="Z6" s="1"/>
      <c r="AA6" s="1"/>
      <c r="AB6" s="1"/>
      <c r="AC6" s="1"/>
      <c r="AD6" s="1"/>
      <c r="AE6" s="1"/>
      <c r="AF6" s="1"/>
      <c r="AG6" s="1"/>
      <c r="ALI6" t="s">
        <v>102</v>
      </c>
    </row>
    <row r="7" spans="1:997" ht="15.5" thickTop="1" thickBot="1" x14ac:dyDescent="0.4">
      <c r="A7" s="10">
        <v>1</v>
      </c>
      <c r="B7" s="10" t="s">
        <v>157</v>
      </c>
      <c r="C7" s="34" t="s">
        <v>101</v>
      </c>
      <c r="D7" s="10" t="s">
        <v>21</v>
      </c>
      <c r="E7" s="10" t="s">
        <v>32</v>
      </c>
      <c r="F7" s="10" t="s">
        <v>144</v>
      </c>
      <c r="G7" s="10"/>
      <c r="H7" s="10">
        <v>2</v>
      </c>
      <c r="I7" s="10">
        <v>2</v>
      </c>
      <c r="J7" s="10" t="s">
        <v>102</v>
      </c>
      <c r="K7" s="10" t="s">
        <v>102</v>
      </c>
      <c r="L7" s="10">
        <v>4</v>
      </c>
      <c r="M7" s="10">
        <v>2</v>
      </c>
      <c r="N7" s="10">
        <v>12</v>
      </c>
      <c r="V7" s="18"/>
      <c r="W7" s="18"/>
      <c r="X7" s="18"/>
      <c r="Y7" s="18"/>
      <c r="Z7" s="18"/>
      <c r="AA7" s="18"/>
      <c r="AB7" s="18"/>
      <c r="AC7" s="18"/>
      <c r="AD7" s="18"/>
      <c r="AE7" s="18"/>
      <c r="AF7" s="18"/>
      <c r="AG7" s="18"/>
      <c r="ALI7" t="s">
        <v>102</v>
      </c>
    </row>
    <row r="8" spans="1:997" ht="15.5" thickTop="1" thickBot="1" x14ac:dyDescent="0.4">
      <c r="A8" s="10">
        <v>1</v>
      </c>
      <c r="B8" s="10" t="s">
        <v>158</v>
      </c>
      <c r="C8" s="34" t="s">
        <v>101</v>
      </c>
      <c r="D8" s="10" t="s">
        <v>22</v>
      </c>
      <c r="E8" s="10" t="s">
        <v>32</v>
      </c>
      <c r="F8" s="10" t="s">
        <v>146</v>
      </c>
      <c r="G8" s="10"/>
      <c r="H8" s="10">
        <v>48</v>
      </c>
      <c r="I8" s="10">
        <v>40</v>
      </c>
      <c r="J8" s="10">
        <v>500</v>
      </c>
      <c r="K8" s="10">
        <v>450</v>
      </c>
      <c r="L8" s="10">
        <v>3</v>
      </c>
      <c r="M8" s="10">
        <v>2</v>
      </c>
      <c r="N8" s="10">
        <v>11</v>
      </c>
      <c r="W8" s="20"/>
      <c r="X8" s="20"/>
      <c r="Y8" s="20"/>
      <c r="Z8" s="20"/>
      <c r="AA8" s="20"/>
      <c r="AB8" s="20"/>
      <c r="AC8" s="20"/>
      <c r="AD8" s="20"/>
      <c r="AE8" s="20"/>
      <c r="AF8" s="20"/>
      <c r="AG8" s="20"/>
      <c r="ALI8" t="s">
        <v>102</v>
      </c>
    </row>
    <row r="9" spans="1:997" ht="15.5" thickTop="1" thickBot="1" x14ac:dyDescent="0.4">
      <c r="A9" s="10">
        <v>1</v>
      </c>
      <c r="B9" s="12" t="s">
        <v>159</v>
      </c>
      <c r="C9" s="34" t="s">
        <v>101</v>
      </c>
      <c r="D9" s="10" t="s">
        <v>28</v>
      </c>
      <c r="E9" s="10" t="s">
        <v>32</v>
      </c>
      <c r="F9" s="10" t="s">
        <v>145</v>
      </c>
      <c r="G9" s="10"/>
      <c r="H9" s="10">
        <v>45</v>
      </c>
      <c r="I9" s="10">
        <v>42</v>
      </c>
      <c r="J9" s="10">
        <v>300</v>
      </c>
      <c r="K9" s="10">
        <v>325</v>
      </c>
      <c r="L9" s="10">
        <v>2</v>
      </c>
      <c r="M9" s="10">
        <v>1</v>
      </c>
      <c r="N9" s="10">
        <v>5</v>
      </c>
      <c r="AC9" s="16"/>
      <c r="AD9" s="16"/>
      <c r="AE9" s="16"/>
      <c r="AF9" s="16"/>
      <c r="AG9" s="16"/>
      <c r="ALI9" t="s">
        <v>102</v>
      </c>
    </row>
    <row r="10" spans="1:997" ht="15.5" thickTop="1" thickBot="1" x14ac:dyDescent="0.4">
      <c r="A10" s="10">
        <v>1</v>
      </c>
      <c r="B10" s="10" t="s">
        <v>160</v>
      </c>
      <c r="C10" s="34" t="s">
        <v>101</v>
      </c>
      <c r="D10" s="10" t="s">
        <v>32</v>
      </c>
      <c r="E10" s="10" t="s">
        <v>32</v>
      </c>
      <c r="F10" s="10" t="s">
        <v>147</v>
      </c>
      <c r="G10" s="10"/>
      <c r="H10" s="10" t="s">
        <v>102</v>
      </c>
      <c r="I10" s="10" t="s">
        <v>102</v>
      </c>
      <c r="J10" s="10">
        <v>800</v>
      </c>
      <c r="K10" s="10">
        <v>775</v>
      </c>
      <c r="L10" s="10">
        <v>5</v>
      </c>
      <c r="M10" s="10">
        <v>2</v>
      </c>
      <c r="N10" s="10">
        <v>1</v>
      </c>
      <c r="AG10" s="21"/>
      <c r="ALI10" t="s">
        <v>102</v>
      </c>
    </row>
    <row r="11" spans="1:997" ht="15.5" thickTop="1" thickBot="1" x14ac:dyDescent="0.4">
      <c r="A11" s="10">
        <v>1</v>
      </c>
      <c r="B11" s="39" t="s">
        <v>106</v>
      </c>
      <c r="C11" s="34" t="s">
        <v>101</v>
      </c>
      <c r="D11" s="10" t="s">
        <v>102</v>
      </c>
      <c r="E11" s="10" t="s">
        <v>102</v>
      </c>
      <c r="F11" s="10" t="s">
        <v>102</v>
      </c>
      <c r="G11" s="10"/>
      <c r="H11" s="10">
        <v>112</v>
      </c>
      <c r="I11" s="10">
        <v>98</v>
      </c>
      <c r="J11" s="10">
        <v>350</v>
      </c>
      <c r="K11" s="10">
        <v>250</v>
      </c>
      <c r="L11" s="10">
        <v>4</v>
      </c>
      <c r="M11" s="10">
        <v>3</v>
      </c>
      <c r="N11" s="10">
        <v>5</v>
      </c>
      <c r="AJ11" s="1"/>
      <c r="AK11" s="1"/>
      <c r="AL11" s="1"/>
      <c r="AM11" s="1"/>
      <c r="AN11" s="1"/>
      <c r="ALI11" t="s">
        <v>102</v>
      </c>
    </row>
    <row r="12" spans="1:997" ht="15.5" thickTop="1" thickBot="1" x14ac:dyDescent="0.4">
      <c r="A12" s="10">
        <v>1</v>
      </c>
      <c r="B12" s="10" t="s">
        <v>161</v>
      </c>
      <c r="C12" s="34" t="s">
        <v>101</v>
      </c>
      <c r="D12" s="10" t="s">
        <v>35</v>
      </c>
      <c r="E12" s="10" t="s">
        <v>39</v>
      </c>
      <c r="F12" s="10" t="s">
        <v>144</v>
      </c>
      <c r="G12" s="10"/>
      <c r="H12" s="10">
        <v>72</v>
      </c>
      <c r="I12" s="10">
        <v>72</v>
      </c>
      <c r="J12" s="10">
        <v>350</v>
      </c>
      <c r="K12" s="10">
        <v>250</v>
      </c>
      <c r="L12" s="10">
        <v>5</v>
      </c>
      <c r="M12" s="10">
        <v>5</v>
      </c>
      <c r="N12" s="10">
        <v>5</v>
      </c>
      <c r="AJ12" s="30"/>
      <c r="AK12" s="30"/>
      <c r="AL12" s="30"/>
      <c r="AM12" s="30"/>
      <c r="AN12" s="30"/>
      <c r="ALI12" t="s">
        <v>102</v>
      </c>
    </row>
    <row r="13" spans="1:997" ht="15.5" thickTop="1" thickBot="1" x14ac:dyDescent="0.4">
      <c r="A13" s="10">
        <v>1</v>
      </c>
      <c r="B13" s="10" t="s">
        <v>162</v>
      </c>
      <c r="C13" s="34" t="s">
        <v>101</v>
      </c>
      <c r="D13" s="10" t="s">
        <v>37</v>
      </c>
      <c r="E13" s="10" t="s">
        <v>39</v>
      </c>
      <c r="F13" s="10" t="s">
        <v>146</v>
      </c>
      <c r="G13" s="10"/>
      <c r="H13" s="10">
        <v>36</v>
      </c>
      <c r="I13" s="10">
        <v>24</v>
      </c>
      <c r="J13" s="10" t="s">
        <v>102</v>
      </c>
      <c r="K13" s="10" t="s">
        <v>102</v>
      </c>
      <c r="L13" s="10">
        <v>3</v>
      </c>
      <c r="M13" s="10">
        <v>3</v>
      </c>
      <c r="N13" s="10">
        <v>3</v>
      </c>
      <c r="AL13" s="15"/>
      <c r="AM13" s="15"/>
      <c r="AN13" s="15"/>
      <c r="ALI13" t="s">
        <v>102</v>
      </c>
    </row>
    <row r="14" spans="1:997" ht="15.5" thickTop="1" thickBot="1" x14ac:dyDescent="0.4">
      <c r="A14" s="10">
        <v>1</v>
      </c>
      <c r="B14" s="10" t="s">
        <v>163</v>
      </c>
      <c r="C14" s="34" t="s">
        <v>101</v>
      </c>
      <c r="D14" s="10" t="s">
        <v>39</v>
      </c>
      <c r="E14" s="10" t="s">
        <v>39</v>
      </c>
      <c r="F14" s="10" t="s">
        <v>145</v>
      </c>
      <c r="G14" s="10"/>
      <c r="H14" s="10">
        <v>4</v>
      </c>
      <c r="I14" s="10">
        <v>2</v>
      </c>
      <c r="J14" s="10" t="s">
        <v>102</v>
      </c>
      <c r="K14" s="10" t="s">
        <v>102</v>
      </c>
      <c r="L14" s="10">
        <v>5</v>
      </c>
      <c r="M14" s="10">
        <v>1</v>
      </c>
      <c r="N14" s="10">
        <v>1</v>
      </c>
      <c r="AN14" s="22"/>
      <c r="ALI14" t="s">
        <v>102</v>
      </c>
    </row>
    <row r="15" spans="1:997" ht="15.5" thickTop="1" thickBot="1" x14ac:dyDescent="0.4">
      <c r="A15" s="10">
        <v>1</v>
      </c>
      <c r="B15" s="39" t="s">
        <v>164</v>
      </c>
      <c r="C15" s="34" t="s">
        <v>108</v>
      </c>
      <c r="D15" s="10" t="s">
        <v>102</v>
      </c>
      <c r="E15" s="10" t="s">
        <v>102</v>
      </c>
      <c r="F15" s="10" t="s">
        <v>102</v>
      </c>
      <c r="G15" s="10"/>
      <c r="H15" s="10">
        <v>28</v>
      </c>
      <c r="I15" s="10">
        <v>28</v>
      </c>
      <c r="J15" s="10" t="s">
        <v>102</v>
      </c>
      <c r="K15" s="10" t="s">
        <v>102</v>
      </c>
      <c r="L15" s="10">
        <v>4</v>
      </c>
      <c r="M15" s="10" t="s">
        <v>102</v>
      </c>
      <c r="N15" s="10">
        <v>11</v>
      </c>
      <c r="V15" s="1"/>
      <c r="W15" s="1"/>
      <c r="X15" s="1"/>
      <c r="Y15" s="1"/>
      <c r="Z15" s="1"/>
      <c r="AA15" s="1"/>
      <c r="AB15" s="1"/>
      <c r="AC15" s="1"/>
      <c r="AD15" s="1"/>
      <c r="AE15" s="1"/>
      <c r="AF15" s="1"/>
      <c r="ALI15" t="s">
        <v>102</v>
      </c>
    </row>
    <row r="16" spans="1:997" ht="15.5" thickTop="1" thickBot="1" x14ac:dyDescent="0.4">
      <c r="A16" s="10">
        <v>1</v>
      </c>
      <c r="B16" s="10" t="s">
        <v>109</v>
      </c>
      <c r="C16" s="34" t="s">
        <v>101</v>
      </c>
      <c r="D16" s="10" t="s">
        <v>21</v>
      </c>
      <c r="E16" s="10" t="s">
        <v>25</v>
      </c>
      <c r="F16" s="10" t="s">
        <v>144</v>
      </c>
      <c r="G16" s="10"/>
      <c r="H16" s="10">
        <v>5</v>
      </c>
      <c r="I16" s="10">
        <v>4</v>
      </c>
      <c r="J16" s="10" t="s">
        <v>102</v>
      </c>
      <c r="K16" s="10" t="s">
        <v>102</v>
      </c>
      <c r="L16" s="10">
        <v>5</v>
      </c>
      <c r="M16" s="10" t="s">
        <v>102</v>
      </c>
      <c r="N16" s="10">
        <v>5</v>
      </c>
      <c r="V16" s="28"/>
      <c r="W16" s="28"/>
      <c r="X16" s="28"/>
      <c r="Y16" s="28"/>
      <c r="Z16" s="28"/>
      <c r="ALI16" t="s">
        <v>102</v>
      </c>
    </row>
    <row r="17" spans="1:997" ht="15.5" thickTop="1" thickBot="1" x14ac:dyDescent="0.4">
      <c r="A17" s="10">
        <v>1</v>
      </c>
      <c r="B17" s="10" t="s">
        <v>111</v>
      </c>
      <c r="C17" s="34" t="s">
        <v>101</v>
      </c>
      <c r="D17" s="10" t="s">
        <v>23</v>
      </c>
      <c r="E17" s="10" t="s">
        <v>25</v>
      </c>
      <c r="F17" s="10" t="s">
        <v>148</v>
      </c>
      <c r="G17" s="10"/>
      <c r="H17" s="10">
        <v>10</v>
      </c>
      <c r="I17" s="10">
        <v>10</v>
      </c>
      <c r="J17" s="10" t="s">
        <v>102</v>
      </c>
      <c r="K17" s="10" t="s">
        <v>102</v>
      </c>
      <c r="L17" s="10">
        <v>5</v>
      </c>
      <c r="M17" s="10" t="s">
        <v>102</v>
      </c>
      <c r="N17" s="10">
        <v>3</v>
      </c>
      <c r="X17" s="29"/>
      <c r="Y17" s="29"/>
      <c r="Z17" s="29"/>
      <c r="ALI17" t="s">
        <v>102</v>
      </c>
    </row>
    <row r="18" spans="1:997" ht="15.5" thickTop="1" thickBot="1" x14ac:dyDescent="0.4">
      <c r="A18" s="10">
        <v>1</v>
      </c>
      <c r="B18" s="10" t="s">
        <v>112</v>
      </c>
      <c r="C18" s="34" t="s">
        <v>101</v>
      </c>
      <c r="D18" s="10" t="s">
        <v>28</v>
      </c>
      <c r="E18" s="10" t="s">
        <v>30</v>
      </c>
      <c r="F18" s="10" t="s">
        <v>146</v>
      </c>
      <c r="G18" s="10"/>
      <c r="H18" s="10">
        <v>10</v>
      </c>
      <c r="I18" s="10">
        <v>12</v>
      </c>
      <c r="J18" s="10" t="s">
        <v>102</v>
      </c>
      <c r="K18" s="10" t="s">
        <v>102</v>
      </c>
      <c r="L18" s="10">
        <v>5</v>
      </c>
      <c r="M18" s="10" t="s">
        <v>102</v>
      </c>
      <c r="N18" s="10">
        <v>3</v>
      </c>
      <c r="AC18" s="31"/>
      <c r="AD18" s="31"/>
      <c r="AE18" s="31"/>
      <c r="ALI18" t="s">
        <v>102</v>
      </c>
    </row>
    <row r="19" spans="1:997" ht="15.5" thickTop="1" thickBot="1" x14ac:dyDescent="0.4">
      <c r="A19" s="10">
        <v>1</v>
      </c>
      <c r="B19" s="10" t="s">
        <v>113</v>
      </c>
      <c r="C19" s="34" t="s">
        <v>101</v>
      </c>
      <c r="D19" s="10" t="s">
        <v>28</v>
      </c>
      <c r="E19" s="10" t="s">
        <v>28</v>
      </c>
      <c r="F19" s="12" t="s">
        <v>145</v>
      </c>
      <c r="G19" s="10"/>
      <c r="H19" s="10">
        <v>1</v>
      </c>
      <c r="I19" s="10">
        <v>0.5</v>
      </c>
      <c r="J19" s="10" t="s">
        <v>102</v>
      </c>
      <c r="K19" s="10" t="s">
        <v>102</v>
      </c>
      <c r="L19" s="10">
        <v>2</v>
      </c>
      <c r="M19" s="10" t="s">
        <v>102</v>
      </c>
      <c r="N19" s="10">
        <v>1</v>
      </c>
      <c r="AC19" s="24"/>
      <c r="ALI19" t="s">
        <v>102</v>
      </c>
    </row>
    <row r="20" spans="1:997" ht="15.5" thickTop="1" thickBot="1" x14ac:dyDescent="0.4">
      <c r="A20" s="10">
        <v>1</v>
      </c>
      <c r="B20" s="10" t="s">
        <v>114</v>
      </c>
      <c r="C20" s="34" t="s">
        <v>101</v>
      </c>
      <c r="D20" s="10" t="s">
        <v>31</v>
      </c>
      <c r="E20" s="10" t="s">
        <v>31</v>
      </c>
      <c r="F20" s="12" t="s">
        <v>144</v>
      </c>
      <c r="G20" s="10"/>
      <c r="H20" s="10">
        <v>1</v>
      </c>
      <c r="I20" s="10">
        <v>1</v>
      </c>
      <c r="J20" s="10" t="s">
        <v>102</v>
      </c>
      <c r="K20" s="10" t="s">
        <v>102</v>
      </c>
      <c r="L20" s="10">
        <v>5</v>
      </c>
      <c r="M20" s="10" t="s">
        <v>102</v>
      </c>
      <c r="N20" s="10">
        <v>1</v>
      </c>
      <c r="AF20" s="15"/>
      <c r="ALI20" t="s">
        <v>102</v>
      </c>
    </row>
    <row r="21" spans="1:997" ht="15.5" thickTop="1" thickBot="1" x14ac:dyDescent="0.4">
      <c r="A21" s="10">
        <v>1</v>
      </c>
      <c r="B21" s="10" t="s">
        <v>115</v>
      </c>
      <c r="C21" s="34" t="s">
        <v>116</v>
      </c>
      <c r="D21" s="10" t="s">
        <v>31</v>
      </c>
      <c r="E21" s="10" t="s">
        <v>31</v>
      </c>
      <c r="F21" s="12" t="s">
        <v>147</v>
      </c>
      <c r="G21" s="10"/>
      <c r="H21" s="10">
        <v>1</v>
      </c>
      <c r="I21" s="10">
        <v>0.5</v>
      </c>
      <c r="J21" s="10" t="s">
        <v>102</v>
      </c>
      <c r="K21" s="10" t="s">
        <v>102</v>
      </c>
      <c r="L21" s="10">
        <v>3</v>
      </c>
      <c r="M21" s="10" t="s">
        <v>102</v>
      </c>
      <c r="N21" s="10">
        <v>1</v>
      </c>
      <c r="AF21" s="15"/>
      <c r="ALI21" t="s">
        <v>102</v>
      </c>
    </row>
    <row r="22" spans="1:997" ht="15.5" thickTop="1" thickBot="1" x14ac:dyDescent="0.4">
      <c r="A22" s="10">
        <v>1</v>
      </c>
      <c r="B22" s="39" t="s">
        <v>117</v>
      </c>
      <c r="C22" s="34" t="s">
        <v>118</v>
      </c>
      <c r="D22" s="10" t="s">
        <v>102</v>
      </c>
      <c r="E22" s="10" t="s">
        <v>102</v>
      </c>
      <c r="F22" s="10" t="s">
        <v>102</v>
      </c>
      <c r="G22" s="10"/>
      <c r="H22" s="10">
        <v>53</v>
      </c>
      <c r="I22" s="10">
        <v>50</v>
      </c>
      <c r="J22" s="10">
        <v>855</v>
      </c>
      <c r="K22" s="10">
        <v>655</v>
      </c>
      <c r="L22" s="10">
        <v>4</v>
      </c>
      <c r="M22" s="10">
        <v>3</v>
      </c>
      <c r="N22" s="10">
        <v>15</v>
      </c>
      <c r="AX22" s="1"/>
      <c r="AY22" s="1"/>
      <c r="AZ22" s="1"/>
      <c r="BA22" s="1"/>
      <c r="BB22" s="1"/>
      <c r="BC22" s="1"/>
      <c r="BD22" s="1"/>
      <c r="BE22" s="1"/>
      <c r="BF22" s="1"/>
      <c r="BG22" s="1"/>
      <c r="BH22" s="1"/>
      <c r="BI22" s="1"/>
      <c r="BJ22" s="1"/>
      <c r="BK22" s="1"/>
      <c r="BL22" s="1"/>
      <c r="ALI22" t="s">
        <v>102</v>
      </c>
    </row>
    <row r="23" spans="1:997" ht="15.5" thickTop="1" thickBot="1" x14ac:dyDescent="0.4">
      <c r="A23" s="10">
        <v>1</v>
      </c>
      <c r="B23" s="10" t="s">
        <v>119</v>
      </c>
      <c r="C23" s="34" t="s">
        <v>101</v>
      </c>
      <c r="D23" s="10" t="s">
        <v>49</v>
      </c>
      <c r="E23" s="10" t="s">
        <v>50</v>
      </c>
      <c r="F23" s="10" t="s">
        <v>144</v>
      </c>
      <c r="G23" s="10"/>
      <c r="H23" s="10">
        <v>10</v>
      </c>
      <c r="I23" s="10">
        <v>9</v>
      </c>
      <c r="J23" s="10">
        <v>200</v>
      </c>
      <c r="K23" s="10">
        <v>150</v>
      </c>
      <c r="L23" s="10">
        <v>5</v>
      </c>
      <c r="M23" s="10">
        <v>3</v>
      </c>
      <c r="N23" s="10">
        <v>2</v>
      </c>
      <c r="AX23" s="25"/>
      <c r="AY23" s="25"/>
      <c r="ALI23" t="s">
        <v>102</v>
      </c>
    </row>
    <row r="24" spans="1:997" ht="15.5" thickTop="1" thickBot="1" x14ac:dyDescent="0.4">
      <c r="A24" s="10">
        <v>1</v>
      </c>
      <c r="B24" s="10" t="s">
        <v>120</v>
      </c>
      <c r="C24" s="34" t="s">
        <v>121</v>
      </c>
      <c r="D24" s="10" t="s">
        <v>49</v>
      </c>
      <c r="E24" s="10" t="s">
        <v>53</v>
      </c>
      <c r="F24" s="10" t="s">
        <v>145</v>
      </c>
      <c r="G24" s="10"/>
      <c r="H24" s="10">
        <v>15</v>
      </c>
      <c r="I24" s="10">
        <v>10</v>
      </c>
      <c r="J24" s="10">
        <v>450</v>
      </c>
      <c r="K24" s="10">
        <v>300</v>
      </c>
      <c r="L24" s="10">
        <v>4</v>
      </c>
      <c r="M24" s="10">
        <v>1</v>
      </c>
      <c r="N24" s="10">
        <v>5</v>
      </c>
      <c r="AX24" s="5"/>
      <c r="AY24" s="5"/>
      <c r="AZ24" s="5"/>
      <c r="BA24" s="5"/>
      <c r="BB24" s="5"/>
      <c r="ALI24" t="s">
        <v>102</v>
      </c>
    </row>
    <row r="25" spans="1:997" ht="15.5" thickTop="1" thickBot="1" x14ac:dyDescent="0.4">
      <c r="A25" s="10">
        <v>1</v>
      </c>
      <c r="B25" s="10" t="s">
        <v>165</v>
      </c>
      <c r="C25" s="34" t="s">
        <v>122</v>
      </c>
      <c r="D25" s="10" t="s">
        <v>51</v>
      </c>
      <c r="E25" s="10" t="s">
        <v>53</v>
      </c>
      <c r="F25" s="10" t="s">
        <v>146</v>
      </c>
      <c r="G25" s="10"/>
      <c r="H25" s="10">
        <v>20</v>
      </c>
      <c r="I25" s="10">
        <v>24</v>
      </c>
      <c r="J25" s="10">
        <v>100</v>
      </c>
      <c r="K25" s="10">
        <v>100</v>
      </c>
      <c r="L25" s="10">
        <v>3</v>
      </c>
      <c r="M25" s="10" t="s">
        <v>102</v>
      </c>
      <c r="N25" s="10">
        <v>3</v>
      </c>
      <c r="AZ25" s="19"/>
      <c r="BA25" s="19"/>
      <c r="BB25" s="19"/>
      <c r="ALI25" t="s">
        <v>102</v>
      </c>
    </row>
    <row r="26" spans="1:997" ht="15.5" thickTop="1" thickBot="1" x14ac:dyDescent="0.4">
      <c r="A26" s="10">
        <v>1</v>
      </c>
      <c r="B26" s="10" t="s">
        <v>123</v>
      </c>
      <c r="C26" s="34" t="s">
        <v>101</v>
      </c>
      <c r="D26" s="10" t="s">
        <v>56</v>
      </c>
      <c r="E26" s="10" t="s">
        <v>56</v>
      </c>
      <c r="F26" s="12" t="s">
        <v>146</v>
      </c>
      <c r="G26" s="10"/>
      <c r="H26" s="10">
        <v>1</v>
      </c>
      <c r="I26" s="10">
        <v>1</v>
      </c>
      <c r="J26" s="10" t="s">
        <v>102</v>
      </c>
      <c r="K26" s="10" t="s">
        <v>102</v>
      </c>
      <c r="L26" s="10" t="s">
        <v>102</v>
      </c>
      <c r="M26" s="10" t="s">
        <v>102</v>
      </c>
      <c r="N26" s="10">
        <v>1</v>
      </c>
      <c r="BE26" s="26"/>
      <c r="ALI26" t="s">
        <v>102</v>
      </c>
    </row>
    <row r="27" spans="1:997" ht="15.5" thickTop="1" thickBot="1" x14ac:dyDescent="0.4">
      <c r="A27" s="10">
        <v>1</v>
      </c>
      <c r="B27" s="10" t="s">
        <v>166</v>
      </c>
      <c r="C27" s="34" t="s">
        <v>101</v>
      </c>
      <c r="D27" s="10" t="s">
        <v>56</v>
      </c>
      <c r="E27" s="10" t="s">
        <v>59</v>
      </c>
      <c r="F27" s="12" t="s">
        <v>145</v>
      </c>
      <c r="G27" s="10"/>
      <c r="H27" s="10">
        <v>5</v>
      </c>
      <c r="I27" s="10">
        <v>4</v>
      </c>
      <c r="J27" s="10">
        <v>105</v>
      </c>
      <c r="K27" s="10">
        <v>105</v>
      </c>
      <c r="L27" s="10">
        <v>5</v>
      </c>
      <c r="M27" s="10">
        <v>4</v>
      </c>
      <c r="N27" s="10">
        <v>4</v>
      </c>
      <c r="BE27" s="1"/>
      <c r="BF27" s="1"/>
      <c r="BG27" s="1"/>
      <c r="BH27" s="1"/>
      <c r="ALI27" t="s">
        <v>102</v>
      </c>
    </row>
    <row r="28" spans="1:997" ht="15.5" thickTop="1" thickBot="1" x14ac:dyDescent="0.4">
      <c r="A28" s="10">
        <v>1</v>
      </c>
      <c r="B28" s="10" t="s">
        <v>125</v>
      </c>
      <c r="C28" s="34" t="s">
        <v>124</v>
      </c>
      <c r="D28" s="10" t="s">
        <v>63</v>
      </c>
      <c r="E28" s="10" t="s">
        <v>63</v>
      </c>
      <c r="F28" s="12" t="s">
        <v>147</v>
      </c>
      <c r="G28" s="10"/>
      <c r="H28" s="10">
        <v>1</v>
      </c>
      <c r="I28" s="10">
        <v>1</v>
      </c>
      <c r="J28" s="10" t="s">
        <v>102</v>
      </c>
      <c r="K28" s="10" t="s">
        <v>102</v>
      </c>
      <c r="L28" s="10" t="s">
        <v>102</v>
      </c>
      <c r="M28" s="10" t="s">
        <v>102</v>
      </c>
      <c r="N28" s="10">
        <v>1</v>
      </c>
      <c r="BL28" s="6"/>
      <c r="ALI28" t="s">
        <v>102</v>
      </c>
    </row>
    <row r="29" spans="1:997" ht="15.5" thickTop="1" thickBot="1" x14ac:dyDescent="0.4">
      <c r="A29" s="10">
        <v>1</v>
      </c>
      <c r="B29" s="10" t="s">
        <v>167</v>
      </c>
      <c r="C29" s="34" t="s">
        <v>124</v>
      </c>
      <c r="D29" s="10" t="s">
        <v>63</v>
      </c>
      <c r="E29" s="10" t="s">
        <v>63</v>
      </c>
      <c r="F29" s="12" t="s">
        <v>144</v>
      </c>
      <c r="G29" s="10"/>
      <c r="H29" s="10">
        <v>1</v>
      </c>
      <c r="I29" s="10">
        <v>1</v>
      </c>
      <c r="J29" s="10" t="s">
        <v>102</v>
      </c>
      <c r="K29" s="10" t="s">
        <v>102</v>
      </c>
      <c r="L29" s="10" t="s">
        <v>102</v>
      </c>
      <c r="M29" s="10" t="s">
        <v>102</v>
      </c>
      <c r="N29" s="10">
        <v>1</v>
      </c>
      <c r="BL29" s="6"/>
      <c r="ALI29" t="s">
        <v>102</v>
      </c>
    </row>
    <row r="30" spans="1:997" ht="15.5" thickTop="1" thickBot="1" x14ac:dyDescent="0.4">
      <c r="A30" s="10">
        <v>1</v>
      </c>
      <c r="B30" s="39" t="s">
        <v>168</v>
      </c>
      <c r="C30" s="34" t="s">
        <v>101</v>
      </c>
      <c r="D30" s="10" t="s">
        <v>102</v>
      </c>
      <c r="E30" s="10" t="s">
        <v>102</v>
      </c>
      <c r="F30" s="10" t="s">
        <v>102</v>
      </c>
      <c r="G30" s="10"/>
      <c r="H30" s="10">
        <v>9.5</v>
      </c>
      <c r="I30" s="10">
        <v>9.5</v>
      </c>
      <c r="J30" s="10">
        <v>100</v>
      </c>
      <c r="K30" s="10">
        <v>150</v>
      </c>
      <c r="L30" s="10">
        <v>4</v>
      </c>
      <c r="M30" s="10">
        <v>3</v>
      </c>
      <c r="N30" s="10">
        <v>12</v>
      </c>
      <c r="BE30" s="1"/>
      <c r="BF30" s="1"/>
      <c r="BG30" s="1"/>
      <c r="BH30" s="1"/>
      <c r="BI30" s="1"/>
      <c r="BJ30" s="1"/>
      <c r="BK30" s="1"/>
      <c r="BL30" s="1"/>
      <c r="BM30" s="1"/>
      <c r="BN30" s="1"/>
      <c r="BO30" s="1"/>
      <c r="BP30" s="1"/>
      <c r="ALI30" t="s">
        <v>102</v>
      </c>
    </row>
    <row r="31" spans="1:997" ht="15.5" thickTop="1" thickBot="1" x14ac:dyDescent="0.4">
      <c r="A31" s="10">
        <v>1</v>
      </c>
      <c r="B31" s="10" t="s">
        <v>169</v>
      </c>
      <c r="C31" s="34" t="s">
        <v>101</v>
      </c>
      <c r="D31" s="10" t="s">
        <v>56</v>
      </c>
      <c r="E31" s="10" t="s">
        <v>60</v>
      </c>
      <c r="F31" s="12" t="s">
        <v>146</v>
      </c>
      <c r="G31" s="10"/>
      <c r="H31" s="10">
        <v>3</v>
      </c>
      <c r="I31" s="10">
        <v>3</v>
      </c>
      <c r="J31" s="10">
        <v>100</v>
      </c>
      <c r="K31" s="10">
        <v>150</v>
      </c>
      <c r="L31" s="10">
        <v>4</v>
      </c>
      <c r="M31" s="10">
        <v>3</v>
      </c>
      <c r="N31" s="10">
        <v>5</v>
      </c>
      <c r="BE31" s="27"/>
      <c r="BF31" s="27"/>
      <c r="BG31" s="27"/>
      <c r="BH31" s="27"/>
      <c r="BI31" s="27"/>
      <c r="ALI31" t="s">
        <v>102</v>
      </c>
    </row>
    <row r="32" spans="1:997" ht="15.5" thickTop="1" thickBot="1" x14ac:dyDescent="0.4">
      <c r="A32" s="10">
        <v>1</v>
      </c>
      <c r="B32" s="10" t="s">
        <v>170</v>
      </c>
      <c r="C32" s="34" t="s">
        <v>101</v>
      </c>
      <c r="D32" s="10" t="s">
        <v>59</v>
      </c>
      <c r="E32" s="10" t="s">
        <v>59</v>
      </c>
      <c r="F32" s="12" t="s">
        <v>148</v>
      </c>
      <c r="G32" s="10"/>
      <c r="H32" s="10">
        <v>1</v>
      </c>
      <c r="I32" s="10">
        <v>1</v>
      </c>
      <c r="J32" s="10" t="s">
        <v>102</v>
      </c>
      <c r="K32" s="10" t="s">
        <v>102</v>
      </c>
      <c r="L32" s="10" t="s">
        <v>102</v>
      </c>
      <c r="M32" s="10" t="s">
        <v>102</v>
      </c>
      <c r="N32" s="10">
        <v>1</v>
      </c>
      <c r="BH32" s="3"/>
      <c r="ALI32" t="s">
        <v>102</v>
      </c>
    </row>
    <row r="33" spans="1:997" ht="15.5" thickTop="1" thickBot="1" x14ac:dyDescent="0.4">
      <c r="A33" s="10">
        <v>1</v>
      </c>
      <c r="B33" s="10" t="s">
        <v>171</v>
      </c>
      <c r="C33" s="34" t="s">
        <v>101</v>
      </c>
      <c r="D33" s="10" t="s">
        <v>59</v>
      </c>
      <c r="E33" s="10" t="s">
        <v>59</v>
      </c>
      <c r="F33" s="12" t="s">
        <v>144</v>
      </c>
      <c r="G33" s="10"/>
      <c r="H33" s="10">
        <v>1</v>
      </c>
      <c r="I33" s="10">
        <v>1</v>
      </c>
      <c r="J33" s="10" t="s">
        <v>102</v>
      </c>
      <c r="K33" s="10" t="s">
        <v>102</v>
      </c>
      <c r="L33" s="10">
        <v>4</v>
      </c>
      <c r="M33" s="10">
        <v>4</v>
      </c>
      <c r="N33" s="10">
        <v>1</v>
      </c>
      <c r="BH33" s="7"/>
      <c r="ALI33" t="s">
        <v>102</v>
      </c>
    </row>
    <row r="34" spans="1:997" ht="15.5" thickTop="1" thickBot="1" x14ac:dyDescent="0.4">
      <c r="A34" s="10">
        <v>1</v>
      </c>
      <c r="B34" s="12" t="s">
        <v>172</v>
      </c>
      <c r="C34" s="34" t="s">
        <v>101</v>
      </c>
      <c r="D34" s="10" t="s">
        <v>64</v>
      </c>
      <c r="E34" s="10" t="s">
        <v>64</v>
      </c>
      <c r="F34" s="12" t="s">
        <v>145</v>
      </c>
      <c r="G34" s="10"/>
      <c r="H34" s="10">
        <v>1</v>
      </c>
      <c r="I34" s="10">
        <v>1</v>
      </c>
      <c r="J34" s="10" t="s">
        <v>102</v>
      </c>
      <c r="K34" s="10" t="s">
        <v>102</v>
      </c>
      <c r="L34" s="10" t="s">
        <v>102</v>
      </c>
      <c r="M34" s="10" t="s">
        <v>102</v>
      </c>
      <c r="N34" s="10">
        <v>1</v>
      </c>
      <c r="BM34" s="8"/>
      <c r="ALI34" t="s">
        <v>102</v>
      </c>
    </row>
    <row r="35" spans="1:997" ht="15.5" thickTop="1" thickBot="1" x14ac:dyDescent="0.4">
      <c r="A35" s="10">
        <v>1</v>
      </c>
      <c r="B35" s="12" t="s">
        <v>112</v>
      </c>
      <c r="C35" s="34" t="s">
        <v>101</v>
      </c>
      <c r="D35" s="10" t="s">
        <v>58</v>
      </c>
      <c r="E35" s="10" t="s">
        <v>58</v>
      </c>
      <c r="F35" s="12" t="s">
        <v>148</v>
      </c>
      <c r="G35" s="10"/>
      <c r="H35" s="10">
        <v>0.5</v>
      </c>
      <c r="I35" s="10">
        <v>0.5</v>
      </c>
      <c r="J35" s="10" t="s">
        <v>102</v>
      </c>
      <c r="K35" s="10" t="s">
        <v>102</v>
      </c>
      <c r="L35" s="10">
        <v>4</v>
      </c>
      <c r="M35" s="10">
        <v>1</v>
      </c>
      <c r="N35" s="10">
        <v>1</v>
      </c>
      <c r="BG35" s="2"/>
      <c r="ALI35" t="s">
        <v>102</v>
      </c>
    </row>
    <row r="36" spans="1:997" ht="15.5" thickTop="1" thickBot="1" x14ac:dyDescent="0.4">
      <c r="A36" s="10">
        <v>1</v>
      </c>
      <c r="B36" s="10" t="s">
        <v>173</v>
      </c>
      <c r="C36" s="34" t="s">
        <v>101</v>
      </c>
      <c r="D36" s="10" t="s">
        <v>67</v>
      </c>
      <c r="E36" s="10" t="s">
        <v>67</v>
      </c>
      <c r="F36" s="10" t="s">
        <v>146</v>
      </c>
      <c r="G36" s="10"/>
      <c r="H36" s="10">
        <v>3</v>
      </c>
      <c r="I36" s="10">
        <v>3</v>
      </c>
      <c r="J36" s="10" t="s">
        <v>102</v>
      </c>
      <c r="K36" s="10" t="s">
        <v>102</v>
      </c>
      <c r="L36" s="10" t="s">
        <v>102</v>
      </c>
      <c r="M36" s="10" t="s">
        <v>102</v>
      </c>
      <c r="N36" s="10">
        <v>1</v>
      </c>
      <c r="BP36" s="1"/>
      <c r="ALI36" t="s">
        <v>102</v>
      </c>
    </row>
    <row r="37" spans="1:997" ht="15.5" thickTop="1" thickBot="1" x14ac:dyDescent="0.4">
      <c r="A37" s="10">
        <v>1</v>
      </c>
      <c r="B37" s="10" t="s">
        <v>174</v>
      </c>
      <c r="C37" s="34" t="s">
        <v>126</v>
      </c>
      <c r="D37" s="10" t="s">
        <v>82</v>
      </c>
      <c r="E37" s="10" t="s">
        <v>82</v>
      </c>
      <c r="F37" s="12" t="s">
        <v>144</v>
      </c>
      <c r="G37" s="10"/>
      <c r="H37" s="10">
        <v>22</v>
      </c>
      <c r="I37" s="10">
        <v>3</v>
      </c>
      <c r="J37" s="10">
        <v>400</v>
      </c>
      <c r="K37" s="10">
        <v>450</v>
      </c>
      <c r="L37" s="10">
        <v>5</v>
      </c>
      <c r="M37" s="10">
        <v>1</v>
      </c>
      <c r="N37" s="10">
        <v>27</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ALI37" t="s">
        <v>102</v>
      </c>
    </row>
    <row r="38" spans="1:997" ht="15.5" thickTop="1" thickBot="1" x14ac:dyDescent="0.4">
      <c r="A38" s="10">
        <v>1</v>
      </c>
      <c r="B38" s="10" t="s">
        <v>175</v>
      </c>
      <c r="C38" s="34" t="s">
        <v>101</v>
      </c>
      <c r="D38" s="10" t="s">
        <v>49</v>
      </c>
      <c r="E38" s="10" t="s">
        <v>60</v>
      </c>
      <c r="F38" s="10" t="s">
        <v>149</v>
      </c>
      <c r="G38" s="10"/>
      <c r="H38" s="10">
        <v>4</v>
      </c>
      <c r="I38" s="10">
        <v>3</v>
      </c>
      <c r="J38" s="10">
        <v>150</v>
      </c>
      <c r="K38" s="10">
        <v>200</v>
      </c>
      <c r="L38" s="10">
        <v>5</v>
      </c>
      <c r="M38" s="10">
        <v>2</v>
      </c>
      <c r="N38" s="10">
        <v>12</v>
      </c>
      <c r="AX38" s="18"/>
      <c r="AY38" s="18"/>
      <c r="AZ38" s="18"/>
      <c r="BA38" s="18"/>
      <c r="BB38" s="18"/>
      <c r="BC38" s="18"/>
      <c r="BD38" s="18"/>
      <c r="BE38" s="18"/>
      <c r="BF38" s="18"/>
      <c r="BG38" s="18"/>
      <c r="BH38" s="18"/>
      <c r="BI38" s="18"/>
      <c r="ALI38" t="s">
        <v>102</v>
      </c>
    </row>
    <row r="39" spans="1:997" ht="15.5" thickTop="1" thickBot="1" x14ac:dyDescent="0.4">
      <c r="A39" s="10">
        <v>1</v>
      </c>
      <c r="B39" s="39" t="s">
        <v>176</v>
      </c>
      <c r="C39" s="34" t="s">
        <v>127</v>
      </c>
      <c r="D39" s="10" t="s">
        <v>56</v>
      </c>
      <c r="E39" s="10" t="s">
        <v>60</v>
      </c>
      <c r="F39" s="10" t="s">
        <v>103</v>
      </c>
      <c r="G39" s="10"/>
      <c r="H39" s="10">
        <v>15</v>
      </c>
      <c r="I39" s="10" t="s">
        <v>102</v>
      </c>
      <c r="J39" s="10">
        <v>250</v>
      </c>
      <c r="K39" s="10">
        <v>250</v>
      </c>
      <c r="L39" s="10">
        <v>5</v>
      </c>
      <c r="M39" s="10">
        <v>1</v>
      </c>
      <c r="N39" s="10">
        <v>5</v>
      </c>
      <c r="BE39" s="2"/>
      <c r="BF39" s="2"/>
      <c r="BG39" s="2"/>
      <c r="BH39" s="2"/>
      <c r="BI39" s="2"/>
      <c r="ALI39" t="s">
        <v>102</v>
      </c>
    </row>
    <row r="40" spans="1:997" ht="15.5" thickTop="1" thickBot="1" x14ac:dyDescent="0.4">
      <c r="A40" s="10">
        <v>1</v>
      </c>
      <c r="B40" s="10" t="s">
        <v>109</v>
      </c>
      <c r="C40" s="34" t="s">
        <v>122</v>
      </c>
      <c r="D40" s="10" t="s">
        <v>60</v>
      </c>
      <c r="E40" s="10" t="s">
        <v>60</v>
      </c>
      <c r="F40" s="10" t="s">
        <v>105</v>
      </c>
      <c r="G40" s="10"/>
      <c r="H40" s="10">
        <v>2</v>
      </c>
      <c r="I40" s="10" t="s">
        <v>102</v>
      </c>
      <c r="J40" s="10" t="s">
        <v>102</v>
      </c>
      <c r="K40" s="10" t="s">
        <v>102</v>
      </c>
      <c r="L40" s="10" t="s">
        <v>102</v>
      </c>
      <c r="M40" s="10" t="s">
        <v>102</v>
      </c>
      <c r="N40" s="10">
        <v>1</v>
      </c>
      <c r="BI40" s="1"/>
      <c r="ALI40" t="s">
        <v>102</v>
      </c>
    </row>
    <row r="41" spans="1:997" ht="15.5" thickTop="1" thickBot="1" x14ac:dyDescent="0.4">
      <c r="A41" s="10">
        <v>1</v>
      </c>
      <c r="B41" s="10" t="s">
        <v>111</v>
      </c>
      <c r="C41" s="34" t="s">
        <v>128</v>
      </c>
      <c r="D41" s="10" t="s">
        <v>70</v>
      </c>
      <c r="E41" s="10" t="s">
        <v>70</v>
      </c>
      <c r="F41" s="10" t="s">
        <v>110</v>
      </c>
      <c r="G41" s="10"/>
      <c r="H41" s="10">
        <v>1</v>
      </c>
      <c r="I41" s="10" t="s">
        <v>102</v>
      </c>
      <c r="J41" s="10" t="s">
        <v>102</v>
      </c>
      <c r="K41" s="10" t="s">
        <v>102</v>
      </c>
      <c r="L41" s="10">
        <v>5</v>
      </c>
      <c r="M41" s="10">
        <v>1</v>
      </c>
      <c r="N41" s="10">
        <v>6</v>
      </c>
      <c r="BS41" s="1"/>
      <c r="BT41" s="1"/>
      <c r="BU41" s="1"/>
      <c r="BV41" s="1"/>
      <c r="BW41" s="1"/>
      <c r="BX41" s="1"/>
      <c r="ALI41" t="s">
        <v>102</v>
      </c>
    </row>
    <row r="42" spans="1:997" ht="15.5" thickTop="1" thickBot="1" x14ac:dyDescent="0.4">
      <c r="A42" s="10">
        <v>1</v>
      </c>
      <c r="B42" s="10" t="s">
        <v>112</v>
      </c>
      <c r="C42" s="34" t="s">
        <v>124</v>
      </c>
      <c r="D42" s="10" t="s">
        <v>70</v>
      </c>
      <c r="E42" s="10" t="s">
        <v>70</v>
      </c>
      <c r="F42" s="10" t="s">
        <v>107</v>
      </c>
      <c r="G42" s="10"/>
      <c r="H42" s="10" t="s">
        <v>102</v>
      </c>
      <c r="I42" s="10" t="s">
        <v>102</v>
      </c>
      <c r="J42" s="10" t="s">
        <v>102</v>
      </c>
      <c r="K42" s="10" t="s">
        <v>102</v>
      </c>
      <c r="L42" s="10" t="s">
        <v>102</v>
      </c>
      <c r="M42" s="10" t="s">
        <v>102</v>
      </c>
      <c r="N42" s="10">
        <v>1</v>
      </c>
      <c r="BS42" s="6"/>
      <c r="ALI42" t="s">
        <v>102</v>
      </c>
    </row>
    <row r="43" spans="1:997" ht="15.5" thickTop="1" thickBot="1" x14ac:dyDescent="0.4">
      <c r="A43" s="10">
        <v>1</v>
      </c>
      <c r="B43" s="10" t="s">
        <v>113</v>
      </c>
      <c r="C43" s="34" t="s">
        <v>129</v>
      </c>
      <c r="D43" s="10" t="s">
        <v>63</v>
      </c>
      <c r="E43" s="10" t="s">
        <v>77</v>
      </c>
      <c r="F43" s="10" t="s">
        <v>102</v>
      </c>
      <c r="G43" s="10"/>
      <c r="H43" s="10">
        <v>16</v>
      </c>
      <c r="I43" s="10">
        <v>20</v>
      </c>
      <c r="J43" s="10">
        <v>425</v>
      </c>
      <c r="K43" s="10">
        <v>403</v>
      </c>
      <c r="L43" s="10">
        <v>5</v>
      </c>
      <c r="M43" s="10">
        <v>2</v>
      </c>
      <c r="N43" s="10">
        <v>15</v>
      </c>
      <c r="BL43" s="1"/>
      <c r="BM43" s="1"/>
      <c r="BN43" s="1"/>
      <c r="BO43" s="1"/>
      <c r="BP43" s="1"/>
      <c r="BQ43" s="1"/>
      <c r="BR43" s="1"/>
      <c r="BS43" s="1"/>
      <c r="BT43" s="1"/>
      <c r="BU43" s="1"/>
      <c r="BV43" s="1"/>
      <c r="BW43" s="1"/>
      <c r="BX43" s="1"/>
      <c r="BY43" s="1"/>
      <c r="BZ43" s="1"/>
      <c r="ALI43" t="s">
        <v>102</v>
      </c>
    </row>
    <row r="44" spans="1:997" ht="15.5" thickTop="1" thickBot="1" x14ac:dyDescent="0.4">
      <c r="A44" s="10">
        <v>1</v>
      </c>
      <c r="B44" s="10" t="s">
        <v>114</v>
      </c>
      <c r="C44" s="34" t="s">
        <v>101</v>
      </c>
      <c r="D44" s="10" t="s">
        <v>63</v>
      </c>
      <c r="E44" s="10" t="s">
        <v>65</v>
      </c>
      <c r="F44" s="10" t="s">
        <v>146</v>
      </c>
      <c r="G44" s="10"/>
      <c r="H44" s="10">
        <v>5</v>
      </c>
      <c r="I44" s="10">
        <v>4</v>
      </c>
      <c r="J44" s="10">
        <v>50</v>
      </c>
      <c r="K44" s="10">
        <v>50</v>
      </c>
      <c r="L44" s="10">
        <v>5</v>
      </c>
      <c r="M44" s="10">
        <v>3</v>
      </c>
      <c r="N44" s="10">
        <v>3</v>
      </c>
      <c r="BL44" s="19"/>
      <c r="BM44" s="19"/>
      <c r="BN44" s="19"/>
      <c r="ALI44" t="s">
        <v>102</v>
      </c>
    </row>
    <row r="45" spans="1:997" ht="15.5" thickTop="1" thickBot="1" x14ac:dyDescent="0.4">
      <c r="A45" s="10">
        <v>1</v>
      </c>
      <c r="B45" s="10" t="s">
        <v>115</v>
      </c>
      <c r="C45" s="34" t="s">
        <v>101</v>
      </c>
      <c r="D45" s="10" t="s">
        <v>65</v>
      </c>
      <c r="E45" s="10" t="s">
        <v>71</v>
      </c>
      <c r="F45" s="10" t="s">
        <v>144</v>
      </c>
      <c r="G45" s="10"/>
      <c r="H45" s="10">
        <v>10</v>
      </c>
      <c r="I45" s="10">
        <v>15</v>
      </c>
      <c r="J45" s="10">
        <v>200</v>
      </c>
      <c r="K45" s="10">
        <v>178</v>
      </c>
      <c r="L45" s="10">
        <v>5</v>
      </c>
      <c r="M45" s="10">
        <v>2</v>
      </c>
      <c r="N45" s="10">
        <v>7</v>
      </c>
      <c r="BN45" s="20"/>
      <c r="BO45" s="20"/>
      <c r="BP45" s="20"/>
      <c r="BQ45" s="20"/>
      <c r="BR45" s="20"/>
      <c r="BS45" s="20"/>
      <c r="BT45" s="20"/>
      <c r="ALI45" t="s">
        <v>102</v>
      </c>
    </row>
    <row r="46" spans="1:997" ht="15.5" thickTop="1" thickBot="1" x14ac:dyDescent="0.4">
      <c r="A46" s="10">
        <v>1</v>
      </c>
      <c r="B46" s="39" t="s">
        <v>164</v>
      </c>
      <c r="C46" s="34" t="s">
        <v>101</v>
      </c>
      <c r="D46" s="10" t="s">
        <v>70</v>
      </c>
      <c r="E46" s="10" t="s">
        <v>70</v>
      </c>
      <c r="F46" s="10" t="s">
        <v>145</v>
      </c>
      <c r="G46" s="10"/>
      <c r="H46" s="10">
        <v>1</v>
      </c>
      <c r="I46" s="10">
        <v>1</v>
      </c>
      <c r="J46" s="10" t="s">
        <v>102</v>
      </c>
      <c r="K46" s="10" t="s">
        <v>102</v>
      </c>
      <c r="L46" s="10">
        <v>4</v>
      </c>
      <c r="M46" s="10">
        <v>1</v>
      </c>
      <c r="N46" s="10">
        <v>1</v>
      </c>
      <c r="BS46" s="25"/>
      <c r="ALI46" t="s">
        <v>102</v>
      </c>
    </row>
    <row r="47" spans="1:997" ht="15.5" thickTop="1" thickBot="1" x14ac:dyDescent="0.4">
      <c r="A47" s="10">
        <v>1</v>
      </c>
      <c r="B47" s="10" t="s">
        <v>109</v>
      </c>
      <c r="C47" s="34" t="s">
        <v>101</v>
      </c>
      <c r="D47" s="10" t="s">
        <v>66</v>
      </c>
      <c r="E47" s="10" t="s">
        <v>74</v>
      </c>
      <c r="F47" s="10" t="s">
        <v>148</v>
      </c>
      <c r="G47" s="10"/>
      <c r="H47" s="10" t="s">
        <v>102</v>
      </c>
      <c r="I47" s="10" t="s">
        <v>102</v>
      </c>
      <c r="J47" s="10">
        <v>75</v>
      </c>
      <c r="K47" s="10">
        <v>75</v>
      </c>
      <c r="L47" s="10" t="s">
        <v>102</v>
      </c>
      <c r="M47" s="10" t="s">
        <v>102</v>
      </c>
      <c r="N47" s="10">
        <v>9</v>
      </c>
      <c r="BO47" s="1"/>
      <c r="BP47" s="1"/>
      <c r="BQ47" s="1"/>
      <c r="BR47" s="1"/>
      <c r="BS47" s="1"/>
      <c r="BT47" s="1"/>
      <c r="BU47" s="1"/>
      <c r="BV47" s="1"/>
      <c r="BW47" s="1"/>
      <c r="ALI47" t="s">
        <v>102</v>
      </c>
    </row>
    <row r="48" spans="1:997" ht="15.5" thickTop="1" thickBot="1" x14ac:dyDescent="0.4">
      <c r="A48" s="10">
        <v>1</v>
      </c>
      <c r="B48" s="10" t="s">
        <v>111</v>
      </c>
      <c r="C48" s="34" t="s">
        <v>124</v>
      </c>
      <c r="D48" s="10" t="s">
        <v>77</v>
      </c>
      <c r="E48" s="10" t="s">
        <v>77</v>
      </c>
      <c r="F48" s="12" t="s">
        <v>149</v>
      </c>
      <c r="G48" s="10"/>
      <c r="H48" s="10" t="s">
        <v>102</v>
      </c>
      <c r="I48" s="10" t="s">
        <v>102</v>
      </c>
      <c r="J48" s="10">
        <v>100</v>
      </c>
      <c r="K48" s="10">
        <v>100</v>
      </c>
      <c r="L48" s="10">
        <v>4</v>
      </c>
      <c r="M48" s="10">
        <v>1</v>
      </c>
      <c r="N48" s="10">
        <v>1</v>
      </c>
      <c r="BZ48" s="3"/>
      <c r="ALI48" t="s">
        <v>102</v>
      </c>
    </row>
    <row r="49" spans="1:997" ht="15.5" thickTop="1" thickBot="1" x14ac:dyDescent="0.4">
      <c r="A49" s="10">
        <v>1</v>
      </c>
      <c r="B49" s="10" t="s">
        <v>112</v>
      </c>
      <c r="C49" s="34" t="s">
        <v>124</v>
      </c>
      <c r="D49" s="10" t="s">
        <v>77</v>
      </c>
      <c r="E49" s="10" t="s">
        <v>77</v>
      </c>
      <c r="F49" s="12" t="s">
        <v>144</v>
      </c>
      <c r="G49" s="10"/>
      <c r="H49" s="10" t="s">
        <v>102</v>
      </c>
      <c r="I49" s="10" t="s">
        <v>102</v>
      </c>
      <c r="J49" s="10" t="s">
        <v>102</v>
      </c>
      <c r="K49" s="10" t="s">
        <v>102</v>
      </c>
      <c r="L49" s="10" t="s">
        <v>102</v>
      </c>
      <c r="M49" s="10" t="s">
        <v>102</v>
      </c>
      <c r="N49" s="10">
        <v>1</v>
      </c>
      <c r="BZ49" s="1"/>
      <c r="ALI49" t="s">
        <v>102</v>
      </c>
    </row>
    <row r="50" spans="1:997" ht="15.5" thickTop="1" thickBot="1" x14ac:dyDescent="0.4">
      <c r="A50" s="10">
        <v>1</v>
      </c>
      <c r="B50" s="10" t="s">
        <v>113</v>
      </c>
      <c r="C50" s="34" t="s">
        <v>130</v>
      </c>
      <c r="D50" s="10" t="s">
        <v>102</v>
      </c>
      <c r="E50" s="10" t="s">
        <v>102</v>
      </c>
      <c r="F50" s="10" t="s">
        <v>102</v>
      </c>
      <c r="G50" s="10"/>
      <c r="H50" s="10">
        <v>120</v>
      </c>
      <c r="I50" s="10" t="s">
        <v>102</v>
      </c>
      <c r="J50" s="10">
        <v>600</v>
      </c>
      <c r="K50" s="10" t="s">
        <v>102</v>
      </c>
      <c r="L50" s="10">
        <v>4</v>
      </c>
      <c r="M50" s="10">
        <v>3</v>
      </c>
      <c r="N50" s="10">
        <v>24</v>
      </c>
      <c r="BZ50" s="1"/>
      <c r="CA50" s="1"/>
      <c r="CB50" s="1"/>
      <c r="CC50" s="1"/>
      <c r="CD50" s="1"/>
      <c r="CE50" s="1"/>
      <c r="CF50" s="1"/>
      <c r="CG50" s="1"/>
      <c r="CH50" s="1"/>
      <c r="CI50" s="1"/>
      <c r="CJ50" s="1"/>
      <c r="CK50" s="1"/>
      <c r="CL50" s="1"/>
      <c r="CM50" s="1"/>
      <c r="CN50" s="1"/>
      <c r="CO50" s="1"/>
      <c r="CP50" s="1"/>
      <c r="CQ50" s="1"/>
      <c r="CR50" s="1"/>
      <c r="CS50" s="1"/>
      <c r="CT50" s="1"/>
      <c r="CU50" s="1"/>
      <c r="CV50" s="1"/>
      <c r="CW50" s="1"/>
      <c r="ALI50" t="s">
        <v>102</v>
      </c>
    </row>
    <row r="51" spans="1:997" ht="15.5" thickTop="1" thickBot="1" x14ac:dyDescent="0.4">
      <c r="A51" s="10">
        <v>1</v>
      </c>
      <c r="B51" s="10" t="s">
        <v>114</v>
      </c>
      <c r="C51" s="34" t="s">
        <v>101</v>
      </c>
      <c r="D51" s="10" t="s">
        <v>77</v>
      </c>
      <c r="E51" s="10" t="s">
        <v>81</v>
      </c>
      <c r="F51" s="12" t="s">
        <v>146</v>
      </c>
      <c r="G51" s="10"/>
      <c r="H51" s="10">
        <v>72</v>
      </c>
      <c r="I51" s="10" t="s">
        <v>102</v>
      </c>
      <c r="J51" s="10" t="s">
        <v>102</v>
      </c>
      <c r="K51" s="10" t="s">
        <v>102</v>
      </c>
      <c r="L51" s="10">
        <v>5</v>
      </c>
      <c r="M51" s="10">
        <v>1</v>
      </c>
      <c r="N51" s="10">
        <v>5</v>
      </c>
      <c r="BZ51" s="16"/>
      <c r="CA51" s="16"/>
      <c r="CB51" s="16"/>
      <c r="CC51" s="16"/>
      <c r="CD51" s="16"/>
      <c r="ALI51" t="s">
        <v>102</v>
      </c>
    </row>
    <row r="52" spans="1:997" ht="15.5" thickTop="1" thickBot="1" x14ac:dyDescent="0.4">
      <c r="A52" s="10">
        <v>1</v>
      </c>
      <c r="B52" s="39" t="s">
        <v>177</v>
      </c>
      <c r="C52" s="34" t="s">
        <v>101</v>
      </c>
      <c r="D52" s="10" t="s">
        <v>81</v>
      </c>
      <c r="E52" s="10" t="s">
        <v>81</v>
      </c>
      <c r="F52" s="12" t="s">
        <v>148</v>
      </c>
      <c r="G52" s="10"/>
      <c r="H52" s="10">
        <v>1</v>
      </c>
      <c r="I52" s="10" t="s">
        <v>102</v>
      </c>
      <c r="J52" s="10" t="s">
        <v>102</v>
      </c>
      <c r="K52" s="10" t="s">
        <v>102</v>
      </c>
      <c r="L52" s="10" t="s">
        <v>102</v>
      </c>
      <c r="M52" s="10" t="s">
        <v>102</v>
      </c>
      <c r="N52" s="10">
        <v>1</v>
      </c>
      <c r="CD52" s="3"/>
      <c r="ALI52" t="s">
        <v>102</v>
      </c>
    </row>
    <row r="53" spans="1:997" ht="15.5" thickTop="1" thickBot="1" x14ac:dyDescent="0.4">
      <c r="A53" s="10">
        <v>1</v>
      </c>
      <c r="B53" s="10" t="s">
        <v>178</v>
      </c>
      <c r="C53" s="34" t="s">
        <v>101</v>
      </c>
      <c r="D53" s="10" t="s">
        <v>81</v>
      </c>
      <c r="E53" s="10" t="s">
        <v>81</v>
      </c>
      <c r="F53" s="12" t="s">
        <v>144</v>
      </c>
      <c r="G53" s="10"/>
      <c r="H53" s="10">
        <v>4</v>
      </c>
      <c r="I53" s="10" t="s">
        <v>102</v>
      </c>
      <c r="J53" s="10" t="s">
        <v>102</v>
      </c>
      <c r="K53" s="10" t="s">
        <v>102</v>
      </c>
      <c r="L53" s="10" t="s">
        <v>102</v>
      </c>
      <c r="M53" s="10" t="s">
        <v>102</v>
      </c>
      <c r="N53" s="10">
        <v>1</v>
      </c>
      <c r="CD53" s="4"/>
      <c r="ALI53" t="s">
        <v>102</v>
      </c>
    </row>
    <row r="54" spans="1:997" ht="15.5" thickTop="1" thickBot="1" x14ac:dyDescent="0.4">
      <c r="A54" s="10">
        <v>1</v>
      </c>
      <c r="B54" s="10" t="s">
        <v>179</v>
      </c>
      <c r="C54" s="34" t="s">
        <v>127</v>
      </c>
      <c r="D54" s="10" t="s">
        <v>84</v>
      </c>
      <c r="E54" s="10" t="s">
        <v>88</v>
      </c>
      <c r="F54" s="12" t="s">
        <v>145</v>
      </c>
      <c r="G54" s="10"/>
      <c r="H54" s="10">
        <v>25</v>
      </c>
      <c r="I54" s="10" t="s">
        <v>102</v>
      </c>
      <c r="J54" s="10">
        <v>300</v>
      </c>
      <c r="K54" s="10" t="s">
        <v>102</v>
      </c>
      <c r="L54" s="10">
        <v>5</v>
      </c>
      <c r="M54" s="10">
        <v>4</v>
      </c>
      <c r="N54" s="10">
        <v>5</v>
      </c>
      <c r="CG54" s="23"/>
      <c r="CH54" s="23"/>
      <c r="CI54" s="23"/>
      <c r="CJ54" s="23"/>
      <c r="CK54" s="23"/>
      <c r="ALI54" t="s">
        <v>102</v>
      </c>
    </row>
    <row r="55" spans="1:997" ht="15.5" thickTop="1" thickBot="1" x14ac:dyDescent="0.4">
      <c r="A55" s="10">
        <v>1</v>
      </c>
      <c r="B55" s="10" t="s">
        <v>156</v>
      </c>
      <c r="C55" s="34" t="s">
        <v>122</v>
      </c>
      <c r="D55" s="10" t="s">
        <v>85</v>
      </c>
      <c r="E55" s="10" t="s">
        <v>88</v>
      </c>
      <c r="F55" s="12" t="s">
        <v>148</v>
      </c>
      <c r="G55" s="10"/>
      <c r="H55" s="10">
        <v>10</v>
      </c>
      <c r="I55" s="10" t="s">
        <v>102</v>
      </c>
      <c r="J55" s="10">
        <v>250</v>
      </c>
      <c r="K55" s="10" t="s">
        <v>102</v>
      </c>
      <c r="L55" s="10">
        <v>3</v>
      </c>
      <c r="M55" s="10">
        <v>2</v>
      </c>
      <c r="N55" s="10">
        <v>4</v>
      </c>
      <c r="CH55" s="8"/>
      <c r="CI55" s="8"/>
      <c r="CJ55" s="8"/>
      <c r="CK55" s="8"/>
      <c r="ALI55" t="s">
        <v>102</v>
      </c>
    </row>
    <row r="56" spans="1:997" ht="15.5" thickTop="1" thickBot="1" x14ac:dyDescent="0.4">
      <c r="A56" s="10">
        <v>1</v>
      </c>
      <c r="B56" s="10" t="s">
        <v>112</v>
      </c>
      <c r="C56" s="34" t="s">
        <v>124</v>
      </c>
      <c r="D56" s="10" t="s">
        <v>84</v>
      </c>
      <c r="E56" s="10" t="s">
        <v>88</v>
      </c>
      <c r="F56" s="10" t="s">
        <v>146</v>
      </c>
      <c r="G56" s="10"/>
      <c r="H56" s="10">
        <v>2</v>
      </c>
      <c r="I56" s="10" t="s">
        <v>102</v>
      </c>
      <c r="J56" s="10" t="s">
        <v>102</v>
      </c>
      <c r="K56" s="10" t="s">
        <v>102</v>
      </c>
      <c r="L56" s="10">
        <v>5</v>
      </c>
      <c r="M56" s="10">
        <v>3</v>
      </c>
      <c r="N56" s="10">
        <v>5</v>
      </c>
      <c r="CG56" s="1"/>
      <c r="CH56" s="1"/>
      <c r="CI56" s="1"/>
      <c r="CJ56" s="1"/>
      <c r="CK56" s="1"/>
      <c r="ALI56" t="s">
        <v>102</v>
      </c>
    </row>
    <row r="57" spans="1:997" ht="15.5" thickTop="1" thickBot="1" x14ac:dyDescent="0.4">
      <c r="A57" s="10">
        <v>1</v>
      </c>
      <c r="B57" s="10" t="s">
        <v>180</v>
      </c>
      <c r="C57" s="34" t="s">
        <v>124</v>
      </c>
      <c r="D57" s="10" t="s">
        <v>92</v>
      </c>
      <c r="E57" s="10" t="s">
        <v>92</v>
      </c>
      <c r="F57" s="12" t="s">
        <v>144</v>
      </c>
      <c r="G57" s="10"/>
      <c r="H57" s="10">
        <v>1</v>
      </c>
      <c r="I57" s="10" t="s">
        <v>102</v>
      </c>
      <c r="J57" s="10" t="s">
        <v>102</v>
      </c>
      <c r="K57" s="10" t="s">
        <v>102</v>
      </c>
      <c r="L57" s="10">
        <v>3</v>
      </c>
      <c r="M57" s="10" t="s">
        <v>102</v>
      </c>
      <c r="N57" s="10">
        <v>1</v>
      </c>
      <c r="CO57" s="4"/>
      <c r="ALI57" t="s">
        <v>102</v>
      </c>
    </row>
    <row r="58" spans="1:997" ht="15.5" thickTop="1" thickBot="1" x14ac:dyDescent="0.4">
      <c r="A58" s="10">
        <v>1</v>
      </c>
      <c r="B58" s="10" t="s">
        <v>181</v>
      </c>
      <c r="C58" s="34" t="s">
        <v>124</v>
      </c>
      <c r="D58" s="10" t="s">
        <v>98</v>
      </c>
      <c r="E58" s="10" t="s">
        <v>100</v>
      </c>
      <c r="F58" s="10" t="s">
        <v>149</v>
      </c>
      <c r="G58" s="10"/>
      <c r="H58" s="10">
        <v>5</v>
      </c>
      <c r="I58" s="10" t="s">
        <v>102</v>
      </c>
      <c r="J58" s="10">
        <v>50</v>
      </c>
      <c r="K58" s="10" t="s">
        <v>102</v>
      </c>
      <c r="L58" s="10">
        <v>5</v>
      </c>
      <c r="M58" s="10">
        <v>4</v>
      </c>
      <c r="N58" s="10">
        <v>3</v>
      </c>
      <c r="CU58" s="6"/>
      <c r="CV58" s="6"/>
      <c r="CW58" s="6"/>
      <c r="ALI58" t="s">
        <v>102</v>
      </c>
    </row>
    <row r="59" spans="1:997" x14ac:dyDescent="0.35">
      <c r="B59" s="40"/>
    </row>
  </sheetData>
  <mergeCells count="2">
    <mergeCell ref="C1:N1"/>
    <mergeCell ref="AB1:CW1"/>
  </mergeCells>
  <hyperlinks>
    <hyperlink ref="C1" r:id="rId1" display="Build Gantt Charts automatically with Instagantt. Just click here."/>
    <hyperlink ref="C1:N1" r:id="rId2" display="Build Gantt Charts Easilly with Instagantt. Just click here."/>
  </hyperlinks>
  <pageMargins left="0.7" right="0.7" top="0.75" bottom="0.75" header="0.3" footer="0.3"/>
  <pageSetup scale="44" orientation="landscape"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D3"/>
  <sheetViews>
    <sheetView workbookViewId="0">
      <selection activeCell="D4" sqref="D4"/>
    </sheetView>
  </sheetViews>
  <sheetFormatPr defaultRowHeight="14.5" x14ac:dyDescent="0.35"/>
  <sheetData>
    <row r="2" spans="2:4" x14ac:dyDescent="0.35">
      <c r="B2" t="s">
        <v>182</v>
      </c>
    </row>
    <row r="3" spans="2:4" x14ac:dyDescent="0.35">
      <c r="B3" t="s">
        <v>183</v>
      </c>
      <c r="D3" t="s">
        <v>184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Gantt Chart Template</vt:lpstr>
      <vt:lpstr>Manual Chart Gantt Template</vt:lpstr>
      <vt:lpstr>Ref</vt:lpstr>
      <vt:lpstr>'Gantt Chart Template'!Print_Area</vt:lpstr>
      <vt:lpstr>'Manual Chart Gantt Template'!Print_Area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Free Excel Gantt Chart Template</dc:title>
  <dc:subject/>
  <dc:creator/>
  <cp:keywords>free excel gantt chart template</cp:keywords>
  <dc:description/>
  <cp:lastModifiedBy>Gabriel Chen</cp:lastModifiedBy>
  <dcterms:created xsi:type="dcterms:W3CDTF">2017-08-19T22:02:23Z</dcterms:created>
  <dcterms:modified xsi:type="dcterms:W3CDTF">2023-06-12T09:24:29Z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96a22-336c-4f29-90dc-9992d2c9564c_Enabled">
    <vt:lpwstr>true</vt:lpwstr>
  </property>
  <property fmtid="{D5CDD505-2E9C-101B-9397-08002B2CF9AE}" pid="3" name="MSIP_Label_abc96a22-336c-4f29-90dc-9992d2c9564c_SetDate">
    <vt:lpwstr>2023-06-01T01:03:19Z</vt:lpwstr>
  </property>
  <property fmtid="{D5CDD505-2E9C-101B-9397-08002B2CF9AE}" pid="4" name="MSIP_Label_abc96a22-336c-4f29-90dc-9992d2c9564c_Method">
    <vt:lpwstr>Privileged</vt:lpwstr>
  </property>
  <property fmtid="{D5CDD505-2E9C-101B-9397-08002B2CF9AE}" pid="5" name="MSIP_Label_abc96a22-336c-4f29-90dc-9992d2c9564c_Name">
    <vt:lpwstr>abc96a22-336c-4f29-90dc-9992d2c9564c</vt:lpwstr>
  </property>
  <property fmtid="{D5CDD505-2E9C-101B-9397-08002B2CF9AE}" pid="6" name="MSIP_Label_abc96a22-336c-4f29-90dc-9992d2c9564c_SiteId">
    <vt:lpwstr>5a7a259b-6730-404b-bc25-5c6c773229ca</vt:lpwstr>
  </property>
  <property fmtid="{D5CDD505-2E9C-101B-9397-08002B2CF9AE}" pid="7" name="MSIP_Label_abc96a22-336c-4f29-90dc-9992d2c9564c_ActionId">
    <vt:lpwstr>94b56612-1f1b-4195-b86d-c40d3d9ed156</vt:lpwstr>
  </property>
  <property fmtid="{D5CDD505-2E9C-101B-9397-08002B2CF9AE}" pid="8" name="MSIP_Label_abc96a22-336c-4f29-90dc-9992d2c9564c_ContentBits">
    <vt:lpwstr>0</vt:lpwstr>
  </property>
</Properties>
</file>