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choukroun/Documents/waterfall_python/excel_input/"/>
    </mc:Choice>
  </mc:AlternateContent>
  <xr:revisionPtr revIDLastSave="0" documentId="13_ncr:1_{277E6C32-4DD9-914F-B43D-7CE7EE27DA8C}" xr6:coauthVersionLast="47" xr6:coauthVersionMax="47" xr10:uidLastSave="{00000000-0000-0000-0000-000000000000}"/>
  <bookViews>
    <workbookView xWindow="-51200" yWindow="-8660" windowWidth="51200" windowHeight="28300" activeTab="2" xr2:uid="{CBBD8117-705F-154E-90B3-A67E9EDE064F}"/>
  </bookViews>
  <sheets>
    <sheet name="Check_COINS" sheetId="1" r:id="rId1"/>
    <sheet name="Check_NB_Coins" sheetId="6" r:id="rId2"/>
    <sheet name="Account without Category" sheetId="7" r:id="rId3"/>
    <sheet name="Coin_Waterfall" sheetId="2" r:id="rId4"/>
    <sheet name="Pivot_Data" sheetId="5" r:id="rId5"/>
    <sheet name="Price_WaterFall" sheetId="4" r:id="rId6"/>
    <sheet name="Coin_Recon_Live" sheetId="3" r:id="rId7"/>
  </sheets>
  <definedNames>
    <definedName name="_xlnm._FilterDatabase" localSheetId="0" hidden="1">Check_COINS!$A$2:$G$96</definedName>
    <definedName name="_xlnm._FilterDatabase" localSheetId="5" hidden="1">Price_WaterFall!$A$1:$D$100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3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3" i="6"/>
  <c r="C4" i="6"/>
  <c r="C5" i="6"/>
  <c r="B1" i="6"/>
  <c r="C39" i="4"/>
  <c r="D39" i="4" s="1"/>
  <c r="C25" i="4"/>
  <c r="D25" i="4" s="1"/>
  <c r="C27" i="4"/>
  <c r="D27" i="4" s="1"/>
  <c r="C40" i="4"/>
  <c r="D40" i="4" s="1"/>
  <c r="C19" i="4"/>
  <c r="D19" i="4" s="1"/>
  <c r="C41" i="4"/>
  <c r="D41" i="4" s="1"/>
  <c r="C16" i="4"/>
  <c r="D16" i="4" s="1"/>
  <c r="C26" i="4"/>
  <c r="D26" i="4" s="1"/>
  <c r="C71" i="4"/>
  <c r="D71" i="4" s="1"/>
  <c r="C91" i="4"/>
  <c r="D91" i="4" s="1"/>
  <c r="C81" i="4"/>
  <c r="D81" i="4" s="1"/>
  <c r="C80" i="4"/>
  <c r="D80" i="4" s="1"/>
  <c r="C15" i="4"/>
  <c r="D15" i="4" s="1"/>
  <c r="C12" i="4"/>
  <c r="D12" i="4" s="1"/>
  <c r="C22" i="4"/>
  <c r="D22" i="4" s="1"/>
  <c r="C98" i="4"/>
  <c r="D98" i="4" s="1"/>
  <c r="C42" i="4"/>
  <c r="D42" i="4" s="1"/>
  <c r="C43" i="4"/>
  <c r="D43" i="4" s="1"/>
  <c r="C44" i="4"/>
  <c r="D44" i="4" s="1"/>
  <c r="C45" i="4"/>
  <c r="D45" i="4" s="1"/>
  <c r="C78" i="4"/>
  <c r="D78" i="4" s="1"/>
  <c r="C38" i="4"/>
  <c r="D38" i="4" s="1"/>
  <c r="C46" i="4"/>
  <c r="D46" i="4" s="1"/>
  <c r="C20" i="4"/>
  <c r="D20" i="4" s="1"/>
  <c r="C47" i="4"/>
  <c r="D47" i="4" s="1"/>
  <c r="C48" i="4"/>
  <c r="D48" i="4" s="1"/>
  <c r="C94" i="4"/>
  <c r="D94" i="4" s="1"/>
  <c r="C49" i="4"/>
  <c r="D49" i="4" s="1"/>
  <c r="C72" i="4"/>
  <c r="D72" i="4" s="1"/>
  <c r="C84" i="4"/>
  <c r="D84" i="4" s="1"/>
  <c r="C29" i="4"/>
  <c r="D29" i="4" s="1"/>
  <c r="C17" i="4"/>
  <c r="D17" i="4" s="1"/>
  <c r="C8" i="4"/>
  <c r="D8" i="4" s="1"/>
  <c r="C32" i="4"/>
  <c r="D32" i="4" s="1"/>
  <c r="C76" i="4"/>
  <c r="D76" i="4" s="1"/>
  <c r="C50" i="4"/>
  <c r="D50" i="4" s="1"/>
  <c r="C86" i="4"/>
  <c r="D86" i="4" s="1"/>
  <c r="C7" i="4"/>
  <c r="D7" i="4" s="1"/>
  <c r="C51" i="4"/>
  <c r="D51" i="4" s="1"/>
  <c r="C85" i="4"/>
  <c r="D85" i="4" s="1"/>
  <c r="C52" i="4"/>
  <c r="D52" i="4" s="1"/>
  <c r="C11" i="4"/>
  <c r="D11" i="4" s="1"/>
  <c r="C90" i="4"/>
  <c r="D90" i="4" s="1"/>
  <c r="C53" i="4"/>
  <c r="D53" i="4" s="1"/>
  <c r="C35" i="4"/>
  <c r="D35" i="4" s="1"/>
  <c r="C73" i="4"/>
  <c r="D73" i="4" s="1"/>
  <c r="C54" i="4"/>
  <c r="D54" i="4" s="1"/>
  <c r="C55" i="4"/>
  <c r="D55" i="4" s="1"/>
  <c r="C33" i="4"/>
  <c r="D33" i="4" s="1"/>
  <c r="C18" i="4"/>
  <c r="D18" i="4" s="1"/>
  <c r="C56" i="4"/>
  <c r="D56" i="4" s="1"/>
  <c r="C14" i="4"/>
  <c r="D14" i="4" s="1"/>
  <c r="C10" i="4"/>
  <c r="D10" i="4" s="1"/>
  <c r="C93" i="4"/>
  <c r="D93" i="4" s="1"/>
  <c r="C89" i="4"/>
  <c r="D89" i="4" s="1"/>
  <c r="C57" i="4"/>
  <c r="D57" i="4" s="1"/>
  <c r="C30" i="4"/>
  <c r="D30" i="4" s="1"/>
  <c r="C34" i="4"/>
  <c r="D34" i="4" s="1"/>
  <c r="C36" i="4"/>
  <c r="D36" i="4" s="1"/>
  <c r="C13" i="4"/>
  <c r="D13" i="4" s="1"/>
  <c r="C92" i="4"/>
  <c r="D92" i="4" s="1"/>
  <c r="C24" i="4"/>
  <c r="D24" i="4" s="1"/>
  <c r="C58" i="4"/>
  <c r="D58" i="4" s="1"/>
  <c r="C95" i="4"/>
  <c r="D95" i="4" s="1"/>
  <c r="C96" i="4"/>
  <c r="D96" i="4" s="1"/>
  <c r="C23" i="4"/>
  <c r="D23" i="4" s="1"/>
  <c r="C100" i="4"/>
  <c r="D100" i="4" s="1"/>
  <c r="C59" i="4"/>
  <c r="D59" i="4" s="1"/>
  <c r="C99" i="4"/>
  <c r="D99" i="4" s="1"/>
  <c r="C60" i="4"/>
  <c r="D60" i="4" s="1"/>
  <c r="C37" i="4"/>
  <c r="D37" i="4" s="1"/>
  <c r="C79" i="4"/>
  <c r="D79" i="4" s="1"/>
  <c r="C69" i="4"/>
  <c r="D69" i="4" s="1"/>
  <c r="C74" i="4"/>
  <c r="D74" i="4" s="1"/>
  <c r="C28" i="4"/>
  <c r="D28" i="4" s="1"/>
  <c r="C9" i="4"/>
  <c r="D9" i="4" s="1"/>
  <c r="C61" i="4"/>
  <c r="D61" i="4" s="1"/>
  <c r="C75" i="4"/>
  <c r="D75" i="4" s="1"/>
  <c r="C87" i="4"/>
  <c r="D87" i="4" s="1"/>
  <c r="C62" i="4"/>
  <c r="D62" i="4" s="1"/>
  <c r="C63" i="4"/>
  <c r="D63" i="4" s="1"/>
  <c r="C64" i="4"/>
  <c r="D64" i="4" s="1"/>
  <c r="C65" i="4"/>
  <c r="D65" i="4" s="1"/>
  <c r="C66" i="4"/>
  <c r="D66" i="4" s="1"/>
  <c r="C77" i="4"/>
  <c r="D77" i="4" s="1"/>
  <c r="C83" i="4"/>
  <c r="D83" i="4" s="1"/>
  <c r="C88" i="4"/>
  <c r="D88" i="4" s="1"/>
  <c r="C21" i="4"/>
  <c r="D21" i="4" s="1"/>
  <c r="C70" i="4"/>
  <c r="D70" i="4" s="1"/>
  <c r="C67" i="4"/>
  <c r="D67" i="4" s="1"/>
  <c r="C82" i="4"/>
  <c r="D82" i="4" s="1"/>
  <c r="C97" i="4"/>
  <c r="D97" i="4" s="1"/>
  <c r="C68" i="4"/>
  <c r="D68" i="4" s="1"/>
  <c r="C2" i="4"/>
  <c r="D2" i="4" s="1"/>
  <c r="C3" i="4"/>
  <c r="D3" i="4" s="1"/>
  <c r="C4" i="4"/>
  <c r="D4" i="4" s="1"/>
  <c r="C5" i="4"/>
  <c r="D5" i="4" s="1"/>
  <c r="C6" i="4"/>
  <c r="D6" i="4" s="1"/>
  <c r="C31" i="4"/>
  <c r="D31" i="4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3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3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A1" i="1"/>
  <c r="B1" i="1"/>
  <c r="C1" i="1"/>
  <c r="C1" i="6" l="1"/>
  <c r="G1" i="1"/>
  <c r="E1" i="1"/>
  <c r="F1" i="1"/>
</calcChain>
</file>

<file path=xl/sharedStrings.xml><?xml version="1.0" encoding="utf-8"?>
<sst xmlns="http://schemas.openxmlformats.org/spreadsheetml/2006/main" count="3636" uniqueCount="1029">
  <si>
    <t>Coin</t>
  </si>
  <si>
    <t>number of coins</t>
  </si>
  <si>
    <t>USD amount</t>
  </si>
  <si>
    <t>% of AUM</t>
  </si>
  <si>
    <t>APY %</t>
  </si>
  <si>
    <t>weighted CoF</t>
  </si>
  <si>
    <t>Nim</t>
  </si>
  <si>
    <t>coin CoF %</t>
  </si>
  <si>
    <t>undeployed coins</t>
  </si>
  <si>
    <t>undeployed USD value</t>
  </si>
  <si>
    <t>undeployed percentege</t>
  </si>
  <si>
    <t>precentege of total undeployed</t>
  </si>
  <si>
    <t>Weekly income</t>
  </si>
  <si>
    <t>Weekly cost</t>
  </si>
  <si>
    <t>Net (Full COFA)</t>
  </si>
  <si>
    <t>weighted average</t>
  </si>
  <si>
    <t>WA net (expected)</t>
  </si>
  <si>
    <t>BTC</t>
  </si>
  <si>
    <t>$7,093,393,733</t>
  </si>
  <si>
    <t>$619,719,567</t>
  </si>
  <si>
    <t>$1,377,177</t>
  </si>
  <si>
    <t>$3,983,213</t>
  </si>
  <si>
    <t>-$2,606,036</t>
  </si>
  <si>
    <t>$2,398,200</t>
  </si>
  <si>
    <t>-$1,021,023</t>
  </si>
  <si>
    <t>ETH</t>
  </si>
  <si>
    <t>$6,149,534,162</t>
  </si>
  <si>
    <t>$418,160,038</t>
  </si>
  <si>
    <t>$2,784,731</t>
  </si>
  <si>
    <t>$4,553,020</t>
  </si>
  <si>
    <t>-$1,768,290</t>
  </si>
  <si>
    <t>$3,113,562</t>
  </si>
  <si>
    <t>-$328,832</t>
  </si>
  <si>
    <t>Stable Coins</t>
  </si>
  <si>
    <t>$3,386,842,423</t>
  </si>
  <si>
    <t>$564,137,198</t>
  </si>
  <si>
    <t>$5,306,840</t>
  </si>
  <si>
    <t>$7,796,251</t>
  </si>
  <si>
    <t>-$2,489,411</t>
  </si>
  <si>
    <t>$7,794,230</t>
  </si>
  <si>
    <t>-$2,487,390</t>
  </si>
  <si>
    <t>CEL</t>
  </si>
  <si>
    <t>$2,429,141,960</t>
  </si>
  <si>
    <t>$167,502,537</t>
  </si>
  <si>
    <t>$31,248</t>
  </si>
  <si>
    <t>$1,812,514</t>
  </si>
  <si>
    <t>-$1,781,266</t>
  </si>
  <si>
    <t>$1,023,639</t>
  </si>
  <si>
    <t>-$992,391</t>
  </si>
  <si>
    <t>MATIC</t>
  </si>
  <si>
    <t>$901,799,948</t>
  </si>
  <si>
    <t>$52,548,467</t>
  </si>
  <si>
    <t>$1,601,605</t>
  </si>
  <si>
    <t>$1,409,930</t>
  </si>
  <si>
    <t>$191,675</t>
  </si>
  <si>
    <t>FTT</t>
  </si>
  <si>
    <t>$552,332,155</t>
  </si>
  <si>
    <t>N/A</t>
  </si>
  <si>
    <t>$57,859,810</t>
  </si>
  <si>
    <t>-$74,066</t>
  </si>
  <si>
    <t>$0</t>
  </si>
  <si>
    <t>SRM</t>
  </si>
  <si>
    <t>$322,423,139</t>
  </si>
  <si>
    <t>$3</t>
  </si>
  <si>
    <t>$76,637</t>
  </si>
  <si>
    <t>ADA</t>
  </si>
  <si>
    <t>$308,543,161</t>
  </si>
  <si>
    <t>$18,270,945</t>
  </si>
  <si>
    <t>$295,642</t>
  </si>
  <si>
    <t>$126,384</t>
  </si>
  <si>
    <t>$169,258</t>
  </si>
  <si>
    <t>LINK</t>
  </si>
  <si>
    <t>$230,981,131</t>
  </si>
  <si>
    <t>$9,743,821</t>
  </si>
  <si>
    <t>$91,275</t>
  </si>
  <si>
    <t>$111,493</t>
  </si>
  <si>
    <t>-$20,217</t>
  </si>
  <si>
    <t>$50,093</t>
  </si>
  <si>
    <t>$41,183</t>
  </si>
  <si>
    <t>XRP</t>
  </si>
  <si>
    <t>$184,849,336</t>
  </si>
  <si>
    <t>$27,221,964</t>
  </si>
  <si>
    <t>$133,290</t>
  </si>
  <si>
    <t>$47,279</t>
  </si>
  <si>
    <t>$86,011</t>
  </si>
  <si>
    <t>$45,335</t>
  </si>
  <si>
    <t>$87,955</t>
  </si>
  <si>
    <t>DOT</t>
  </si>
  <si>
    <t>$132,130,616</t>
  </si>
  <si>
    <t>$2,935,398</t>
  </si>
  <si>
    <t>$300,715</t>
  </si>
  <si>
    <t>$190,319</t>
  </si>
  <si>
    <t>$110,396</t>
  </si>
  <si>
    <t>LTC</t>
  </si>
  <si>
    <t>$90,881,843</t>
  </si>
  <si>
    <t>$12,556,209</t>
  </si>
  <si>
    <t>$64,895</t>
  </si>
  <si>
    <t>$50,160</t>
  </si>
  <si>
    <t>$14,735</t>
  </si>
  <si>
    <t>BNB</t>
  </si>
  <si>
    <t>$40,835,852</t>
  </si>
  <si>
    <t>$2,173,292</t>
  </si>
  <si>
    <t>$83,729</t>
  </si>
  <si>
    <t>$45,862</t>
  </si>
  <si>
    <t>$37,867</t>
  </si>
  <si>
    <t>BCH</t>
  </si>
  <si>
    <t>$39,663,220</t>
  </si>
  <si>
    <t>$4,339,073</t>
  </si>
  <si>
    <t>$22,288</t>
  </si>
  <si>
    <t>$17,467</t>
  </si>
  <si>
    <t>$4,820</t>
  </si>
  <si>
    <t>$14,227</t>
  </si>
  <si>
    <t>$8,060</t>
  </si>
  <si>
    <t>SNX</t>
  </si>
  <si>
    <t>$34,594,409</t>
  </si>
  <si>
    <t>$1,621,623</t>
  </si>
  <si>
    <t>$207,047</t>
  </si>
  <si>
    <t>$89,812</t>
  </si>
  <si>
    <t>$117,235</t>
  </si>
  <si>
    <t>UNI</t>
  </si>
  <si>
    <t>$33,159,336</t>
  </si>
  <si>
    <t>$1,645,286</t>
  </si>
  <si>
    <t>$20,642</t>
  </si>
  <si>
    <t>$14,603</t>
  </si>
  <si>
    <t>$6,039</t>
  </si>
  <si>
    <t>$8,651</t>
  </si>
  <si>
    <t>$11,991</t>
  </si>
  <si>
    <t>LUNA</t>
  </si>
  <si>
    <t>$162,145,844</t>
  </si>
  <si>
    <t>$6,457,160</t>
  </si>
  <si>
    <t>$335,352</t>
  </si>
  <si>
    <t>$153,415</t>
  </si>
  <si>
    <t>$181,937</t>
  </si>
  <si>
    <t>XLM</t>
  </si>
  <si>
    <t>$33,439,637</t>
  </si>
  <si>
    <t>$14,066,160</t>
  </si>
  <si>
    <t>$17,972</t>
  </si>
  <si>
    <t>$6,624</t>
  </si>
  <si>
    <t>$11,348</t>
  </si>
  <si>
    <t>AAVE</t>
  </si>
  <si>
    <t>$32,202,268</t>
  </si>
  <si>
    <t>$1,661,767</t>
  </si>
  <si>
    <t>$37,866</t>
  </si>
  <si>
    <t>$24,771</t>
  </si>
  <si>
    <t>$13,095</t>
  </si>
  <si>
    <t>MANA</t>
  </si>
  <si>
    <t>$29,796,874</t>
  </si>
  <si>
    <t>$1,553,876</t>
  </si>
  <si>
    <t>$428</t>
  </si>
  <si>
    <t>$2,464</t>
  </si>
  <si>
    <t>-$2,036</t>
  </si>
  <si>
    <t>$790</t>
  </si>
  <si>
    <t>-$362</t>
  </si>
  <si>
    <t>ZEC</t>
  </si>
  <si>
    <t>$18,319,458</t>
  </si>
  <si>
    <t>$14,058,848</t>
  </si>
  <si>
    <t>$2,651</t>
  </si>
  <si>
    <t>$5,672</t>
  </si>
  <si>
    <t>-$3,021</t>
  </si>
  <si>
    <t>EOS</t>
  </si>
  <si>
    <t>$21,430,895</t>
  </si>
  <si>
    <t>$2,631,734</t>
  </si>
  <si>
    <t>$23,319</t>
  </si>
  <si>
    <t>$18,340</t>
  </si>
  <si>
    <t>$4,980</t>
  </si>
  <si>
    <t>BAT</t>
  </si>
  <si>
    <t>$18,560,798</t>
  </si>
  <si>
    <t>$6,152,336</t>
  </si>
  <si>
    <t>$7,368</t>
  </si>
  <si>
    <t>$3,498</t>
  </si>
  <si>
    <t>$3,870</t>
  </si>
  <si>
    <t>DASH</t>
  </si>
  <si>
    <t>$17,411,726</t>
  </si>
  <si>
    <t>$2,365,277</t>
  </si>
  <si>
    <t>$9,789</t>
  </si>
  <si>
    <t>$13,996</t>
  </si>
  <si>
    <t>-$4,208</t>
  </si>
  <si>
    <t>1INCH</t>
  </si>
  <si>
    <t>$16,847,285</t>
  </si>
  <si>
    <t>$390,927</t>
  </si>
  <si>
    <t>$12,830</t>
  </si>
  <si>
    <t>-$12,830</t>
  </si>
  <si>
    <t>PAXG</t>
  </si>
  <si>
    <t>$16,863,589</t>
  </si>
  <si>
    <t>$16,765,249</t>
  </si>
  <si>
    <t>$85</t>
  </si>
  <si>
    <t>$17,123</t>
  </si>
  <si>
    <t>-$17,038</t>
  </si>
  <si>
    <t>BNT</t>
  </si>
  <si>
    <t>$12,335,216</t>
  </si>
  <si>
    <t>$954,427</t>
  </si>
  <si>
    <t>$34,828</t>
  </si>
  <si>
    <t>$13,948</t>
  </si>
  <si>
    <t>$20,880</t>
  </si>
  <si>
    <t>ZRX</t>
  </si>
  <si>
    <t>$6,782,468</t>
  </si>
  <si>
    <t>$1,255,415</t>
  </si>
  <si>
    <t>$3,769</t>
  </si>
  <si>
    <t>$2,204</t>
  </si>
  <si>
    <t>$1,565</t>
  </si>
  <si>
    <t>$1,410</t>
  </si>
  <si>
    <t>$2,359</t>
  </si>
  <si>
    <t>COMP</t>
  </si>
  <si>
    <t>$7,229,440</t>
  </si>
  <si>
    <t>$4,519,987</t>
  </si>
  <si>
    <t>$2,750</t>
  </si>
  <si>
    <t>$6,256</t>
  </si>
  <si>
    <t>-$3,506</t>
  </si>
  <si>
    <t>$5,006</t>
  </si>
  <si>
    <t>-$2,256</t>
  </si>
  <si>
    <t>ETC</t>
  </si>
  <si>
    <t>$7,581,486</t>
  </si>
  <si>
    <t>$947,920</t>
  </si>
  <si>
    <t>$1,944</t>
  </si>
  <si>
    <t>$4,403</t>
  </si>
  <si>
    <t>-$2,459</t>
  </si>
  <si>
    <t>CVX</t>
  </si>
  <si>
    <t>$7,148,759</t>
  </si>
  <si>
    <t>TGBP</t>
  </si>
  <si>
    <t>$5,805,147</t>
  </si>
  <si>
    <t>$13,363</t>
  </si>
  <si>
    <t>-$13,363</t>
  </si>
  <si>
    <t>TAUD</t>
  </si>
  <si>
    <t>$5,291,885</t>
  </si>
  <si>
    <t>$12,182</t>
  </si>
  <si>
    <t>-$12,182</t>
  </si>
  <si>
    <t>OMG</t>
  </si>
  <si>
    <t>$4,341,919</t>
  </si>
  <si>
    <t>$1,499,141</t>
  </si>
  <si>
    <t>$3,914</t>
  </si>
  <si>
    <t>$376</t>
  </si>
  <si>
    <t>$3,538</t>
  </si>
  <si>
    <t>CRV</t>
  </si>
  <si>
    <t>$4,120,227</t>
  </si>
  <si>
    <t>$72,131</t>
  </si>
  <si>
    <t>$7,856</t>
  </si>
  <si>
    <t>SUSHI</t>
  </si>
  <si>
    <t>$4,232,000</t>
  </si>
  <si>
    <t>$511,067</t>
  </si>
  <si>
    <t>$7,077</t>
  </si>
  <si>
    <t>$3,150</t>
  </si>
  <si>
    <t>$3,927</t>
  </si>
  <si>
    <t>BSV</t>
  </si>
  <si>
    <t>$3,751,396</t>
  </si>
  <si>
    <t>$648,023</t>
  </si>
  <si>
    <t>$2,423</t>
  </si>
  <si>
    <t>$1,255</t>
  </si>
  <si>
    <t>$1,168</t>
  </si>
  <si>
    <t>BADGER</t>
  </si>
  <si>
    <t>$3,265,004</t>
  </si>
  <si>
    <t>$13,558</t>
  </si>
  <si>
    <t>$3,044</t>
  </si>
  <si>
    <t>TCAD</t>
  </si>
  <si>
    <t>$2,601,702</t>
  </si>
  <si>
    <t>$5,989</t>
  </si>
  <si>
    <t>-$5,989</t>
  </si>
  <si>
    <t>KNC</t>
  </si>
  <si>
    <t>$2,352,481</t>
  </si>
  <si>
    <t>$328,252</t>
  </si>
  <si>
    <t>$646</t>
  </si>
  <si>
    <t>$222</t>
  </si>
  <si>
    <t>$424</t>
  </si>
  <si>
    <t>THKD</t>
  </si>
  <si>
    <t>$2,445,338</t>
  </si>
  <si>
    <t>$5,629</t>
  </si>
  <si>
    <t>-$5,629</t>
  </si>
  <si>
    <t>LDO</t>
  </si>
  <si>
    <t>$2,323,210</t>
  </si>
  <si>
    <t>DIGG</t>
  </si>
  <si>
    <t>$1,367,243</t>
  </si>
  <si>
    <t>$1,315</t>
  </si>
  <si>
    <t>YFI</t>
  </si>
  <si>
    <t>$1,045,682</t>
  </si>
  <si>
    <t>$13,569</t>
  </si>
  <si>
    <t>$1,686</t>
  </si>
  <si>
    <t>UMA</t>
  </si>
  <si>
    <t>$1,116,020</t>
  </si>
  <si>
    <t>$287,362</t>
  </si>
  <si>
    <t>$1,190</t>
  </si>
  <si>
    <t>$197</t>
  </si>
  <si>
    <t>$993</t>
  </si>
  <si>
    <t>XAUT</t>
  </si>
  <si>
    <t>$603,449</t>
  </si>
  <si>
    <t>$423,334</t>
  </si>
  <si>
    <t>$30</t>
  </si>
  <si>
    <t>$638</t>
  </si>
  <si>
    <t>-$608</t>
  </si>
  <si>
    <t>REN</t>
  </si>
  <si>
    <t>$461,242</t>
  </si>
  <si>
    <t>$64,021</t>
  </si>
  <si>
    <t>$720</t>
  </si>
  <si>
    <t>LPT</t>
  </si>
  <si>
    <t>$412,053</t>
  </si>
  <si>
    <t>ALPHA</t>
  </si>
  <si>
    <t>$362,982</t>
  </si>
  <si>
    <t>$2,155</t>
  </si>
  <si>
    <t>WDGLD</t>
  </si>
  <si>
    <t>$291,149</t>
  </si>
  <si>
    <t>$670</t>
  </si>
  <si>
    <t>-$670</t>
  </si>
  <si>
    <t>BAL</t>
  </si>
  <si>
    <t>$170,755</t>
  </si>
  <si>
    <t>$9,558</t>
  </si>
  <si>
    <t>$500</t>
  </si>
  <si>
    <t>BTG</t>
  </si>
  <si>
    <t>$160,875</t>
  </si>
  <si>
    <t>$212</t>
  </si>
  <si>
    <t>VSP</t>
  </si>
  <si>
    <t>$161,380</t>
  </si>
  <si>
    <t>PNT</t>
  </si>
  <si>
    <t>$130,329</t>
  </si>
  <si>
    <t>FARM</t>
  </si>
  <si>
    <t>$40,797</t>
  </si>
  <si>
    <t>FIS</t>
  </si>
  <si>
    <t>$31,152</t>
  </si>
  <si>
    <t>MKR</t>
  </si>
  <si>
    <t>$26,650</t>
  </si>
  <si>
    <t>$26,640</t>
  </si>
  <si>
    <t>ORBS</t>
  </si>
  <si>
    <t>$15,679</t>
  </si>
  <si>
    <t>ANKR</t>
  </si>
  <si>
    <t>$4,763</t>
  </si>
  <si>
    <t>$2,354</t>
  </si>
  <si>
    <t>AMPL</t>
  </si>
  <si>
    <t>$4,483</t>
  </si>
  <si>
    <t>$179</t>
  </si>
  <si>
    <t>BOND</t>
  </si>
  <si>
    <t>$4,127</t>
  </si>
  <si>
    <t>$4</t>
  </si>
  <si>
    <t>ONX</t>
  </si>
  <si>
    <t>$285</t>
  </si>
  <si>
    <t>SGR</t>
  </si>
  <si>
    <t>$112</t>
  </si>
  <si>
    <t>LQTY</t>
  </si>
  <si>
    <t>$83</t>
  </si>
  <si>
    <t>ROOK</t>
  </si>
  <si>
    <t>SUM</t>
  </si>
  <si>
    <t>$22,386,143,770</t>
  </si>
  <si>
    <t>Coin/Asset</t>
  </si>
  <si>
    <t>Price</t>
  </si>
  <si>
    <t>Net Assets Total</t>
  </si>
  <si>
    <t>Net Liabilities Total</t>
  </si>
  <si>
    <t>Liabilities</t>
  </si>
  <si>
    <t>Assets</t>
  </si>
  <si>
    <t>Users</t>
  </si>
  <si>
    <t>Institutional (Liability)</t>
  </si>
  <si>
    <t>Defi Borrows - Borrows</t>
  </si>
  <si>
    <t>Defi Asset - Borrows</t>
  </si>
  <si>
    <t>Exchanges APi Borrows</t>
  </si>
  <si>
    <t>Deribit Liabilities</t>
  </si>
  <si>
    <t>Manual Adjustment</t>
  </si>
  <si>
    <t>Bank</t>
  </si>
  <si>
    <t>Fireblocks</t>
  </si>
  <si>
    <t>Institutional (receivable)</t>
  </si>
  <si>
    <t>DeFi Borrows - Assets</t>
  </si>
  <si>
    <t>DeFi Assets - Assets</t>
  </si>
  <si>
    <t>PrimeTrust</t>
  </si>
  <si>
    <t>Retail</t>
  </si>
  <si>
    <t>Trusts</t>
  </si>
  <si>
    <t>Exchanges - API</t>
  </si>
  <si>
    <t>Deribit - API</t>
  </si>
  <si>
    <t>Staking</t>
  </si>
  <si>
    <t>Mining</t>
  </si>
  <si>
    <t>External Assets Manager</t>
  </si>
  <si>
    <t>Exchanges - Fireblocks</t>
  </si>
  <si>
    <t>User Balances</t>
  </si>
  <si>
    <t>User Balances in CEL</t>
  </si>
  <si>
    <t>User Collateral</t>
  </si>
  <si>
    <t>Locked</t>
  </si>
  <si>
    <t>Inst Collateral</t>
  </si>
  <si>
    <t>Inst Borrows</t>
  </si>
  <si>
    <t>FTX - Borrow</t>
  </si>
  <si>
    <t>Others - Liability</t>
  </si>
  <si>
    <t>Bank - Balances</t>
  </si>
  <si>
    <t>Celsius Network</t>
  </si>
  <si>
    <t>Celsius Network System</t>
  </si>
  <si>
    <t>Celsius OTC</t>
  </si>
  <si>
    <t>Celsius Network Finance</t>
  </si>
  <si>
    <t>CEL Treasury</t>
  </si>
  <si>
    <t>CEL Users</t>
  </si>
  <si>
    <t>Loans Out</t>
  </si>
  <si>
    <t>Posted Collateral</t>
  </si>
  <si>
    <t>Loans</t>
  </si>
  <si>
    <t>Grayscale</t>
  </si>
  <si>
    <t>Osprey</t>
  </si>
  <si>
    <t>FTX</t>
  </si>
  <si>
    <t>Stakehound</t>
  </si>
  <si>
    <t>Kraken Staking</t>
  </si>
  <si>
    <t>Direct Staking</t>
  </si>
  <si>
    <t>EAM - Balances</t>
  </si>
  <si>
    <t>Others - Asset</t>
  </si>
  <si>
    <t>BITFINEX</t>
  </si>
  <si>
    <t>COINBASEPRO</t>
  </si>
  <si>
    <t>DERIBIT</t>
  </si>
  <si>
    <t>LIQUID</t>
  </si>
  <si>
    <t>$22,366,842,494.41</t>
  </si>
  <si>
    <t>$21,937,064,256.08</t>
  </si>
  <si>
    <t>-$13,291,661,313.61</t>
  </si>
  <si>
    <t>-$951,665,012.86</t>
  </si>
  <si>
    <t>-$2,828,526,561.97</t>
  </si>
  <si>
    <t>-$83,246,528.10</t>
  </si>
  <si>
    <t>-$1,746,246,156.01</t>
  </si>
  <si>
    <t>-$1,325,580,439.66</t>
  </si>
  <si>
    <t>-$203,037,147.67</t>
  </si>
  <si>
    <t>-$7,059,280.53</t>
  </si>
  <si>
    <t>-$118,315.57</t>
  </si>
  <si>
    <t>$0.00</t>
  </si>
  <si>
    <t>$429,778,238.33</t>
  </si>
  <si>
    <t>$777,777,691.93</t>
  </si>
  <si>
    <t>$681,926,732.93</t>
  </si>
  <si>
    <t>$80,222,156.21</t>
  </si>
  <si>
    <t>$1,204,799.41</t>
  </si>
  <si>
    <t>$1,046,812,463.24</t>
  </si>
  <si>
    <t>$1,067,542,945.07</t>
  </si>
  <si>
    <t>$3,441,180,046.21</t>
  </si>
  <si>
    <t>$2,638,669,359.38</t>
  </si>
  <si>
    <t>$2,776,924,850.87</t>
  </si>
  <si>
    <t>$2,836,097,597.53</t>
  </si>
  <si>
    <t>$62,678,919.37</t>
  </si>
  <si>
    <t>$907,861,030.44</t>
  </si>
  <si>
    <t>$409,465,421.00</t>
  </si>
  <si>
    <t>$43,344,101.98</t>
  </si>
  <si>
    <t>$2,556,669,556.93</t>
  </si>
  <si>
    <t>$5,588,728.34</t>
  </si>
  <si>
    <t>$172,910,178.54</t>
  </si>
  <si>
    <t>$63,779,351.25</t>
  </si>
  <si>
    <t>$967,247,456.19</t>
  </si>
  <si>
    <t>$464,383,570.55</t>
  </si>
  <si>
    <t>$303,922,090.08</t>
  </si>
  <si>
    <t>$141,178,720.81</t>
  </si>
  <si>
    <t>$471,456,561.13</t>
  </si>
  <si>
    <t>$297,762.29</t>
  </si>
  <si>
    <t>$9,486,762.91</t>
  </si>
  <si>
    <t>$8,435,401.48</t>
  </si>
  <si>
    <t>3CRV</t>
  </si>
  <si>
    <t>ALCX</t>
  </si>
  <si>
    <t>alUSD</t>
  </si>
  <si>
    <t>ATLAS</t>
  </si>
  <si>
    <t>AVAX</t>
  </si>
  <si>
    <t>BOBA</t>
  </si>
  <si>
    <t>BOR</t>
  </si>
  <si>
    <t>BUSD</t>
  </si>
  <si>
    <t>CREAM</t>
  </si>
  <si>
    <t>FTM</t>
  </si>
  <si>
    <t>GUSD</t>
  </si>
  <si>
    <t>LUSD</t>
  </si>
  <si>
    <t>LUSD Curve</t>
  </si>
  <si>
    <t>MCDAI</t>
  </si>
  <si>
    <t>PAX</t>
  </si>
  <si>
    <t>QI</t>
  </si>
  <si>
    <t>RAY</t>
  </si>
  <si>
    <t>SGA</t>
  </si>
  <si>
    <t>SGB</t>
  </si>
  <si>
    <t>SOL</t>
  </si>
  <si>
    <t>SPARK</t>
  </si>
  <si>
    <t>SUSD</t>
  </si>
  <si>
    <t>TRU</t>
  </si>
  <si>
    <t>TUSD</t>
  </si>
  <si>
    <t>USD</t>
  </si>
  <si>
    <t>USDC</t>
  </si>
  <si>
    <t>USDT ERC20</t>
  </si>
  <si>
    <t>XTZ</t>
  </si>
  <si>
    <t>YFL</t>
  </si>
  <si>
    <t>ZUSD</t>
  </si>
  <si>
    <t>SRM_LOCKED</t>
  </si>
  <si>
    <t>POLIS</t>
  </si>
  <si>
    <t>SLRS</t>
  </si>
  <si>
    <t>BVOL</t>
  </si>
  <si>
    <t>Category</t>
  </si>
  <si>
    <t>Account</t>
  </si>
  <si>
    <t>Tier</t>
  </si>
  <si>
    <t># of Coins</t>
  </si>
  <si>
    <t>APY</t>
  </si>
  <si>
    <t>COFA</t>
  </si>
  <si>
    <t>USD Value</t>
  </si>
  <si>
    <t>USD Value * COFA</t>
  </si>
  <si>
    <t>USD Value * APY</t>
  </si>
  <si>
    <t>Celsius Borrows Account</t>
  </si>
  <si>
    <t>Institutional Loans</t>
  </si>
  <si>
    <t>$1,320,764,419</t>
  </si>
  <si>
    <t>$1,110,712,873</t>
  </si>
  <si>
    <t>$1,067,542,945</t>
  </si>
  <si>
    <t>$1,046,812,463</t>
  </si>
  <si>
    <t>Retail Loans</t>
  </si>
  <si>
    <t>$907,861,031</t>
  </si>
  <si>
    <t>Underdeployed</t>
  </si>
  <si>
    <t>FTX - Jacob</t>
  </si>
  <si>
    <t>$871,825,668</t>
  </si>
  <si>
    <t>Maker Borrows Vault</t>
  </si>
  <si>
    <t>$763,151,502</t>
  </si>
  <si>
    <t>Defi</t>
  </si>
  <si>
    <t>YD - Curve - stETH</t>
  </si>
  <si>
    <t>$709,697,935</t>
  </si>
  <si>
    <t>undeployed</t>
  </si>
  <si>
    <t>$471,413,846</t>
  </si>
  <si>
    <t>$453,260,000</t>
  </si>
  <si>
    <t>$429,778,238</t>
  </si>
  <si>
    <t>Exchange</t>
  </si>
  <si>
    <t>$412,200,855</t>
  </si>
  <si>
    <t>Trust</t>
  </si>
  <si>
    <t>$400,574,740</t>
  </si>
  <si>
    <t>FTX - CnC</t>
  </si>
  <si>
    <t>$315,728,427</t>
  </si>
  <si>
    <t>FTX - cel_staking</t>
  </si>
  <si>
    <t>$268,535,394</t>
  </si>
  <si>
    <t>YD - Curve - sETH</t>
  </si>
  <si>
    <t>$263,497,748</t>
  </si>
  <si>
    <t>$233,223,295</t>
  </si>
  <si>
    <t>$212,455,395</t>
  </si>
  <si>
    <t>$207,763,432</t>
  </si>
  <si>
    <t>$195,385,291</t>
  </si>
  <si>
    <t>MATIC Staking 9</t>
  </si>
  <si>
    <t>$190,229,645</t>
  </si>
  <si>
    <t>$175,021,254</t>
  </si>
  <si>
    <t>Yield Desk - Badger</t>
  </si>
  <si>
    <t>$172,223,480</t>
  </si>
  <si>
    <t>EAM</t>
  </si>
  <si>
    <t>$160,269,341</t>
  </si>
  <si>
    <t>$150,023,005</t>
  </si>
  <si>
    <t>$129,082,704</t>
  </si>
  <si>
    <t>$128,078,692</t>
  </si>
  <si>
    <t>$127,294,111</t>
  </si>
  <si>
    <t>Other</t>
  </si>
  <si>
    <t>$123,782,031</t>
  </si>
  <si>
    <t>$100,007,473</t>
  </si>
  <si>
    <t>$97,352,376</t>
  </si>
  <si>
    <t>$94,699,215</t>
  </si>
  <si>
    <t>YD - Convex/Badger - hBTC</t>
  </si>
  <si>
    <t>$89,369,928</t>
  </si>
  <si>
    <t>YD - Badger - bBTC</t>
  </si>
  <si>
    <t>$85,106,413</t>
  </si>
  <si>
    <t>$76,397,012</t>
  </si>
  <si>
    <t>$75,382,204</t>
  </si>
  <si>
    <t>$74,707,911</t>
  </si>
  <si>
    <t>AAVE Avalanche</t>
  </si>
  <si>
    <t>$71,198,856</t>
  </si>
  <si>
    <t>YieldDesk_Main</t>
  </si>
  <si>
    <t>$69,752,727</t>
  </si>
  <si>
    <t>$67,190,555</t>
  </si>
  <si>
    <t>$65,717,513</t>
  </si>
  <si>
    <t>$63,779,351</t>
  </si>
  <si>
    <t>YD - Badger - SBTC</t>
  </si>
  <si>
    <t>$63,509,896</t>
  </si>
  <si>
    <t>$58,935,688</t>
  </si>
  <si>
    <t>Deployment - Alpha</t>
  </si>
  <si>
    <t>$58,350,905</t>
  </si>
  <si>
    <t>$58,206,585</t>
  </si>
  <si>
    <t>$55,138,056</t>
  </si>
  <si>
    <t>Yield Desk - Bancor</t>
  </si>
  <si>
    <t>$54,566,507</t>
  </si>
  <si>
    <t>$53,145,356</t>
  </si>
  <si>
    <t>$52,352,775</t>
  </si>
  <si>
    <t>YD - Keeper - ETH</t>
  </si>
  <si>
    <t>YD - Convex - renBTC</t>
  </si>
  <si>
    <t>$51,290,270</t>
  </si>
  <si>
    <t>MATIC Staking 8</t>
  </si>
  <si>
    <t>$50,055,304</t>
  </si>
  <si>
    <t>$46,095,368</t>
  </si>
  <si>
    <t>$40,759,262</t>
  </si>
  <si>
    <t>DD-ABRA-FTT</t>
  </si>
  <si>
    <t>$39,601,098</t>
  </si>
  <si>
    <t>$38,088,834</t>
  </si>
  <si>
    <t>DD - Badger - tBTC</t>
  </si>
  <si>
    <t>$37,569,241</t>
  </si>
  <si>
    <t>Benqi - LINK</t>
  </si>
  <si>
    <t>$35,575,754</t>
  </si>
  <si>
    <t>YD - Badger - PBTC</t>
  </si>
  <si>
    <t>$33,625,740</t>
  </si>
  <si>
    <t>BlockDemon ETH Staking</t>
  </si>
  <si>
    <t>$30,782,410</t>
  </si>
  <si>
    <t>YD - Convex - LUSD</t>
  </si>
  <si>
    <t>$30,394,430</t>
  </si>
  <si>
    <t>OmniMan1</t>
  </si>
  <si>
    <t>$30,020,380</t>
  </si>
  <si>
    <t>MATIC Staking 7</t>
  </si>
  <si>
    <t>$27,917,796</t>
  </si>
  <si>
    <t>DD - Convex - tBTC</t>
  </si>
  <si>
    <t>$27,646,873</t>
  </si>
  <si>
    <t>AAVE Deployment / Staking</t>
  </si>
  <si>
    <t>$27,294,756</t>
  </si>
  <si>
    <t>$27,190,886</t>
  </si>
  <si>
    <t>defi</t>
  </si>
  <si>
    <t>DD-Yearn-WBTC</t>
  </si>
  <si>
    <t>$25,889,619</t>
  </si>
  <si>
    <t>YD - Badger - OBTC</t>
  </si>
  <si>
    <t>$23,554,894</t>
  </si>
  <si>
    <t>$22,965,788</t>
  </si>
  <si>
    <t>YD - Curve/Convex - AnkrETH</t>
  </si>
  <si>
    <t>YD - Vesper - vWBTC</t>
  </si>
  <si>
    <t>$21,259,161</t>
  </si>
  <si>
    <t>$19,719,207</t>
  </si>
  <si>
    <t>YD - Curve - SLINK</t>
  </si>
  <si>
    <t>$19,053,602</t>
  </si>
  <si>
    <t>Defi Banker Joe</t>
  </si>
  <si>
    <t>$19,039,542</t>
  </si>
  <si>
    <t>YD - Vesper - vETH</t>
  </si>
  <si>
    <t>$18,975,196</t>
  </si>
  <si>
    <t>Defi Benqi Deployment</t>
  </si>
  <si>
    <t>YD - Badger - renBTC</t>
  </si>
  <si>
    <t>$18,677,696</t>
  </si>
  <si>
    <t>$16,456,358</t>
  </si>
  <si>
    <t>$16,313,478</t>
  </si>
  <si>
    <t>$15,914,995</t>
  </si>
  <si>
    <t>$15,368,875</t>
  </si>
  <si>
    <t>$15,319,646</t>
  </si>
  <si>
    <t>$14,921,707</t>
  </si>
  <si>
    <t>$14,637,129</t>
  </si>
  <si>
    <t>$14,440,588</t>
  </si>
  <si>
    <t>$14,026,910</t>
  </si>
  <si>
    <t>$13,806,782</t>
  </si>
  <si>
    <t>$13,735,238</t>
  </si>
  <si>
    <t>$13,665,829</t>
  </si>
  <si>
    <t>$13,514,865</t>
  </si>
  <si>
    <t>YD - Harvest - renBTC</t>
  </si>
  <si>
    <t>$12,618,505</t>
  </si>
  <si>
    <t>$11,832,802</t>
  </si>
  <si>
    <t>$11,805,411</t>
  </si>
  <si>
    <t>$11,774,265</t>
  </si>
  <si>
    <t>$11,436,053</t>
  </si>
  <si>
    <t>$11,237,105</t>
  </si>
  <si>
    <t>$11,123,571</t>
  </si>
  <si>
    <t>$10,994,762</t>
  </si>
  <si>
    <t>FTX - CEL</t>
  </si>
  <si>
    <t>$10,442,826</t>
  </si>
  <si>
    <t>YD - Convex - tricrypto2</t>
  </si>
  <si>
    <t>$9,761,024</t>
  </si>
  <si>
    <t>YD - Harvest - HBTC</t>
  </si>
  <si>
    <t>$9,609,350</t>
  </si>
  <si>
    <t>$9,463,615</t>
  </si>
  <si>
    <t>$9,387,201</t>
  </si>
  <si>
    <t>$8,999,685</t>
  </si>
  <si>
    <t>$8,733,299</t>
  </si>
  <si>
    <t>DD-CONVEX-ALETH</t>
  </si>
  <si>
    <t>$8,521,370</t>
  </si>
  <si>
    <t>$8,332,261</t>
  </si>
  <si>
    <t>$8,203,333</t>
  </si>
  <si>
    <t>YD - Curve - BUSDv2</t>
  </si>
  <si>
    <t>$8,093,132</t>
  </si>
  <si>
    <t>$8,043,549</t>
  </si>
  <si>
    <t>$7,599,212</t>
  </si>
  <si>
    <t>$7,544,370</t>
  </si>
  <si>
    <t>FTX - Brad</t>
  </si>
  <si>
    <t>$7,543,066</t>
  </si>
  <si>
    <t>$7,514,626</t>
  </si>
  <si>
    <t>$7,357,301</t>
  </si>
  <si>
    <t>$7,352,585</t>
  </si>
  <si>
    <t>$6,914,575</t>
  </si>
  <si>
    <t>DD - Curve - rETH</t>
  </si>
  <si>
    <t>$6,818,627</t>
  </si>
  <si>
    <t>Deployment Team - Misc</t>
  </si>
  <si>
    <t>$6,693,017</t>
  </si>
  <si>
    <t>FTX - Directional Trading 2</t>
  </si>
  <si>
    <t>$6,690,629</t>
  </si>
  <si>
    <t>$6,412,525</t>
  </si>
  <si>
    <t>Synthetix + Hedge</t>
  </si>
  <si>
    <t>$6,299,946</t>
  </si>
  <si>
    <t>$6,225,184</t>
  </si>
  <si>
    <t>$6,111,100</t>
  </si>
  <si>
    <t>$5,766,819</t>
  </si>
  <si>
    <t>$5,483,986</t>
  </si>
  <si>
    <t>Banker Joe LINK</t>
  </si>
  <si>
    <t>$5,399,102</t>
  </si>
  <si>
    <t>$5,391,667</t>
  </si>
  <si>
    <t>$5,265,087</t>
  </si>
  <si>
    <t>$4,714,416</t>
  </si>
  <si>
    <t>$4,463,340</t>
  </si>
  <si>
    <t>$4,427,341</t>
  </si>
  <si>
    <t>$4,347,382</t>
  </si>
  <si>
    <t>$4,307,901</t>
  </si>
  <si>
    <t>$4,205,060</t>
  </si>
  <si>
    <t>YD - Yearn - crvPBTC</t>
  </si>
  <si>
    <t>$3,936,791</t>
  </si>
  <si>
    <t>$3,932,581</t>
  </si>
  <si>
    <t>$3,862,450</t>
  </si>
  <si>
    <t>$3,855,704</t>
  </si>
  <si>
    <t>$3,771,533</t>
  </si>
  <si>
    <t>$3,623,228</t>
  </si>
  <si>
    <t>$3,571,514</t>
  </si>
  <si>
    <t>$3,487,708</t>
  </si>
  <si>
    <t>$3,479,516</t>
  </si>
  <si>
    <t>$3,308,036</t>
  </si>
  <si>
    <t>$3,208,330</t>
  </si>
  <si>
    <t>$3,193,654</t>
  </si>
  <si>
    <t>Sushi Staking</t>
  </si>
  <si>
    <t>$3,147,346</t>
  </si>
  <si>
    <t>$3,103,373</t>
  </si>
  <si>
    <t>$2,957,224</t>
  </si>
  <si>
    <t>$2,934,133</t>
  </si>
  <si>
    <t>$2,925,609</t>
  </si>
  <si>
    <t>$2,916,044</t>
  </si>
  <si>
    <t>$2,825,311</t>
  </si>
  <si>
    <t>Undeployed</t>
  </si>
  <si>
    <t>Network Deposits</t>
  </si>
  <si>
    <t>$2,641,369</t>
  </si>
  <si>
    <t>$2,641,268</t>
  </si>
  <si>
    <t>$2,617,629</t>
  </si>
  <si>
    <t>$2,584,840</t>
  </si>
  <si>
    <t>$2,577,675</t>
  </si>
  <si>
    <t>$2,528,346</t>
  </si>
  <si>
    <t>$2,443,453</t>
  </si>
  <si>
    <t>$2,422,643</t>
  </si>
  <si>
    <t>$2,396,164</t>
  </si>
  <si>
    <t>$2,237,522</t>
  </si>
  <si>
    <t>$2,225,609</t>
  </si>
  <si>
    <t>$2,112,248</t>
  </si>
  <si>
    <t>$1,896,699</t>
  </si>
  <si>
    <t>$1,878,561</t>
  </si>
  <si>
    <t>$1,875,437</t>
  </si>
  <si>
    <t>$1,827,063</t>
  </si>
  <si>
    <t>$1,826,338</t>
  </si>
  <si>
    <t>$1,813,952</t>
  </si>
  <si>
    <t>$1,809,326</t>
  </si>
  <si>
    <t>$1,798,179</t>
  </si>
  <si>
    <t>$1,749,788</t>
  </si>
  <si>
    <t>$1,631,630</t>
  </si>
  <si>
    <t>$1,599,406</t>
  </si>
  <si>
    <t>$1,580,888</t>
  </si>
  <si>
    <t>$1,552,215</t>
  </si>
  <si>
    <t>$1,535,231</t>
  </si>
  <si>
    <t>$1,528,631</t>
  </si>
  <si>
    <t>$1,510,988</t>
  </si>
  <si>
    <t>$1,502,018</t>
  </si>
  <si>
    <t>$1,450,389</t>
  </si>
  <si>
    <t>$1,445,274</t>
  </si>
  <si>
    <t>$1,367,127</t>
  </si>
  <si>
    <t>$1,349,722</t>
  </si>
  <si>
    <t>$1,262,023</t>
  </si>
  <si>
    <t>$1,169,707</t>
  </si>
  <si>
    <t>$1,156,000</t>
  </si>
  <si>
    <t>KNC Migration</t>
  </si>
  <si>
    <t>$1,129,681</t>
  </si>
  <si>
    <t>$1,114,195</t>
  </si>
  <si>
    <t>$1,094,576</t>
  </si>
  <si>
    <t>$1,005,708</t>
  </si>
  <si>
    <t>$940,331</t>
  </si>
  <si>
    <t>$940,316</t>
  </si>
  <si>
    <t>$929,403</t>
  </si>
  <si>
    <t>$906,951</t>
  </si>
  <si>
    <t>$876,358</t>
  </si>
  <si>
    <t>Deployment - Curve</t>
  </si>
  <si>
    <t>$846,785</t>
  </si>
  <si>
    <t>$828,658</t>
  </si>
  <si>
    <t>$801,896</t>
  </si>
  <si>
    <t>$689,095</t>
  </si>
  <si>
    <t>$641,831</t>
  </si>
  <si>
    <t>$587,410</t>
  </si>
  <si>
    <t>$581,464</t>
  </si>
  <si>
    <t>$504,312</t>
  </si>
  <si>
    <t>$490,818</t>
  </si>
  <si>
    <t>$468,752</t>
  </si>
  <si>
    <t>$457,852</t>
  </si>
  <si>
    <t>$441,736</t>
  </si>
  <si>
    <t>$435,739</t>
  </si>
  <si>
    <t>$427,910</t>
  </si>
  <si>
    <t>$423,239</t>
  </si>
  <si>
    <t>$421,551</t>
  </si>
  <si>
    <t>$410,917</t>
  </si>
  <si>
    <t>$403,730</t>
  </si>
  <si>
    <t>$403,594</t>
  </si>
  <si>
    <t>$397,222</t>
  </si>
  <si>
    <t>$396,558</t>
  </si>
  <si>
    <t>$386,337</t>
  </si>
  <si>
    <t>$384,751</t>
  </si>
  <si>
    <t>$358,117</t>
  </si>
  <si>
    <t>$324,886</t>
  </si>
  <si>
    <t>$298,760</t>
  </si>
  <si>
    <t>$287,814</t>
  </si>
  <si>
    <t>$283,155</t>
  </si>
  <si>
    <t>$279,587</t>
  </si>
  <si>
    <t>$273,528</t>
  </si>
  <si>
    <t>$270,798</t>
  </si>
  <si>
    <t>$270,019</t>
  </si>
  <si>
    <t>$265,410</t>
  </si>
  <si>
    <t>$252,314</t>
  </si>
  <si>
    <t>$250,868</t>
  </si>
  <si>
    <t>YD - AlphaHv2</t>
  </si>
  <si>
    <t>$238,125</t>
  </si>
  <si>
    <t>$237,107</t>
  </si>
  <si>
    <t>$221,485</t>
  </si>
  <si>
    <t>$210,180</t>
  </si>
  <si>
    <t>Deployment - TrueFi</t>
  </si>
  <si>
    <t>$180,115</t>
  </si>
  <si>
    <t>$179,752</t>
  </si>
  <si>
    <t>$172,563</t>
  </si>
  <si>
    <t>$168,448</t>
  </si>
  <si>
    <t>$167,130</t>
  </si>
  <si>
    <t>$162,253</t>
  </si>
  <si>
    <t>$161,603</t>
  </si>
  <si>
    <t>$160,633</t>
  </si>
  <si>
    <t>$160,446</t>
  </si>
  <si>
    <t>$160,146</t>
  </si>
  <si>
    <t>$147,499</t>
  </si>
  <si>
    <t>$140,985</t>
  </si>
  <si>
    <t>$139,668</t>
  </si>
  <si>
    <t>$127,694</t>
  </si>
  <si>
    <t>$125,832</t>
  </si>
  <si>
    <t>$124,373</t>
  </si>
  <si>
    <t>YD - Vesper - vLINK</t>
  </si>
  <si>
    <t>$122,807</t>
  </si>
  <si>
    <t>$120,936</t>
  </si>
  <si>
    <t>FTX - Management</t>
  </si>
  <si>
    <t>$120,489</t>
  </si>
  <si>
    <t>$115,671</t>
  </si>
  <si>
    <t>$102,566</t>
  </si>
  <si>
    <t>Maple Finance</t>
  </si>
  <si>
    <t>$100,528</t>
  </si>
  <si>
    <t>$100,347</t>
  </si>
  <si>
    <t>$99,713</t>
  </si>
  <si>
    <t>$98,340</t>
  </si>
  <si>
    <t>$92,202</t>
  </si>
  <si>
    <t>$92,146</t>
  </si>
  <si>
    <t>$78,427</t>
  </si>
  <si>
    <t>$76,712</t>
  </si>
  <si>
    <t>$75,782</t>
  </si>
  <si>
    <t>$67,851</t>
  </si>
  <si>
    <t>$67,191</t>
  </si>
  <si>
    <t>$62,700</t>
  </si>
  <si>
    <t>$61,045</t>
  </si>
  <si>
    <t>$59,994</t>
  </si>
  <si>
    <t>YD - Curve - oBTC</t>
  </si>
  <si>
    <t>YD - Curve - pBTC</t>
  </si>
  <si>
    <t>$51,957</t>
  </si>
  <si>
    <t>$51,024</t>
  </si>
  <si>
    <t>$49,468</t>
  </si>
  <si>
    <t>$48,269</t>
  </si>
  <si>
    <t>$47,016</t>
  </si>
  <si>
    <t>$44,799</t>
  </si>
  <si>
    <t>$44,635</t>
  </si>
  <si>
    <t>$43,262</t>
  </si>
  <si>
    <t>$41,294</t>
  </si>
  <si>
    <t>$40,723</t>
  </si>
  <si>
    <t>$38,959</t>
  </si>
  <si>
    <t>$38,672</t>
  </si>
  <si>
    <t>$38,329</t>
  </si>
  <si>
    <t>DD - Vesper - vUNI</t>
  </si>
  <si>
    <t>$37,509</t>
  </si>
  <si>
    <t>OmniMan2</t>
  </si>
  <si>
    <t>$37,413</t>
  </si>
  <si>
    <t>$37,256</t>
  </si>
  <si>
    <t>$36,673</t>
  </si>
  <si>
    <t>$33,171</t>
  </si>
  <si>
    <t>$32,783</t>
  </si>
  <si>
    <t>$32,656</t>
  </si>
  <si>
    <t>$31,938</t>
  </si>
  <si>
    <t>$31,606</t>
  </si>
  <si>
    <t>$29,468</t>
  </si>
  <si>
    <t>$27,954</t>
  </si>
  <si>
    <t>$26,798</t>
  </si>
  <si>
    <t>$24,027</t>
  </si>
  <si>
    <t>$23,644</t>
  </si>
  <si>
    <t>$23,148</t>
  </si>
  <si>
    <t>$22,934</t>
  </si>
  <si>
    <t>$22,148</t>
  </si>
  <si>
    <t>$22,109</t>
  </si>
  <si>
    <t>TEST-MATIC</t>
  </si>
  <si>
    <t>$20,698</t>
  </si>
  <si>
    <t>$19,073</t>
  </si>
  <si>
    <t>$18,416</t>
  </si>
  <si>
    <t>$18,409</t>
  </si>
  <si>
    <t>$18,144</t>
  </si>
  <si>
    <t>$18,089</t>
  </si>
  <si>
    <t>$18,059</t>
  </si>
  <si>
    <t>$18,009</t>
  </si>
  <si>
    <t>$17,983</t>
  </si>
  <si>
    <t>$17,750</t>
  </si>
  <si>
    <t>$17,506</t>
  </si>
  <si>
    <t>$17,486</t>
  </si>
  <si>
    <t>$15,754</t>
  </si>
  <si>
    <t>YD - Harvest - oBTC</t>
  </si>
  <si>
    <t>$15,086</t>
  </si>
  <si>
    <t>$14,087</t>
  </si>
  <si>
    <t>$14,027</t>
  </si>
  <si>
    <t>$13,930</t>
  </si>
  <si>
    <t>$13,412</t>
  </si>
  <si>
    <t>$13,408</t>
  </si>
  <si>
    <t>$13,241</t>
  </si>
  <si>
    <t>$13,152</t>
  </si>
  <si>
    <t>$13,126</t>
  </si>
  <si>
    <t>$12,066</t>
  </si>
  <si>
    <t>$11,945</t>
  </si>
  <si>
    <t>Governance Sales</t>
  </si>
  <si>
    <t>Truefi Borrows Account</t>
  </si>
  <si>
    <t>DD - Liquity - LUSD</t>
  </si>
  <si>
    <t>$9,415</t>
  </si>
  <si>
    <t>$8,840</t>
  </si>
  <si>
    <t>$8,467</t>
  </si>
  <si>
    <t>$8,421</t>
  </si>
  <si>
    <t>$7,968</t>
  </si>
  <si>
    <t>$7,587</t>
  </si>
  <si>
    <t>$7,583</t>
  </si>
  <si>
    <t>TEST-ARBITRUM</t>
  </si>
  <si>
    <t>$7,576</t>
  </si>
  <si>
    <t>TEST-FANTOM</t>
  </si>
  <si>
    <t>$7,567</t>
  </si>
  <si>
    <t>$7,512</t>
  </si>
  <si>
    <t>DD-Yearn-LINK</t>
  </si>
  <si>
    <t>DD-SHIBASWAP-WBTC</t>
  </si>
  <si>
    <t>$7,232</t>
  </si>
  <si>
    <t>$7,163</t>
  </si>
  <si>
    <t>DD-NOTIONAL-ETH</t>
  </si>
  <si>
    <t>$7,144</t>
  </si>
  <si>
    <t>$7,137</t>
  </si>
  <si>
    <t>$7,116</t>
  </si>
  <si>
    <t>DD-NOTIONAL-WBTC</t>
  </si>
  <si>
    <t>$7,094</t>
  </si>
  <si>
    <t>$6,994</t>
  </si>
  <si>
    <t>$6,862</t>
  </si>
  <si>
    <t>YD - Curve - BBTC</t>
  </si>
  <si>
    <t>$6,799</t>
  </si>
  <si>
    <t>$6,754</t>
  </si>
  <si>
    <t>$6,593</t>
  </si>
  <si>
    <t>$6,564</t>
  </si>
  <si>
    <t>$6,107</t>
  </si>
  <si>
    <t>Reward Desk</t>
  </si>
  <si>
    <t>$6,051</t>
  </si>
  <si>
    <t>$5,928</t>
  </si>
  <si>
    <t>$5,911</t>
  </si>
  <si>
    <t>$5,908</t>
  </si>
  <si>
    <t>$5,897</t>
  </si>
  <si>
    <t>$5,365</t>
  </si>
  <si>
    <t>$5,027</t>
  </si>
  <si>
    <t>$4,968</t>
  </si>
  <si>
    <t>$4,880</t>
  </si>
  <si>
    <t>$4,710</t>
  </si>
  <si>
    <t>Bufords</t>
  </si>
  <si>
    <t>$4,703</t>
  </si>
  <si>
    <t>$4,519</t>
  </si>
  <si>
    <t>$4,466</t>
  </si>
  <si>
    <t>$4,338</t>
  </si>
  <si>
    <t>$4,275</t>
  </si>
  <si>
    <t>$4,123</t>
  </si>
  <si>
    <t>$4,072</t>
  </si>
  <si>
    <t>TEST-AVALANCHE</t>
  </si>
  <si>
    <t>$4,049</t>
  </si>
  <si>
    <t>$3,772</t>
  </si>
  <si>
    <t>$3,746</t>
  </si>
  <si>
    <t>$3,496</t>
  </si>
  <si>
    <t>$3,384</t>
  </si>
  <si>
    <t>$3,291</t>
  </si>
  <si>
    <t>$3,283</t>
  </si>
  <si>
    <t>$3,203</t>
  </si>
  <si>
    <t>TEST-SYNTHETIX</t>
  </si>
  <si>
    <t>$3,059</t>
  </si>
  <si>
    <t>$2,848</t>
  </si>
  <si>
    <t>$2,805</t>
  </si>
  <si>
    <t>$2,482</t>
  </si>
  <si>
    <t>$2,468</t>
  </si>
  <si>
    <t>$2,239</t>
  </si>
  <si>
    <t>$2,082</t>
  </si>
  <si>
    <t>$1,939</t>
  </si>
  <si>
    <t>$1,928</t>
  </si>
  <si>
    <t>$1,897</t>
  </si>
  <si>
    <t>$1,783</t>
  </si>
  <si>
    <t>$1,661</t>
  </si>
  <si>
    <t>$1,515</t>
  </si>
  <si>
    <t>$1,491</t>
  </si>
  <si>
    <t>$1,440</t>
  </si>
  <si>
    <t>$1,371</t>
  </si>
  <si>
    <t>Deployment - Vesper</t>
  </si>
  <si>
    <t>$1,259</t>
  </si>
  <si>
    <t>$1,211</t>
  </si>
  <si>
    <t>$1,191</t>
  </si>
  <si>
    <t>$1,092</t>
  </si>
  <si>
    <t>$1,066</t>
  </si>
  <si>
    <t>$1,058</t>
  </si>
  <si>
    <t>$1,050</t>
  </si>
  <si>
    <t>$1,028</t>
  </si>
  <si>
    <t>$953</t>
  </si>
  <si>
    <t>$863</t>
  </si>
  <si>
    <t>$812</t>
  </si>
  <si>
    <t>$800</t>
  </si>
  <si>
    <t>$779</t>
  </si>
  <si>
    <t>DD-Elrond-EGLD</t>
  </si>
  <si>
    <t>$650</t>
  </si>
  <si>
    <t>$581</t>
  </si>
  <si>
    <t>$526</t>
  </si>
  <si>
    <t>$471</t>
  </si>
  <si>
    <t>$441</t>
  </si>
  <si>
    <t>$425</t>
  </si>
  <si>
    <t>$422</t>
  </si>
  <si>
    <t>$406</t>
  </si>
  <si>
    <t>YD - BADGER - byvWBTC</t>
  </si>
  <si>
    <t>$379</t>
  </si>
  <si>
    <t>$365</t>
  </si>
  <si>
    <t>$361</t>
  </si>
  <si>
    <t>FTX - Grayscale</t>
  </si>
  <si>
    <t>$206</t>
  </si>
  <si>
    <t>$199</t>
  </si>
  <si>
    <t>$194</t>
  </si>
  <si>
    <t>$159</t>
  </si>
  <si>
    <t>$156</t>
  </si>
  <si>
    <t>$119</t>
  </si>
  <si>
    <t>$116</t>
  </si>
  <si>
    <t>$100</t>
  </si>
  <si>
    <t>$92</t>
  </si>
  <si>
    <t>$91</t>
  </si>
  <si>
    <t>$79</t>
  </si>
  <si>
    <t>$70</t>
  </si>
  <si>
    <t>$64</t>
  </si>
  <si>
    <t>$38</t>
  </si>
  <si>
    <t>$35</t>
  </si>
  <si>
    <t>$29</t>
  </si>
  <si>
    <t>$26</t>
  </si>
  <si>
    <t>$25</t>
  </si>
  <si>
    <t>$16</t>
  </si>
  <si>
    <t>$14</t>
  </si>
  <si>
    <t>$8</t>
  </si>
  <si>
    <t>$5</t>
  </si>
  <si>
    <t>Deployment - 1INCH</t>
  </si>
  <si>
    <t>DD - MATIC-HEZ Arb</t>
  </si>
  <si>
    <t>MATIC Test Account</t>
  </si>
  <si>
    <t>$2</t>
  </si>
  <si>
    <t>$1</t>
  </si>
  <si>
    <t>Yield Desk - Compound</t>
  </si>
  <si>
    <t>ALICE</t>
  </si>
  <si>
    <t>LRC</t>
  </si>
  <si>
    <t>Coin - Pivot Data</t>
  </si>
  <si>
    <t>Coin - Coins Waterfall</t>
  </si>
  <si>
    <t>Coin - Coinstats Recon</t>
  </si>
  <si>
    <t>In Stats in Pivot</t>
  </si>
  <si>
    <t>in Coins in Coinstat</t>
  </si>
  <si>
    <t>In Coins in Pivot</t>
  </si>
  <si>
    <t>Price_Coin_Recon</t>
  </si>
  <si>
    <t>Price_Diff</t>
  </si>
  <si>
    <t>From coin Stats</t>
  </si>
  <si>
    <t>DD - Convex - tricrypto2 II</t>
  </si>
  <si>
    <t>FTX - Kairon2</t>
  </si>
  <si>
    <t>DD - FRAX - Convex</t>
  </si>
  <si>
    <t>Test Avalanche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</si>
</sst>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Inconsolata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4" fontId="0" fillId="0" borderId="0" xfId="0" applyNumberFormat="1"/>
    <xf numFmtId="4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3" fontId="5" fillId="0" borderId="0" xfId="0" applyNumberFormat="1" applyFont="1"/>
    <xf numFmtId="10" fontId="4" fillId="0" borderId="0" xfId="0" applyNumberFormat="1" applyFont="1"/>
    <xf numFmtId="0" fontId="6" fillId="0" borderId="0" xfId="0" applyFont="1"/>
    <xf numFmtId="0" fontId="2" fillId="0" borderId="0" xfId="0" applyFont="1"/>
    <xf numFmtId="0" fontId="7" fillId="0" borderId="0" xfId="0" applyFont="1"/>
    <xf numFmtId="4" fontId="7" fillId="0" borderId="0" xfId="0" applyNumberFormat="1" applyFont="1"/>
    <xf numFmtId="0" fontId="8" fillId="0" borderId="0" xfId="0" applyFont="1"/>
    <xf numFmtId="4" fontId="8" fillId="0" borderId="0" xfId="0" applyNumberFormat="1" applyFont="1"/>
    <xf numFmtId="0" fontId="9" fillId="0" borderId="0" xfId="0" applyFont="1"/>
    <xf numFmtId="3" fontId="4" fillId="0" borderId="0" xfId="0" applyNumberFormat="1" applyFont="1"/>
    <xf numFmtId="169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0674-3559-0149-811D-F7BE109628FA}">
  <sheetPr filterMode="1"/>
  <dimension ref="A1:G96"/>
  <sheetViews>
    <sheetView zoomScale="183" zoomScaleNormal="183" workbookViewId="0">
      <selection activeCell="B105" sqref="A1:XFD1048576"/>
    </sheetView>
  </sheetViews>
  <sheetFormatPr baseColWidth="10" defaultRowHeight="16" x14ac:dyDescent="0.2"/>
  <cols>
    <col min="1" max="1" width="16" bestFit="1" customWidth="1"/>
    <col min="2" max="2" width="20.5" bestFit="1" customWidth="1"/>
    <col min="3" max="3" width="19.5" bestFit="1" customWidth="1"/>
    <col min="5" max="5" width="18.6640625" customWidth="1"/>
    <col min="6" max="6" width="21.1640625" customWidth="1"/>
  </cols>
  <sheetData>
    <row r="1" spans="1:7" x14ac:dyDescent="0.2">
      <c r="A1">
        <f>COUNTA(A3:A100)</f>
        <v>80</v>
      </c>
      <c r="B1">
        <f>COUNTA(B3:B100)</f>
        <v>64</v>
      </c>
      <c r="C1">
        <f>COUNTA(C3:C100)</f>
        <v>83</v>
      </c>
      <c r="E1">
        <f>94 - SUM(E3:E100)</f>
        <v>18</v>
      </c>
      <c r="F1">
        <f t="shared" ref="F1:G1" si="0">94 - SUM(F3:F100)</f>
        <v>30</v>
      </c>
      <c r="G1">
        <f>80 - SUM(G3:G100)</f>
        <v>17</v>
      </c>
    </row>
    <row r="2" spans="1:7" x14ac:dyDescent="0.2">
      <c r="A2" s="15" t="s">
        <v>1016</v>
      </c>
      <c r="B2" s="15" t="s">
        <v>1017</v>
      </c>
      <c r="C2" t="s">
        <v>1018</v>
      </c>
      <c r="E2" t="s">
        <v>1019</v>
      </c>
      <c r="F2" t="s">
        <v>1020</v>
      </c>
      <c r="G2" t="s">
        <v>1021</v>
      </c>
    </row>
    <row r="3" spans="1:7" hidden="1" x14ac:dyDescent="0.2">
      <c r="A3" s="2" t="s">
        <v>17</v>
      </c>
      <c r="B3" s="2" t="s">
        <v>17</v>
      </c>
      <c r="C3" s="9" t="s">
        <v>177</v>
      </c>
      <c r="D3" s="9"/>
      <c r="E3">
        <f>COUNTIF($A$3:$A$96,C3)</f>
        <v>1</v>
      </c>
      <c r="F3">
        <f>COUNTIF($B$3:$B$96,C3)</f>
        <v>1</v>
      </c>
      <c r="G3">
        <f>COUNTIF($B$3:$B$96,A3)</f>
        <v>1</v>
      </c>
    </row>
    <row r="4" spans="1:7" hidden="1" x14ac:dyDescent="0.2">
      <c r="A4" s="2" t="s">
        <v>25</v>
      </c>
      <c r="B4" s="2" t="s">
        <v>25</v>
      </c>
      <c r="C4" s="9" t="s">
        <v>434</v>
      </c>
      <c r="D4" s="9"/>
      <c r="E4">
        <f t="shared" ref="E4:E67" si="1">COUNTIF($A$3:$A$96,C4)</f>
        <v>1</v>
      </c>
      <c r="F4">
        <f t="shared" ref="F4:F67" si="2">COUNTIF($B$3:$B$96,C4)</f>
        <v>0</v>
      </c>
      <c r="G4">
        <f t="shared" ref="G4:G67" si="3">COUNTIF($B$3:$B$96,A4)</f>
        <v>1</v>
      </c>
    </row>
    <row r="5" spans="1:7" hidden="1" x14ac:dyDescent="0.2">
      <c r="A5" s="2" t="s">
        <v>41</v>
      </c>
      <c r="B5" s="2" t="s">
        <v>41</v>
      </c>
      <c r="C5" s="9" t="s">
        <v>139</v>
      </c>
      <c r="D5" s="9"/>
      <c r="E5">
        <f t="shared" si="1"/>
        <v>1</v>
      </c>
      <c r="F5">
        <f t="shared" si="2"/>
        <v>1</v>
      </c>
      <c r="G5">
        <f t="shared" si="3"/>
        <v>1</v>
      </c>
    </row>
    <row r="6" spans="1:7" hidden="1" x14ac:dyDescent="0.2">
      <c r="A6" s="2" t="s">
        <v>49</v>
      </c>
      <c r="B6" s="2" t="s">
        <v>49</v>
      </c>
      <c r="C6" s="9" t="s">
        <v>65</v>
      </c>
      <c r="D6" s="9"/>
      <c r="E6">
        <f t="shared" si="1"/>
        <v>1</v>
      </c>
      <c r="F6">
        <f t="shared" si="2"/>
        <v>1</v>
      </c>
      <c r="G6">
        <f t="shared" si="3"/>
        <v>1</v>
      </c>
    </row>
    <row r="7" spans="1:7" hidden="1" x14ac:dyDescent="0.2">
      <c r="A7" s="2" t="s">
        <v>61</v>
      </c>
      <c r="B7" s="2" t="s">
        <v>55</v>
      </c>
      <c r="C7" s="9" t="s">
        <v>435</v>
      </c>
      <c r="D7" s="9"/>
      <c r="E7">
        <f t="shared" si="1"/>
        <v>0</v>
      </c>
      <c r="F7">
        <f t="shared" si="2"/>
        <v>0</v>
      </c>
      <c r="G7">
        <f t="shared" si="3"/>
        <v>1</v>
      </c>
    </row>
    <row r="8" spans="1:7" hidden="1" x14ac:dyDescent="0.2">
      <c r="A8" s="2" t="s">
        <v>55</v>
      </c>
      <c r="B8" s="2" t="s">
        <v>61</v>
      </c>
      <c r="C8" s="9" t="s">
        <v>293</v>
      </c>
      <c r="D8" s="9"/>
      <c r="E8">
        <f t="shared" si="1"/>
        <v>1</v>
      </c>
      <c r="F8">
        <f t="shared" si="2"/>
        <v>1</v>
      </c>
      <c r="G8">
        <f t="shared" si="3"/>
        <v>1</v>
      </c>
    </row>
    <row r="9" spans="1:7" hidden="1" x14ac:dyDescent="0.2">
      <c r="A9" s="2" t="s">
        <v>65</v>
      </c>
      <c r="B9" s="2" t="s">
        <v>65</v>
      </c>
      <c r="C9" s="9"/>
      <c r="D9" s="9"/>
      <c r="E9">
        <f t="shared" si="1"/>
        <v>0</v>
      </c>
      <c r="F9">
        <f t="shared" si="2"/>
        <v>0</v>
      </c>
      <c r="G9">
        <f t="shared" si="3"/>
        <v>1</v>
      </c>
    </row>
    <row r="10" spans="1:7" hidden="1" x14ac:dyDescent="0.2">
      <c r="A10" s="2" t="s">
        <v>79</v>
      </c>
      <c r="B10" s="2" t="s">
        <v>71</v>
      </c>
      <c r="C10" s="9" t="s">
        <v>323</v>
      </c>
      <c r="D10" s="9"/>
      <c r="E10">
        <f t="shared" si="1"/>
        <v>1</v>
      </c>
      <c r="F10">
        <f t="shared" si="2"/>
        <v>1</v>
      </c>
      <c r="G10">
        <f t="shared" si="3"/>
        <v>1</v>
      </c>
    </row>
    <row r="11" spans="1:7" hidden="1" x14ac:dyDescent="0.2">
      <c r="A11" s="2" t="s">
        <v>127</v>
      </c>
      <c r="B11" s="2" t="s">
        <v>79</v>
      </c>
      <c r="C11" s="9" t="s">
        <v>320</v>
      </c>
      <c r="D11" s="9"/>
      <c r="E11">
        <f t="shared" si="1"/>
        <v>1</v>
      </c>
      <c r="F11">
        <f t="shared" si="2"/>
        <v>1</v>
      </c>
      <c r="G11">
        <f t="shared" si="3"/>
        <v>1</v>
      </c>
    </row>
    <row r="12" spans="1:7" hidden="1" x14ac:dyDescent="0.2">
      <c r="A12" s="2" t="s">
        <v>71</v>
      </c>
      <c r="B12" s="2" t="s">
        <v>87</v>
      </c>
      <c r="C12" s="9" t="s">
        <v>437</v>
      </c>
      <c r="D12" s="9"/>
      <c r="E12">
        <f t="shared" si="1"/>
        <v>1</v>
      </c>
      <c r="F12">
        <f t="shared" si="2"/>
        <v>0</v>
      </c>
      <c r="G12">
        <f t="shared" si="3"/>
        <v>1</v>
      </c>
    </row>
    <row r="13" spans="1:7" hidden="1" x14ac:dyDescent="0.2">
      <c r="A13" s="2" t="s">
        <v>87</v>
      </c>
      <c r="B13" s="2" t="s">
        <v>93</v>
      </c>
      <c r="C13" s="9" t="s">
        <v>438</v>
      </c>
      <c r="D13" s="9"/>
      <c r="E13">
        <f t="shared" si="1"/>
        <v>1</v>
      </c>
      <c r="F13">
        <f t="shared" si="2"/>
        <v>0</v>
      </c>
      <c r="G13">
        <f t="shared" si="3"/>
        <v>1</v>
      </c>
    </row>
    <row r="14" spans="1:7" hidden="1" x14ac:dyDescent="0.2">
      <c r="A14" s="2" t="s">
        <v>93</v>
      </c>
      <c r="B14" s="2" t="s">
        <v>99</v>
      </c>
      <c r="C14" s="9" t="s">
        <v>248</v>
      </c>
      <c r="D14" s="9"/>
      <c r="E14">
        <f t="shared" si="1"/>
        <v>1</v>
      </c>
      <c r="F14">
        <f t="shared" si="2"/>
        <v>1</v>
      </c>
      <c r="G14">
        <f t="shared" si="3"/>
        <v>1</v>
      </c>
    </row>
    <row r="15" spans="1:7" hidden="1" x14ac:dyDescent="0.2">
      <c r="A15" s="2" t="s">
        <v>99</v>
      </c>
      <c r="B15" s="2" t="s">
        <v>105</v>
      </c>
      <c r="C15" s="9" t="s">
        <v>300</v>
      </c>
      <c r="D15" s="9"/>
      <c r="E15">
        <f t="shared" si="1"/>
        <v>1</v>
      </c>
      <c r="F15">
        <f t="shared" si="2"/>
        <v>1</v>
      </c>
      <c r="G15">
        <f t="shared" si="3"/>
        <v>1</v>
      </c>
    </row>
    <row r="16" spans="1:7" hidden="1" x14ac:dyDescent="0.2">
      <c r="A16" s="2" t="s">
        <v>113</v>
      </c>
      <c r="B16" s="2" t="s">
        <v>113</v>
      </c>
      <c r="C16" s="9" t="s">
        <v>165</v>
      </c>
      <c r="D16" s="9"/>
      <c r="E16">
        <f t="shared" si="1"/>
        <v>1</v>
      </c>
      <c r="F16">
        <f t="shared" si="2"/>
        <v>1</v>
      </c>
      <c r="G16">
        <f t="shared" si="3"/>
        <v>1</v>
      </c>
    </row>
    <row r="17" spans="1:7" hidden="1" x14ac:dyDescent="0.2">
      <c r="A17" s="2" t="s">
        <v>139</v>
      </c>
      <c r="B17" s="2" t="s">
        <v>119</v>
      </c>
      <c r="C17" s="9" t="s">
        <v>105</v>
      </c>
      <c r="D17" s="9"/>
      <c r="E17">
        <f t="shared" si="1"/>
        <v>1</v>
      </c>
      <c r="F17">
        <f t="shared" si="2"/>
        <v>1</v>
      </c>
      <c r="G17">
        <f t="shared" si="3"/>
        <v>1</v>
      </c>
    </row>
    <row r="18" spans="1:7" hidden="1" x14ac:dyDescent="0.2">
      <c r="A18" s="2" t="s">
        <v>105</v>
      </c>
      <c r="B18" s="2" t="s">
        <v>127</v>
      </c>
      <c r="C18" s="9" t="s">
        <v>99</v>
      </c>
      <c r="D18" s="9"/>
      <c r="E18">
        <f t="shared" si="1"/>
        <v>1</v>
      </c>
      <c r="F18">
        <f t="shared" si="2"/>
        <v>1</v>
      </c>
      <c r="G18">
        <f t="shared" si="3"/>
        <v>1</v>
      </c>
    </row>
    <row r="19" spans="1:7" hidden="1" x14ac:dyDescent="0.2">
      <c r="A19" s="2" t="s">
        <v>177</v>
      </c>
      <c r="B19" s="2" t="s">
        <v>133</v>
      </c>
      <c r="C19" s="9" t="s">
        <v>188</v>
      </c>
      <c r="D19" s="9"/>
      <c r="E19">
        <f t="shared" si="1"/>
        <v>1</v>
      </c>
      <c r="F19">
        <f t="shared" si="2"/>
        <v>1</v>
      </c>
      <c r="G19">
        <f t="shared" si="3"/>
        <v>1</v>
      </c>
    </row>
    <row r="20" spans="1:7" hidden="1" x14ac:dyDescent="0.2">
      <c r="A20" s="2" t="s">
        <v>145</v>
      </c>
      <c r="B20" s="2" t="s">
        <v>139</v>
      </c>
      <c r="C20" s="9" t="s">
        <v>439</v>
      </c>
      <c r="D20" s="9"/>
      <c r="E20">
        <f t="shared" si="1"/>
        <v>1</v>
      </c>
      <c r="F20">
        <f t="shared" si="2"/>
        <v>0</v>
      </c>
      <c r="G20">
        <f t="shared" si="3"/>
        <v>1</v>
      </c>
    </row>
    <row r="21" spans="1:7" x14ac:dyDescent="0.2">
      <c r="A21" s="2" t="s">
        <v>434</v>
      </c>
      <c r="B21" s="2" t="s">
        <v>145</v>
      </c>
      <c r="C21" s="9" t="s">
        <v>326</v>
      </c>
      <c r="D21" s="9"/>
      <c r="E21">
        <f t="shared" si="1"/>
        <v>1</v>
      </c>
      <c r="F21">
        <f t="shared" si="2"/>
        <v>1</v>
      </c>
      <c r="G21">
        <f t="shared" si="3"/>
        <v>0</v>
      </c>
    </row>
    <row r="22" spans="1:7" hidden="1" x14ac:dyDescent="0.2">
      <c r="A22" s="2" t="s">
        <v>159</v>
      </c>
      <c r="B22" s="2" t="s">
        <v>153</v>
      </c>
      <c r="C22" s="9" t="s">
        <v>440</v>
      </c>
      <c r="D22" s="9"/>
      <c r="E22">
        <f t="shared" si="1"/>
        <v>1</v>
      </c>
      <c r="F22">
        <f t="shared" si="2"/>
        <v>0</v>
      </c>
      <c r="G22">
        <f t="shared" si="3"/>
        <v>1</v>
      </c>
    </row>
    <row r="23" spans="1:7" hidden="1" x14ac:dyDescent="0.2">
      <c r="A23" s="2" t="s">
        <v>119</v>
      </c>
      <c r="B23" s="2" t="s">
        <v>159</v>
      </c>
      <c r="C23" s="9" t="s">
        <v>242</v>
      </c>
      <c r="D23" s="9"/>
      <c r="E23">
        <f t="shared" si="1"/>
        <v>1</v>
      </c>
      <c r="F23">
        <f t="shared" si="2"/>
        <v>1</v>
      </c>
      <c r="G23">
        <f t="shared" si="3"/>
        <v>1</v>
      </c>
    </row>
    <row r="24" spans="1:7" hidden="1" x14ac:dyDescent="0.2">
      <c r="A24" s="2" t="s">
        <v>153</v>
      </c>
      <c r="B24" s="2" t="s">
        <v>165</v>
      </c>
      <c r="C24" s="9" t="s">
        <v>17</v>
      </c>
      <c r="D24" s="9"/>
      <c r="E24">
        <f t="shared" si="1"/>
        <v>1</v>
      </c>
      <c r="F24">
        <f t="shared" si="2"/>
        <v>1</v>
      </c>
      <c r="G24">
        <f t="shared" si="3"/>
        <v>1</v>
      </c>
    </row>
    <row r="25" spans="1:7" hidden="1" x14ac:dyDescent="0.2">
      <c r="A25" s="2" t="s">
        <v>133</v>
      </c>
      <c r="B25" s="2" t="s">
        <v>171</v>
      </c>
      <c r="C25" s="9" t="s">
        <v>304</v>
      </c>
      <c r="D25" s="9"/>
      <c r="E25">
        <f t="shared" si="1"/>
        <v>1</v>
      </c>
      <c r="F25">
        <f t="shared" si="2"/>
        <v>1</v>
      </c>
      <c r="G25">
        <f t="shared" si="3"/>
        <v>1</v>
      </c>
    </row>
    <row r="26" spans="1:7" hidden="1" x14ac:dyDescent="0.2">
      <c r="A26" s="2" t="s">
        <v>182</v>
      </c>
      <c r="B26" s="2" t="s">
        <v>177</v>
      </c>
      <c r="C26" s="9"/>
      <c r="D26" s="9"/>
      <c r="E26">
        <f t="shared" si="1"/>
        <v>0</v>
      </c>
      <c r="F26">
        <f t="shared" si="2"/>
        <v>0</v>
      </c>
      <c r="G26">
        <f t="shared" si="3"/>
        <v>1</v>
      </c>
    </row>
    <row r="27" spans="1:7" hidden="1" x14ac:dyDescent="0.2">
      <c r="A27" s="2" t="s">
        <v>171</v>
      </c>
      <c r="B27" s="2" t="s">
        <v>182</v>
      </c>
      <c r="C27" s="9" t="s">
        <v>41</v>
      </c>
      <c r="D27" s="9"/>
      <c r="E27">
        <f t="shared" si="1"/>
        <v>1</v>
      </c>
      <c r="F27">
        <f t="shared" si="2"/>
        <v>1</v>
      </c>
      <c r="G27">
        <f t="shared" si="3"/>
        <v>1</v>
      </c>
    </row>
    <row r="28" spans="1:7" hidden="1" x14ac:dyDescent="0.2">
      <c r="A28" s="2" t="s">
        <v>165</v>
      </c>
      <c r="B28" s="2" t="s">
        <v>188</v>
      </c>
      <c r="C28" s="9" t="s">
        <v>202</v>
      </c>
      <c r="D28" s="9"/>
      <c r="E28">
        <f t="shared" si="1"/>
        <v>1</v>
      </c>
      <c r="F28">
        <f t="shared" si="2"/>
        <v>1</v>
      </c>
      <c r="G28">
        <f t="shared" si="3"/>
        <v>1</v>
      </c>
    </row>
    <row r="29" spans="1:7" hidden="1" x14ac:dyDescent="0.2">
      <c r="A29" s="2" t="s">
        <v>188</v>
      </c>
      <c r="B29" s="2" t="s">
        <v>194</v>
      </c>
      <c r="C29" s="9" t="s">
        <v>442</v>
      </c>
      <c r="D29" s="9"/>
      <c r="E29">
        <f t="shared" si="1"/>
        <v>1</v>
      </c>
      <c r="F29">
        <f t="shared" si="2"/>
        <v>0</v>
      </c>
      <c r="G29">
        <f t="shared" si="3"/>
        <v>1</v>
      </c>
    </row>
    <row r="30" spans="1:7" hidden="1" x14ac:dyDescent="0.2">
      <c r="A30" s="2" t="s">
        <v>218</v>
      </c>
      <c r="B30" s="2" t="s">
        <v>202</v>
      </c>
      <c r="C30" s="9" t="s">
        <v>232</v>
      </c>
      <c r="D30" s="9"/>
      <c r="E30">
        <f t="shared" si="1"/>
        <v>1</v>
      </c>
      <c r="F30">
        <f t="shared" si="2"/>
        <v>1</v>
      </c>
      <c r="G30">
        <f t="shared" si="3"/>
        <v>1</v>
      </c>
    </row>
    <row r="31" spans="1:7" hidden="1" x14ac:dyDescent="0.2">
      <c r="A31" s="2" t="s">
        <v>216</v>
      </c>
      <c r="B31" s="2" t="s">
        <v>210</v>
      </c>
      <c r="C31" s="9" t="s">
        <v>216</v>
      </c>
      <c r="D31" s="9"/>
      <c r="E31">
        <f t="shared" si="1"/>
        <v>1</v>
      </c>
      <c r="F31">
        <f t="shared" si="2"/>
        <v>1</v>
      </c>
      <c r="G31">
        <f t="shared" si="3"/>
        <v>1</v>
      </c>
    </row>
    <row r="32" spans="1:7" hidden="1" x14ac:dyDescent="0.2">
      <c r="A32" s="2" t="s">
        <v>222</v>
      </c>
      <c r="B32" s="2" t="s">
        <v>216</v>
      </c>
      <c r="C32" s="9" t="s">
        <v>171</v>
      </c>
      <c r="D32" s="9"/>
      <c r="E32">
        <f t="shared" si="1"/>
        <v>1</v>
      </c>
      <c r="F32">
        <f t="shared" si="2"/>
        <v>1</v>
      </c>
      <c r="G32">
        <f t="shared" si="3"/>
        <v>1</v>
      </c>
    </row>
    <row r="33" spans="1:7" hidden="1" x14ac:dyDescent="0.2">
      <c r="A33" s="2" t="s">
        <v>210</v>
      </c>
      <c r="B33" s="2" t="s">
        <v>218</v>
      </c>
      <c r="C33" s="9" t="s">
        <v>268</v>
      </c>
      <c r="D33" s="9"/>
      <c r="E33">
        <f t="shared" si="1"/>
        <v>1</v>
      </c>
      <c r="F33">
        <f t="shared" si="2"/>
        <v>1</v>
      </c>
      <c r="G33">
        <f t="shared" si="3"/>
        <v>1</v>
      </c>
    </row>
    <row r="34" spans="1:7" hidden="1" x14ac:dyDescent="0.2">
      <c r="A34" s="2" t="s">
        <v>202</v>
      </c>
      <c r="B34" s="2" t="s">
        <v>222</v>
      </c>
      <c r="C34" s="9" t="s">
        <v>87</v>
      </c>
      <c r="D34" s="9"/>
      <c r="E34">
        <f t="shared" si="1"/>
        <v>1</v>
      </c>
      <c r="F34">
        <f t="shared" si="2"/>
        <v>1</v>
      </c>
      <c r="G34">
        <f t="shared" si="3"/>
        <v>1</v>
      </c>
    </row>
    <row r="35" spans="1:7" x14ac:dyDescent="0.2">
      <c r="A35" s="2" t="s">
        <v>453</v>
      </c>
      <c r="B35" s="2" t="s">
        <v>226</v>
      </c>
      <c r="C35" s="9" t="s">
        <v>159</v>
      </c>
      <c r="D35" s="9"/>
      <c r="E35">
        <f t="shared" si="1"/>
        <v>1</v>
      </c>
      <c r="F35">
        <f t="shared" si="2"/>
        <v>1</v>
      </c>
      <c r="G35">
        <f t="shared" si="3"/>
        <v>0</v>
      </c>
    </row>
    <row r="36" spans="1:7" hidden="1" x14ac:dyDescent="0.2">
      <c r="A36" s="2" t="s">
        <v>232</v>
      </c>
      <c r="B36" s="2" t="s">
        <v>232</v>
      </c>
      <c r="C36" s="9" t="s">
        <v>210</v>
      </c>
      <c r="D36" s="9"/>
      <c r="E36">
        <f t="shared" si="1"/>
        <v>1</v>
      </c>
      <c r="F36">
        <f t="shared" si="2"/>
        <v>1</v>
      </c>
      <c r="G36">
        <f t="shared" si="3"/>
        <v>1</v>
      </c>
    </row>
    <row r="37" spans="1:7" hidden="1" x14ac:dyDescent="0.2">
      <c r="A37" s="2" t="s">
        <v>236</v>
      </c>
      <c r="B37" s="2" t="s">
        <v>236</v>
      </c>
      <c r="C37" s="9" t="s">
        <v>25</v>
      </c>
      <c r="D37" s="9"/>
      <c r="E37">
        <f t="shared" si="1"/>
        <v>1</v>
      </c>
      <c r="F37">
        <f t="shared" si="2"/>
        <v>1</v>
      </c>
      <c r="G37">
        <f t="shared" si="3"/>
        <v>1</v>
      </c>
    </row>
    <row r="38" spans="1:7" hidden="1" x14ac:dyDescent="0.2">
      <c r="A38" s="2" t="s">
        <v>242</v>
      </c>
      <c r="B38" s="2" t="s">
        <v>242</v>
      </c>
      <c r="C38" s="9" t="s">
        <v>311</v>
      </c>
      <c r="D38" s="9"/>
      <c r="E38">
        <f t="shared" si="1"/>
        <v>1</v>
      </c>
      <c r="F38">
        <f t="shared" si="2"/>
        <v>1</v>
      </c>
      <c r="G38">
        <f t="shared" si="3"/>
        <v>1</v>
      </c>
    </row>
    <row r="39" spans="1:7" hidden="1" x14ac:dyDescent="0.2">
      <c r="A39" s="2" t="s">
        <v>248</v>
      </c>
      <c r="B39" s="2" t="s">
        <v>248</v>
      </c>
      <c r="C39" s="9" t="s">
        <v>313</v>
      </c>
      <c r="D39" s="9"/>
      <c r="E39">
        <f t="shared" si="1"/>
        <v>1</v>
      </c>
      <c r="F39">
        <f t="shared" si="2"/>
        <v>1</v>
      </c>
      <c r="G39">
        <f t="shared" si="3"/>
        <v>1</v>
      </c>
    </row>
    <row r="40" spans="1:7" hidden="1" x14ac:dyDescent="0.2">
      <c r="A40" s="2" t="s">
        <v>226</v>
      </c>
      <c r="B40" s="2" t="s">
        <v>252</v>
      </c>
      <c r="C40" s="9" t="s">
        <v>443</v>
      </c>
      <c r="D40" s="9"/>
      <c r="E40">
        <f t="shared" si="1"/>
        <v>1</v>
      </c>
      <c r="F40">
        <f t="shared" si="2"/>
        <v>0</v>
      </c>
      <c r="G40">
        <f t="shared" si="3"/>
        <v>1</v>
      </c>
    </row>
    <row r="41" spans="1:7" hidden="1" x14ac:dyDescent="0.2">
      <c r="A41" s="2" t="s">
        <v>194</v>
      </c>
      <c r="B41" s="2" t="s">
        <v>256</v>
      </c>
      <c r="C41" s="9" t="s">
        <v>55</v>
      </c>
      <c r="D41" s="9"/>
      <c r="E41">
        <f t="shared" si="1"/>
        <v>1</v>
      </c>
      <c r="F41">
        <f t="shared" si="2"/>
        <v>1</v>
      </c>
      <c r="G41">
        <f t="shared" si="3"/>
        <v>1</v>
      </c>
    </row>
    <row r="42" spans="1:7" hidden="1" x14ac:dyDescent="0.2">
      <c r="A42" s="2" t="s">
        <v>252</v>
      </c>
      <c r="B42" s="2" t="s">
        <v>262</v>
      </c>
      <c r="C42" s="9"/>
      <c r="D42" s="9"/>
      <c r="E42">
        <f t="shared" si="1"/>
        <v>0</v>
      </c>
      <c r="F42">
        <f t="shared" si="2"/>
        <v>0</v>
      </c>
      <c r="G42">
        <f t="shared" si="3"/>
        <v>1</v>
      </c>
    </row>
    <row r="43" spans="1:7" hidden="1" x14ac:dyDescent="0.2">
      <c r="A43" s="2" t="s">
        <v>266</v>
      </c>
      <c r="B43" s="2" t="s">
        <v>266</v>
      </c>
      <c r="C43" s="9" t="s">
        <v>256</v>
      </c>
      <c r="D43" s="9"/>
      <c r="E43">
        <f t="shared" si="1"/>
        <v>1</v>
      </c>
      <c r="F43">
        <f t="shared" si="2"/>
        <v>1</v>
      </c>
      <c r="G43">
        <f t="shared" si="3"/>
        <v>1</v>
      </c>
    </row>
    <row r="44" spans="1:7" hidden="1" x14ac:dyDescent="0.2">
      <c r="A44" s="2" t="s">
        <v>262</v>
      </c>
      <c r="B44" s="2" t="s">
        <v>268</v>
      </c>
      <c r="C44" s="9" t="s">
        <v>266</v>
      </c>
      <c r="D44" s="9"/>
      <c r="E44">
        <f t="shared" si="1"/>
        <v>1</v>
      </c>
      <c r="F44">
        <f t="shared" si="2"/>
        <v>1</v>
      </c>
      <c r="G44">
        <f t="shared" si="3"/>
        <v>1</v>
      </c>
    </row>
    <row r="45" spans="1:7" x14ac:dyDescent="0.2">
      <c r="A45" s="2" t="s">
        <v>464</v>
      </c>
      <c r="B45" s="2" t="s">
        <v>271</v>
      </c>
      <c r="C45" s="9" t="s">
        <v>71</v>
      </c>
      <c r="D45" s="9"/>
      <c r="E45">
        <f t="shared" si="1"/>
        <v>1</v>
      </c>
      <c r="F45">
        <f t="shared" si="2"/>
        <v>1</v>
      </c>
      <c r="G45">
        <f t="shared" si="3"/>
        <v>0</v>
      </c>
    </row>
    <row r="46" spans="1:7" x14ac:dyDescent="0.2">
      <c r="A46" s="2" t="s">
        <v>465</v>
      </c>
      <c r="B46" s="2" t="s">
        <v>275</v>
      </c>
      <c r="C46" s="9" t="s">
        <v>291</v>
      </c>
      <c r="D46" s="9"/>
      <c r="E46">
        <f t="shared" si="1"/>
        <v>1</v>
      </c>
      <c r="F46">
        <f t="shared" si="2"/>
        <v>1</v>
      </c>
      <c r="G46">
        <f t="shared" si="3"/>
        <v>0</v>
      </c>
    </row>
    <row r="47" spans="1:7" hidden="1" x14ac:dyDescent="0.2">
      <c r="A47" s="2" t="s">
        <v>268</v>
      </c>
      <c r="B47" s="2" t="s">
        <v>281</v>
      </c>
      <c r="C47" s="9" t="s">
        <v>333</v>
      </c>
      <c r="D47" s="9"/>
      <c r="E47">
        <f t="shared" si="1"/>
        <v>1</v>
      </c>
      <c r="F47">
        <f t="shared" si="2"/>
        <v>1</v>
      </c>
      <c r="G47">
        <f t="shared" si="3"/>
        <v>1</v>
      </c>
    </row>
    <row r="48" spans="1:7" x14ac:dyDescent="0.2">
      <c r="A48" s="2" t="s">
        <v>450</v>
      </c>
      <c r="B48" s="2" t="s">
        <v>287</v>
      </c>
      <c r="C48" s="9" t="s">
        <v>93</v>
      </c>
      <c r="D48" s="9"/>
      <c r="E48">
        <f t="shared" si="1"/>
        <v>1</v>
      </c>
      <c r="F48">
        <f t="shared" si="2"/>
        <v>1</v>
      </c>
      <c r="G48">
        <f t="shared" si="3"/>
        <v>0</v>
      </c>
    </row>
    <row r="49" spans="1:7" x14ac:dyDescent="0.2">
      <c r="A49" s="2" t="s">
        <v>439</v>
      </c>
      <c r="B49" s="2" t="s">
        <v>291</v>
      </c>
      <c r="C49" s="9" t="s">
        <v>127</v>
      </c>
      <c r="D49" s="9"/>
      <c r="E49">
        <f t="shared" si="1"/>
        <v>1</v>
      </c>
      <c r="F49">
        <f t="shared" si="2"/>
        <v>1</v>
      </c>
      <c r="G49">
        <f t="shared" si="3"/>
        <v>0</v>
      </c>
    </row>
    <row r="50" spans="1:7" hidden="1" x14ac:dyDescent="0.2">
      <c r="A50" s="2" t="s">
        <v>256</v>
      </c>
      <c r="B50" s="2" t="s">
        <v>293</v>
      </c>
      <c r="C50" s="9"/>
      <c r="D50" s="9"/>
      <c r="E50">
        <f t="shared" si="1"/>
        <v>0</v>
      </c>
      <c r="F50">
        <f t="shared" si="2"/>
        <v>0</v>
      </c>
      <c r="G50">
        <f t="shared" si="3"/>
        <v>1</v>
      </c>
    </row>
    <row r="51" spans="1:7" hidden="1" x14ac:dyDescent="0.2">
      <c r="A51" s="2" t="s">
        <v>271</v>
      </c>
      <c r="B51" s="2" t="s">
        <v>296</v>
      </c>
      <c r="C51" s="9"/>
      <c r="D51" s="9"/>
      <c r="E51">
        <f t="shared" si="1"/>
        <v>0</v>
      </c>
      <c r="F51">
        <f t="shared" si="2"/>
        <v>0</v>
      </c>
      <c r="G51">
        <f t="shared" si="3"/>
        <v>1</v>
      </c>
    </row>
    <row r="52" spans="1:7" hidden="1" x14ac:dyDescent="0.2">
      <c r="A52" s="2" t="s">
        <v>275</v>
      </c>
      <c r="B52" s="2" t="s">
        <v>300</v>
      </c>
      <c r="C52" s="9" t="s">
        <v>145</v>
      </c>
      <c r="D52" s="9"/>
      <c r="E52">
        <f t="shared" si="1"/>
        <v>1</v>
      </c>
      <c r="F52">
        <f t="shared" si="2"/>
        <v>1</v>
      </c>
      <c r="G52">
        <f t="shared" si="3"/>
        <v>1</v>
      </c>
    </row>
    <row r="53" spans="1:7" x14ac:dyDescent="0.2">
      <c r="A53" s="2" t="s">
        <v>437</v>
      </c>
      <c r="B53" s="2" t="s">
        <v>304</v>
      </c>
      <c r="C53" s="9" t="s">
        <v>49</v>
      </c>
      <c r="D53" s="9"/>
      <c r="E53">
        <f t="shared" si="1"/>
        <v>1</v>
      </c>
      <c r="F53">
        <f t="shared" si="2"/>
        <v>1</v>
      </c>
      <c r="G53">
        <f t="shared" si="3"/>
        <v>0</v>
      </c>
    </row>
    <row r="54" spans="1:7" x14ac:dyDescent="0.2">
      <c r="A54" s="2" t="s">
        <v>443</v>
      </c>
      <c r="B54" s="2" t="s">
        <v>307</v>
      </c>
      <c r="C54" s="9"/>
      <c r="D54" s="9"/>
      <c r="E54">
        <f t="shared" si="1"/>
        <v>0</v>
      </c>
      <c r="F54">
        <f t="shared" si="2"/>
        <v>0</v>
      </c>
      <c r="G54">
        <f t="shared" si="3"/>
        <v>0</v>
      </c>
    </row>
    <row r="55" spans="1:7" x14ac:dyDescent="0.2">
      <c r="A55" s="2" t="s">
        <v>449</v>
      </c>
      <c r="B55" s="2" t="s">
        <v>309</v>
      </c>
      <c r="C55" s="9" t="s">
        <v>315</v>
      </c>
      <c r="D55" s="9"/>
      <c r="E55">
        <f t="shared" si="1"/>
        <v>1</v>
      </c>
      <c r="F55">
        <f t="shared" si="2"/>
        <v>1</v>
      </c>
      <c r="G55">
        <f t="shared" si="3"/>
        <v>0</v>
      </c>
    </row>
    <row r="56" spans="1:7" x14ac:dyDescent="0.2">
      <c r="A56" s="2" t="s">
        <v>461</v>
      </c>
      <c r="B56" s="2" t="s">
        <v>311</v>
      </c>
      <c r="C56" s="9" t="s">
        <v>226</v>
      </c>
      <c r="D56" s="9"/>
      <c r="E56">
        <f t="shared" si="1"/>
        <v>1</v>
      </c>
      <c r="F56">
        <f t="shared" si="2"/>
        <v>1</v>
      </c>
      <c r="G56">
        <f t="shared" si="3"/>
        <v>0</v>
      </c>
    </row>
    <row r="57" spans="1:7" hidden="1" x14ac:dyDescent="0.2">
      <c r="A57" s="2" t="s">
        <v>281</v>
      </c>
      <c r="B57" s="2" t="s">
        <v>313</v>
      </c>
      <c r="C57" s="9" t="s">
        <v>329</v>
      </c>
      <c r="D57" s="9"/>
      <c r="E57">
        <f t="shared" si="1"/>
        <v>1</v>
      </c>
      <c r="F57">
        <f t="shared" si="2"/>
        <v>1</v>
      </c>
      <c r="G57">
        <f t="shared" si="3"/>
        <v>1</v>
      </c>
    </row>
    <row r="58" spans="1:7" hidden="1" x14ac:dyDescent="0.2">
      <c r="A58" s="2" t="s">
        <v>291</v>
      </c>
      <c r="B58" s="2" t="s">
        <v>315</v>
      </c>
      <c r="C58" s="9" t="s">
        <v>318</v>
      </c>
      <c r="D58" s="9"/>
      <c r="E58">
        <f t="shared" si="1"/>
        <v>1</v>
      </c>
      <c r="F58">
        <f t="shared" si="2"/>
        <v>1</v>
      </c>
      <c r="G58">
        <f t="shared" si="3"/>
        <v>1</v>
      </c>
    </row>
    <row r="59" spans="1:7" hidden="1" x14ac:dyDescent="0.2">
      <c r="A59" s="2" t="s">
        <v>287</v>
      </c>
      <c r="B59" s="2" t="s">
        <v>318</v>
      </c>
      <c r="C59" s="9"/>
      <c r="D59" s="9"/>
      <c r="E59">
        <f t="shared" si="1"/>
        <v>0</v>
      </c>
      <c r="F59">
        <f t="shared" si="2"/>
        <v>0</v>
      </c>
      <c r="G59">
        <f t="shared" si="3"/>
        <v>1</v>
      </c>
    </row>
    <row r="60" spans="1:7" x14ac:dyDescent="0.2">
      <c r="A60" s="2" t="s">
        <v>462</v>
      </c>
      <c r="B60" s="2" t="s">
        <v>320</v>
      </c>
      <c r="C60" s="9" t="s">
        <v>182</v>
      </c>
      <c r="D60" s="9"/>
      <c r="E60">
        <f t="shared" si="1"/>
        <v>1</v>
      </c>
      <c r="F60">
        <f t="shared" si="2"/>
        <v>1</v>
      </c>
      <c r="G60">
        <f t="shared" si="3"/>
        <v>0</v>
      </c>
    </row>
    <row r="61" spans="1:7" hidden="1" x14ac:dyDescent="0.2">
      <c r="A61" s="2" t="s">
        <v>296</v>
      </c>
      <c r="B61" s="2" t="s">
        <v>323</v>
      </c>
      <c r="C61" s="9" t="s">
        <v>309</v>
      </c>
      <c r="D61" s="9"/>
      <c r="E61">
        <f t="shared" si="1"/>
        <v>1</v>
      </c>
      <c r="F61">
        <f t="shared" si="2"/>
        <v>1</v>
      </c>
      <c r="G61">
        <f t="shared" si="3"/>
        <v>1</v>
      </c>
    </row>
    <row r="62" spans="1:7" x14ac:dyDescent="0.2">
      <c r="A62" s="2" t="s">
        <v>438</v>
      </c>
      <c r="B62" s="2" t="s">
        <v>326</v>
      </c>
      <c r="C62" s="9" t="s">
        <v>449</v>
      </c>
      <c r="D62" s="9"/>
      <c r="E62">
        <f t="shared" si="1"/>
        <v>1</v>
      </c>
      <c r="F62">
        <f t="shared" si="2"/>
        <v>0</v>
      </c>
      <c r="G62">
        <f t="shared" si="3"/>
        <v>0</v>
      </c>
    </row>
    <row r="63" spans="1:7" hidden="1" x14ac:dyDescent="0.2">
      <c r="A63" s="2" t="s">
        <v>293</v>
      </c>
      <c r="B63" s="2" t="s">
        <v>329</v>
      </c>
      <c r="C63" s="9" t="s">
        <v>450</v>
      </c>
      <c r="D63" s="9"/>
      <c r="E63">
        <f t="shared" si="1"/>
        <v>1</v>
      </c>
      <c r="F63">
        <f t="shared" si="2"/>
        <v>0</v>
      </c>
      <c r="G63">
        <f t="shared" si="3"/>
        <v>1</v>
      </c>
    </row>
    <row r="64" spans="1:7" x14ac:dyDescent="0.2">
      <c r="A64" s="2" t="s">
        <v>456</v>
      </c>
      <c r="B64" s="2" t="s">
        <v>331</v>
      </c>
      <c r="C64" s="9" t="s">
        <v>287</v>
      </c>
      <c r="D64" s="9"/>
      <c r="E64">
        <f t="shared" si="1"/>
        <v>1</v>
      </c>
      <c r="F64">
        <f t="shared" si="2"/>
        <v>1</v>
      </c>
      <c r="G64">
        <f t="shared" si="3"/>
        <v>0</v>
      </c>
    </row>
    <row r="65" spans="1:7" hidden="1" x14ac:dyDescent="0.2">
      <c r="A65" s="2" t="s">
        <v>304</v>
      </c>
      <c r="B65" s="2" t="s">
        <v>333</v>
      </c>
      <c r="C65" s="9" t="s">
        <v>335</v>
      </c>
      <c r="D65" s="9"/>
      <c r="E65">
        <f t="shared" si="1"/>
        <v>0</v>
      </c>
      <c r="F65">
        <f t="shared" si="2"/>
        <v>1</v>
      </c>
      <c r="G65">
        <f t="shared" si="3"/>
        <v>1</v>
      </c>
    </row>
    <row r="66" spans="1:7" hidden="1" x14ac:dyDescent="0.2">
      <c r="A66" s="2" t="s">
        <v>300</v>
      </c>
      <c r="B66" s="2" t="s">
        <v>335</v>
      </c>
      <c r="C66" s="9" t="s">
        <v>451</v>
      </c>
      <c r="D66" s="9"/>
      <c r="E66">
        <f t="shared" si="1"/>
        <v>0</v>
      </c>
      <c r="F66">
        <f t="shared" si="2"/>
        <v>0</v>
      </c>
      <c r="G66">
        <f t="shared" si="3"/>
        <v>1</v>
      </c>
    </row>
    <row r="67" spans="1:7" hidden="1" x14ac:dyDescent="0.2">
      <c r="A67" s="2" t="s">
        <v>307</v>
      </c>
      <c r="B67" s="2"/>
      <c r="C67" s="9" t="s">
        <v>452</v>
      </c>
      <c r="D67" s="9"/>
      <c r="E67">
        <f t="shared" si="1"/>
        <v>0</v>
      </c>
      <c r="F67">
        <f t="shared" si="2"/>
        <v>0</v>
      </c>
      <c r="G67">
        <f t="shared" si="3"/>
        <v>1</v>
      </c>
    </row>
    <row r="68" spans="1:7" hidden="1" x14ac:dyDescent="0.2">
      <c r="A68" s="2" t="s">
        <v>309</v>
      </c>
      <c r="B68" s="2"/>
      <c r="C68" s="9" t="s">
        <v>331</v>
      </c>
      <c r="D68" s="9"/>
      <c r="E68">
        <f t="shared" ref="E68:E96" si="4">COUNTIF($A$3:$A$96,C68)</f>
        <v>1</v>
      </c>
      <c r="F68">
        <f t="shared" ref="F68:F96" si="5">COUNTIF($B$3:$B$96,C68)</f>
        <v>1</v>
      </c>
      <c r="G68">
        <f t="shared" ref="G68:G82" si="6">COUNTIF($B$3:$B$96,A68)</f>
        <v>1</v>
      </c>
    </row>
    <row r="69" spans="1:7" x14ac:dyDescent="0.2">
      <c r="A69" s="2" t="s">
        <v>440</v>
      </c>
      <c r="B69" s="2"/>
      <c r="C69" s="9" t="s">
        <v>113</v>
      </c>
      <c r="D69" s="9"/>
      <c r="E69">
        <f t="shared" si="4"/>
        <v>1</v>
      </c>
      <c r="F69">
        <f t="shared" si="5"/>
        <v>1</v>
      </c>
      <c r="G69">
        <f t="shared" si="6"/>
        <v>0</v>
      </c>
    </row>
    <row r="70" spans="1:7" hidden="1" x14ac:dyDescent="0.2">
      <c r="A70" s="2" t="s">
        <v>313</v>
      </c>
      <c r="B70" s="2"/>
      <c r="C70" s="9" t="s">
        <v>453</v>
      </c>
      <c r="D70" s="9"/>
      <c r="E70">
        <f t="shared" si="4"/>
        <v>1</v>
      </c>
      <c r="F70">
        <f t="shared" si="5"/>
        <v>0</v>
      </c>
      <c r="G70">
        <f t="shared" si="6"/>
        <v>1</v>
      </c>
    </row>
    <row r="71" spans="1:7" hidden="1" x14ac:dyDescent="0.2">
      <c r="A71" s="2" t="s">
        <v>315</v>
      </c>
      <c r="B71" s="2"/>
      <c r="C71" s="9" t="s">
        <v>454</v>
      </c>
      <c r="D71" s="9"/>
      <c r="E71">
        <f t="shared" si="4"/>
        <v>0</v>
      </c>
      <c r="F71">
        <f t="shared" si="5"/>
        <v>0</v>
      </c>
      <c r="G71">
        <f t="shared" si="6"/>
        <v>1</v>
      </c>
    </row>
    <row r="72" spans="1:7" hidden="1" x14ac:dyDescent="0.2">
      <c r="A72" s="2" t="s">
        <v>318</v>
      </c>
      <c r="B72" s="2"/>
      <c r="C72" s="9" t="s">
        <v>61</v>
      </c>
      <c r="D72" s="9"/>
      <c r="E72">
        <f t="shared" si="4"/>
        <v>1</v>
      </c>
      <c r="F72">
        <f t="shared" si="5"/>
        <v>1</v>
      </c>
      <c r="G72">
        <f t="shared" si="6"/>
        <v>1</v>
      </c>
    </row>
    <row r="73" spans="1:7" hidden="1" x14ac:dyDescent="0.2">
      <c r="A73" s="2" t="s">
        <v>311</v>
      </c>
      <c r="B73" s="2"/>
      <c r="C73" s="9"/>
      <c r="D73" s="9"/>
      <c r="E73">
        <f t="shared" si="4"/>
        <v>0</v>
      </c>
      <c r="F73">
        <f t="shared" si="5"/>
        <v>0</v>
      </c>
      <c r="G73">
        <f t="shared" si="6"/>
        <v>1</v>
      </c>
    </row>
    <row r="74" spans="1:7" hidden="1" x14ac:dyDescent="0.2">
      <c r="A74" s="2" t="s">
        <v>323</v>
      </c>
      <c r="B74" s="2"/>
      <c r="C74" s="9" t="s">
        <v>236</v>
      </c>
      <c r="D74" s="9"/>
      <c r="E74">
        <f t="shared" si="4"/>
        <v>1</v>
      </c>
      <c r="F74">
        <f t="shared" si="5"/>
        <v>1</v>
      </c>
      <c r="G74">
        <f t="shared" si="6"/>
        <v>1</v>
      </c>
    </row>
    <row r="75" spans="1:7" hidden="1" x14ac:dyDescent="0.2">
      <c r="A75" s="2" t="s">
        <v>326</v>
      </c>
      <c r="B75" s="2"/>
      <c r="C75" s="9" t="s">
        <v>222</v>
      </c>
      <c r="D75" s="9"/>
      <c r="E75">
        <f t="shared" si="4"/>
        <v>1</v>
      </c>
      <c r="F75">
        <f t="shared" si="5"/>
        <v>1</v>
      </c>
      <c r="G75">
        <f t="shared" si="6"/>
        <v>1</v>
      </c>
    </row>
    <row r="76" spans="1:7" hidden="1" x14ac:dyDescent="0.2">
      <c r="A76" s="2" t="s">
        <v>320</v>
      </c>
      <c r="B76" s="2"/>
      <c r="C76" s="9" t="s">
        <v>252</v>
      </c>
      <c r="D76" s="9"/>
      <c r="E76">
        <f t="shared" si="4"/>
        <v>1</v>
      </c>
      <c r="F76">
        <f t="shared" si="5"/>
        <v>1</v>
      </c>
      <c r="G76">
        <f t="shared" si="6"/>
        <v>1</v>
      </c>
    </row>
    <row r="77" spans="1:7" hidden="1" x14ac:dyDescent="0.2">
      <c r="A77" s="2" t="s">
        <v>329</v>
      </c>
      <c r="B77" s="2"/>
      <c r="C77" s="9" t="s">
        <v>218</v>
      </c>
      <c r="D77" s="9"/>
      <c r="E77">
        <f t="shared" si="4"/>
        <v>1</v>
      </c>
      <c r="F77">
        <f t="shared" si="5"/>
        <v>1</v>
      </c>
      <c r="G77">
        <f t="shared" si="6"/>
        <v>1</v>
      </c>
    </row>
    <row r="78" spans="1:7" hidden="1" x14ac:dyDescent="0.2">
      <c r="A78" s="2" t="s">
        <v>331</v>
      </c>
      <c r="B78" s="2"/>
      <c r="C78" s="9" t="s">
        <v>262</v>
      </c>
      <c r="D78" s="9"/>
      <c r="E78">
        <f t="shared" si="4"/>
        <v>1</v>
      </c>
      <c r="F78">
        <f t="shared" si="5"/>
        <v>1</v>
      </c>
      <c r="G78">
        <f t="shared" si="6"/>
        <v>1</v>
      </c>
    </row>
    <row r="79" spans="1:7" x14ac:dyDescent="0.2">
      <c r="A79" s="2" t="s">
        <v>442</v>
      </c>
      <c r="B79" s="2"/>
      <c r="C79" s="9" t="s">
        <v>456</v>
      </c>
      <c r="D79" s="9"/>
      <c r="E79">
        <f t="shared" si="4"/>
        <v>1</v>
      </c>
      <c r="F79">
        <f t="shared" si="5"/>
        <v>0</v>
      </c>
      <c r="G79">
        <f t="shared" si="6"/>
        <v>0</v>
      </c>
    </row>
    <row r="80" spans="1:7" hidden="1" x14ac:dyDescent="0.2">
      <c r="A80" s="2" t="s">
        <v>333</v>
      </c>
      <c r="B80" s="2"/>
      <c r="C80" s="9"/>
      <c r="D80" s="9"/>
      <c r="E80">
        <f t="shared" si="4"/>
        <v>0</v>
      </c>
      <c r="F80">
        <f t="shared" si="5"/>
        <v>0</v>
      </c>
      <c r="G80">
        <f t="shared" si="6"/>
        <v>1</v>
      </c>
    </row>
    <row r="81" spans="1:7" x14ac:dyDescent="0.2">
      <c r="A81" s="2" t="s">
        <v>1014</v>
      </c>
      <c r="B81" s="2"/>
      <c r="C81" s="9" t="s">
        <v>275</v>
      </c>
      <c r="D81" s="9"/>
      <c r="E81">
        <f t="shared" si="4"/>
        <v>1</v>
      </c>
      <c r="F81">
        <f t="shared" si="5"/>
        <v>1</v>
      </c>
      <c r="G81">
        <f t="shared" si="6"/>
        <v>0</v>
      </c>
    </row>
    <row r="82" spans="1:7" x14ac:dyDescent="0.2">
      <c r="A82" s="2" t="s">
        <v>1015</v>
      </c>
      <c r="B82" s="2"/>
      <c r="C82" s="9" t="s">
        <v>119</v>
      </c>
      <c r="D82" s="9"/>
      <c r="E82">
        <f t="shared" si="4"/>
        <v>1</v>
      </c>
      <c r="F82">
        <f t="shared" si="5"/>
        <v>1</v>
      </c>
      <c r="G82">
        <f t="shared" si="6"/>
        <v>0</v>
      </c>
    </row>
    <row r="83" spans="1:7" hidden="1" x14ac:dyDescent="0.2">
      <c r="C83" s="9" t="s">
        <v>458</v>
      </c>
      <c r="D83" s="9"/>
      <c r="E83">
        <f t="shared" si="4"/>
        <v>0</v>
      </c>
      <c r="F83">
        <f t="shared" si="5"/>
        <v>0</v>
      </c>
    </row>
    <row r="84" spans="1:7" hidden="1" x14ac:dyDescent="0.2">
      <c r="A84" s="2"/>
      <c r="B84" s="2"/>
      <c r="C84" s="9"/>
      <c r="D84" s="9"/>
      <c r="E84">
        <f t="shared" si="4"/>
        <v>0</v>
      </c>
      <c r="F84">
        <f t="shared" si="5"/>
        <v>0</v>
      </c>
    </row>
    <row r="85" spans="1:7" hidden="1" x14ac:dyDescent="0.2">
      <c r="C85" s="9"/>
      <c r="D85" s="9"/>
      <c r="E85">
        <f t="shared" si="4"/>
        <v>0</v>
      </c>
      <c r="F85">
        <f t="shared" si="5"/>
        <v>0</v>
      </c>
    </row>
    <row r="86" spans="1:7" hidden="1" x14ac:dyDescent="0.2">
      <c r="C86" s="9" t="s">
        <v>307</v>
      </c>
      <c r="D86" s="9"/>
      <c r="E86">
        <f t="shared" si="4"/>
        <v>1</v>
      </c>
      <c r="F86">
        <f t="shared" si="5"/>
        <v>1</v>
      </c>
    </row>
    <row r="87" spans="1:7" hidden="1" x14ac:dyDescent="0.2">
      <c r="C87" s="9" t="s">
        <v>296</v>
      </c>
      <c r="D87" s="9"/>
      <c r="E87">
        <f t="shared" si="4"/>
        <v>1</v>
      </c>
      <c r="F87">
        <f t="shared" si="5"/>
        <v>1</v>
      </c>
    </row>
    <row r="88" spans="1:7" hidden="1" x14ac:dyDescent="0.2">
      <c r="C88" s="9" t="s">
        <v>281</v>
      </c>
      <c r="D88" s="9"/>
      <c r="E88">
        <f t="shared" si="4"/>
        <v>1</v>
      </c>
      <c r="F88">
        <f t="shared" si="5"/>
        <v>1</v>
      </c>
    </row>
    <row r="89" spans="1:7" hidden="1" x14ac:dyDescent="0.2">
      <c r="C89" s="9" t="s">
        <v>133</v>
      </c>
      <c r="D89" s="9"/>
      <c r="E89">
        <f t="shared" si="4"/>
        <v>1</v>
      </c>
      <c r="F89">
        <f t="shared" si="5"/>
        <v>1</v>
      </c>
    </row>
    <row r="90" spans="1:7" hidden="1" x14ac:dyDescent="0.2">
      <c r="C90" s="9" t="s">
        <v>79</v>
      </c>
      <c r="D90" s="9"/>
      <c r="E90">
        <f t="shared" si="4"/>
        <v>1</v>
      </c>
      <c r="F90">
        <f t="shared" si="5"/>
        <v>1</v>
      </c>
    </row>
    <row r="91" spans="1:7" hidden="1" x14ac:dyDescent="0.2">
      <c r="C91" s="9" t="s">
        <v>461</v>
      </c>
      <c r="D91" s="9"/>
      <c r="E91">
        <f t="shared" si="4"/>
        <v>1</v>
      </c>
      <c r="F91">
        <f t="shared" si="5"/>
        <v>0</v>
      </c>
    </row>
    <row r="92" spans="1:7" hidden="1" x14ac:dyDescent="0.2">
      <c r="C92" s="9" t="s">
        <v>271</v>
      </c>
      <c r="D92" s="9"/>
      <c r="E92">
        <f t="shared" si="4"/>
        <v>1</v>
      </c>
      <c r="F92">
        <f t="shared" si="5"/>
        <v>1</v>
      </c>
    </row>
    <row r="93" spans="1:7" hidden="1" x14ac:dyDescent="0.2">
      <c r="C93" s="9" t="s">
        <v>462</v>
      </c>
      <c r="D93" s="9"/>
      <c r="E93">
        <f t="shared" si="4"/>
        <v>1</v>
      </c>
      <c r="F93">
        <f t="shared" si="5"/>
        <v>0</v>
      </c>
    </row>
    <row r="94" spans="1:7" hidden="1" x14ac:dyDescent="0.2">
      <c r="C94" s="9" t="s">
        <v>153</v>
      </c>
      <c r="D94" s="9"/>
      <c r="E94">
        <f t="shared" si="4"/>
        <v>1</v>
      </c>
      <c r="F94">
        <f t="shared" si="5"/>
        <v>1</v>
      </c>
    </row>
    <row r="95" spans="1:7" hidden="1" x14ac:dyDescent="0.2">
      <c r="C95" s="9" t="s">
        <v>194</v>
      </c>
      <c r="D95" s="9"/>
      <c r="E95">
        <f t="shared" si="4"/>
        <v>1</v>
      </c>
      <c r="F95">
        <f t="shared" si="5"/>
        <v>1</v>
      </c>
    </row>
    <row r="96" spans="1:7" hidden="1" x14ac:dyDescent="0.2">
      <c r="C96" s="9" t="s">
        <v>463</v>
      </c>
      <c r="D96" s="9"/>
      <c r="E96">
        <f t="shared" si="4"/>
        <v>0</v>
      </c>
      <c r="F96">
        <f t="shared" si="5"/>
        <v>0</v>
      </c>
    </row>
  </sheetData>
  <autoFilter ref="A2:G96" xr:uid="{64160674-3559-0149-811D-F7BE109628FA}">
    <filterColumn colId="6">
      <filters>
        <filter val="0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8C1A-4692-C849-92FE-4BCEDF0F8967}">
  <dimension ref="A1:D68"/>
  <sheetViews>
    <sheetView zoomScale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33" sqref="H33"/>
    </sheetView>
  </sheetViews>
  <sheetFormatPr baseColWidth="10" defaultRowHeight="16" x14ac:dyDescent="0.2"/>
  <cols>
    <col min="2" max="2" width="18" bestFit="1" customWidth="1"/>
    <col min="3" max="3" width="15.1640625" bestFit="1" customWidth="1"/>
  </cols>
  <sheetData>
    <row r="1" spans="1:4" x14ac:dyDescent="0.2">
      <c r="B1" s="3">
        <f>SUM(B3:B67)</f>
        <v>5385831748.7500019</v>
      </c>
      <c r="C1" s="3" t="e">
        <f>SUM(C3:C68)</f>
        <v>#N/A</v>
      </c>
    </row>
    <row r="2" spans="1:4" x14ac:dyDescent="0.2">
      <c r="A2" s="1" t="s">
        <v>0</v>
      </c>
      <c r="B2" s="1" t="s">
        <v>1</v>
      </c>
      <c r="C2" t="s">
        <v>1024</v>
      </c>
    </row>
    <row r="3" spans="1:4" ht="19" x14ac:dyDescent="0.25">
      <c r="A3" s="2" t="s">
        <v>17</v>
      </c>
      <c r="B3" s="4">
        <v>150794.64000000001</v>
      </c>
      <c r="C3">
        <f>VLOOKUP(A3,Coin_Recon_Live!A:C,3,0)</f>
        <v>149794.07</v>
      </c>
      <c r="D3" s="3">
        <f>B3-C3</f>
        <v>1000.570000000007</v>
      </c>
    </row>
    <row r="4" spans="1:4" ht="19" x14ac:dyDescent="0.25">
      <c r="A4" s="2" t="s">
        <v>25</v>
      </c>
      <c r="B4" s="4">
        <v>1623438.53</v>
      </c>
      <c r="C4">
        <f>VLOOKUP(A4,Coin_Recon_Live!A:C,3,0)</f>
        <v>1623438.53</v>
      </c>
      <c r="D4" s="3">
        <f t="shared" ref="D4:D67" si="0">B4-C4</f>
        <v>0</v>
      </c>
    </row>
    <row r="5" spans="1:4" ht="19" x14ac:dyDescent="0.25">
      <c r="A5" s="2" t="s">
        <v>33</v>
      </c>
      <c r="B5" s="4">
        <v>3386842422.8499999</v>
      </c>
      <c r="C5" t="e">
        <f>VLOOKUP(A5,Coin_Recon_Live!A:C,3,0)</f>
        <v>#N/A</v>
      </c>
      <c r="D5" s="3" t="e">
        <f t="shared" si="0"/>
        <v>#N/A</v>
      </c>
    </row>
    <row r="6" spans="1:4" ht="19" x14ac:dyDescent="0.25">
      <c r="A6" s="2" t="s">
        <v>41</v>
      </c>
      <c r="B6" s="4">
        <v>646510398.07000005</v>
      </c>
      <c r="C6">
        <f>VLOOKUP(A6,Coin_Recon_Live!A:C,3,0)</f>
        <v>646510397.98000002</v>
      </c>
      <c r="D6" s="3">
        <f t="shared" si="0"/>
        <v>9.0000033378601074E-2</v>
      </c>
    </row>
    <row r="7" spans="1:4" ht="19" x14ac:dyDescent="0.25">
      <c r="A7" s="2" t="s">
        <v>49</v>
      </c>
      <c r="B7" s="4">
        <v>493591869.07999998</v>
      </c>
      <c r="C7">
        <f>VLOOKUP(A7,Coin_Recon_Live!A:C,3,0)</f>
        <v>493591869.07999998</v>
      </c>
      <c r="D7" s="3">
        <f t="shared" si="0"/>
        <v>0</v>
      </c>
    </row>
    <row r="8" spans="1:4" ht="19" x14ac:dyDescent="0.25">
      <c r="A8" s="2" t="s">
        <v>55</v>
      </c>
      <c r="B8" s="4">
        <v>14644764.619999999</v>
      </c>
      <c r="C8">
        <f>VLOOKUP(A8,Coin_Recon_Live!A:C,3,0)</f>
        <v>14573265.17</v>
      </c>
      <c r="D8" s="3">
        <f t="shared" si="0"/>
        <v>71499.449999999255</v>
      </c>
    </row>
    <row r="9" spans="1:4" ht="19" x14ac:dyDescent="0.25">
      <c r="A9" s="2" t="s">
        <v>61</v>
      </c>
      <c r="B9" s="4">
        <v>96391839.469999999</v>
      </c>
      <c r="C9">
        <f>VLOOKUP(A9,Coin_Recon_Live!A:C,3,0)</f>
        <v>97028276.629999995</v>
      </c>
      <c r="D9" s="3">
        <f t="shared" si="0"/>
        <v>-636437.15999999642</v>
      </c>
    </row>
    <row r="10" spans="1:4" ht="19" x14ac:dyDescent="0.25">
      <c r="A10" s="2" t="s">
        <v>65</v>
      </c>
      <c r="B10" s="4">
        <v>251228144.90000001</v>
      </c>
      <c r="C10">
        <f>VLOOKUP(A10,Coin_Recon_Live!A:C,3,0)</f>
        <v>251228144.94999999</v>
      </c>
      <c r="D10" s="3">
        <f t="shared" si="0"/>
        <v>-4.9999982118606567E-2</v>
      </c>
    </row>
    <row r="11" spans="1:4" ht="19" x14ac:dyDescent="0.25">
      <c r="A11" s="2" t="s">
        <v>71</v>
      </c>
      <c r="B11" s="4">
        <v>12834927.75</v>
      </c>
      <c r="C11">
        <f>VLOOKUP(A11,Coin_Recon_Live!A:C,3,0)</f>
        <v>12834927.75</v>
      </c>
      <c r="D11" s="3">
        <f t="shared" si="0"/>
        <v>0</v>
      </c>
    </row>
    <row r="12" spans="1:4" ht="19" x14ac:dyDescent="0.25">
      <c r="A12" s="2" t="s">
        <v>79</v>
      </c>
      <c r="B12" s="4">
        <v>235801221.06</v>
      </c>
      <c r="C12">
        <f>VLOOKUP(A12,Coin_Recon_Live!A:C,3,0)</f>
        <v>235801221.02000001</v>
      </c>
      <c r="D12" s="3">
        <f t="shared" si="0"/>
        <v>3.9999991655349731E-2</v>
      </c>
    </row>
    <row r="13" spans="1:4" ht="19" x14ac:dyDescent="0.25">
      <c r="A13" s="2" t="s">
        <v>87</v>
      </c>
      <c r="B13" s="4">
        <v>5111752.07</v>
      </c>
      <c r="C13">
        <f>VLOOKUP(A13,Coin_Recon_Live!A:C,3,0)</f>
        <v>5111752.07</v>
      </c>
      <c r="D13" s="3">
        <f t="shared" si="0"/>
        <v>0</v>
      </c>
    </row>
    <row r="14" spans="1:4" ht="19" x14ac:dyDescent="0.25">
      <c r="A14" s="2" t="s">
        <v>93</v>
      </c>
      <c r="B14" s="4">
        <v>618584.5</v>
      </c>
      <c r="C14">
        <f>VLOOKUP(A14,Coin_Recon_Live!A:C,3,0)</f>
        <v>618584.5</v>
      </c>
      <c r="D14" s="3">
        <f t="shared" si="0"/>
        <v>0</v>
      </c>
    </row>
    <row r="15" spans="1:4" ht="19" x14ac:dyDescent="0.25">
      <c r="A15" s="2" t="s">
        <v>99</v>
      </c>
      <c r="B15" s="4">
        <v>77279.53</v>
      </c>
      <c r="C15">
        <f>VLOOKUP(A15,Coin_Recon_Live!A:C,3,0)</f>
        <v>77279.53</v>
      </c>
      <c r="D15" s="3">
        <f t="shared" si="0"/>
        <v>0</v>
      </c>
    </row>
    <row r="16" spans="1:4" ht="19" x14ac:dyDescent="0.25">
      <c r="A16" s="2" t="s">
        <v>105</v>
      </c>
      <c r="B16" s="4">
        <v>92191.51</v>
      </c>
      <c r="C16">
        <f>VLOOKUP(A16,Coin_Recon_Live!A:C,3,0)</f>
        <v>92191.51</v>
      </c>
      <c r="D16" s="3">
        <f t="shared" si="0"/>
        <v>0</v>
      </c>
    </row>
    <row r="17" spans="1:4" ht="19" x14ac:dyDescent="0.25">
      <c r="A17" s="2" t="s">
        <v>113</v>
      </c>
      <c r="B17" s="4">
        <v>6922393.8200000003</v>
      </c>
      <c r="C17">
        <f>VLOOKUP(A17,Coin_Recon_Live!A:C,3,0)</f>
        <v>6922393.8200000003</v>
      </c>
      <c r="D17" s="3">
        <f t="shared" si="0"/>
        <v>0</v>
      </c>
    </row>
    <row r="18" spans="1:4" ht="19" x14ac:dyDescent="0.25">
      <c r="A18" s="2" t="s">
        <v>119</v>
      </c>
      <c r="B18" s="4">
        <v>2318230.0299999998</v>
      </c>
      <c r="C18">
        <f>VLOOKUP(A18,Coin_Recon_Live!A:C,3,0)</f>
        <v>2318230.0299999998</v>
      </c>
      <c r="D18" s="3">
        <f t="shared" si="0"/>
        <v>0</v>
      </c>
    </row>
    <row r="19" spans="1:4" ht="19" x14ac:dyDescent="0.25">
      <c r="A19" s="2" t="s">
        <v>127</v>
      </c>
      <c r="B19" s="4">
        <v>2865704.67</v>
      </c>
      <c r="C19">
        <f>VLOOKUP(A19,Coin_Recon_Live!A:C,3,0)</f>
        <v>2865704.67</v>
      </c>
      <c r="D19" s="3">
        <f t="shared" si="0"/>
        <v>0</v>
      </c>
    </row>
    <row r="20" spans="1:4" ht="19" x14ac:dyDescent="0.25">
      <c r="A20" s="2" t="s">
        <v>133</v>
      </c>
      <c r="B20" s="4">
        <v>132062861.05</v>
      </c>
      <c r="C20">
        <f>VLOOKUP(A20,Coin_Recon_Live!A:C,3,0)</f>
        <v>132062861.05</v>
      </c>
      <c r="D20" s="3">
        <f t="shared" si="0"/>
        <v>0</v>
      </c>
    </row>
    <row r="21" spans="1:4" ht="19" x14ac:dyDescent="0.25">
      <c r="A21" s="2" t="s">
        <v>139</v>
      </c>
      <c r="B21" s="4">
        <v>196934.03</v>
      </c>
      <c r="C21">
        <f>VLOOKUP(A21,Coin_Recon_Live!A:C,3,0)</f>
        <v>196934.03</v>
      </c>
      <c r="D21" s="3">
        <f t="shared" si="0"/>
        <v>0</v>
      </c>
    </row>
    <row r="22" spans="1:4" ht="19" x14ac:dyDescent="0.25">
      <c r="A22" s="2" t="s">
        <v>145</v>
      </c>
      <c r="B22" s="4">
        <v>9315246.6899999995</v>
      </c>
      <c r="C22">
        <f>VLOOKUP(A22,Coin_Recon_Live!A:C,3,0)</f>
        <v>9315246.6899999995</v>
      </c>
      <c r="D22" s="3">
        <f t="shared" si="0"/>
        <v>0</v>
      </c>
    </row>
    <row r="23" spans="1:4" ht="19" x14ac:dyDescent="0.25">
      <c r="A23" s="2" t="s">
        <v>153</v>
      </c>
      <c r="B23" s="4">
        <v>123103.8</v>
      </c>
      <c r="C23">
        <f>VLOOKUP(A23,Coin_Recon_Live!A:C,3,0)</f>
        <v>123103.8</v>
      </c>
      <c r="D23" s="3">
        <f t="shared" si="0"/>
        <v>0</v>
      </c>
    </row>
    <row r="24" spans="1:4" ht="19" x14ac:dyDescent="0.25">
      <c r="A24" s="2" t="s">
        <v>159</v>
      </c>
      <c r="B24" s="4">
        <v>6403011.2400000002</v>
      </c>
      <c r="C24">
        <f>VLOOKUP(A24,Coin_Recon_Live!A:C,3,0)</f>
        <v>6403011.2400000002</v>
      </c>
      <c r="D24" s="3">
        <f t="shared" si="0"/>
        <v>0</v>
      </c>
    </row>
    <row r="25" spans="1:4" ht="19" x14ac:dyDescent="0.25">
      <c r="A25" s="2" t="s">
        <v>165</v>
      </c>
      <c r="B25" s="4">
        <v>17567402.390000001</v>
      </c>
      <c r="C25">
        <f>VLOOKUP(A25,Coin_Recon_Live!A:C,3,0)</f>
        <v>17567402.390000001</v>
      </c>
      <c r="D25" s="3">
        <f t="shared" si="0"/>
        <v>0</v>
      </c>
    </row>
    <row r="26" spans="1:4" ht="19" x14ac:dyDescent="0.25">
      <c r="A26" s="2" t="s">
        <v>171</v>
      </c>
      <c r="B26" s="4">
        <v>135561.71</v>
      </c>
      <c r="C26">
        <f>VLOOKUP(A26,Coin_Recon_Live!A:C,3,0)</f>
        <v>135561.71</v>
      </c>
      <c r="D26" s="3">
        <f t="shared" si="0"/>
        <v>0</v>
      </c>
    </row>
    <row r="27" spans="1:4" ht="19" x14ac:dyDescent="0.25">
      <c r="A27" s="2" t="s">
        <v>177</v>
      </c>
      <c r="B27" s="4">
        <v>6825035.7999999998</v>
      </c>
      <c r="C27">
        <f>VLOOKUP(A27,Coin_Recon_Live!A:C,3,0)</f>
        <v>6825035.7999999998</v>
      </c>
      <c r="D27" s="3">
        <f t="shared" si="0"/>
        <v>0</v>
      </c>
    </row>
    <row r="28" spans="1:4" ht="19" x14ac:dyDescent="0.25">
      <c r="A28" s="2" t="s">
        <v>182</v>
      </c>
      <c r="B28" s="4">
        <v>9431.5499999999993</v>
      </c>
      <c r="C28">
        <f>VLOOKUP(A28,Coin_Recon_Live!A:C,3,0)</f>
        <v>9431.5499999999993</v>
      </c>
      <c r="D28" s="3">
        <f t="shared" si="0"/>
        <v>0</v>
      </c>
    </row>
    <row r="29" spans="1:4" ht="19" x14ac:dyDescent="0.25">
      <c r="A29" s="2" t="s">
        <v>188</v>
      </c>
      <c r="B29" s="4">
        <v>3922433.8</v>
      </c>
      <c r="C29">
        <f>VLOOKUP(A29,Coin_Recon_Live!A:C,3,0)</f>
        <v>3922433.8</v>
      </c>
      <c r="D29" s="3">
        <f t="shared" si="0"/>
        <v>0</v>
      </c>
    </row>
    <row r="30" spans="1:4" ht="19" x14ac:dyDescent="0.25">
      <c r="A30" s="2" t="s">
        <v>194</v>
      </c>
      <c r="B30" s="4">
        <v>8987590.7899999991</v>
      </c>
      <c r="C30">
        <f>VLOOKUP(A30,Coin_Recon_Live!A:C,3,0)</f>
        <v>8987590.7799999993</v>
      </c>
      <c r="D30" s="3">
        <f t="shared" si="0"/>
        <v>9.9999997764825821E-3</v>
      </c>
    </row>
    <row r="31" spans="1:4" ht="19" x14ac:dyDescent="0.25">
      <c r="A31" s="2" t="s">
        <v>202</v>
      </c>
      <c r="B31" s="4">
        <v>39602.519999999997</v>
      </c>
      <c r="C31">
        <f>VLOOKUP(A31,Coin_Recon_Live!A:C,3,0)</f>
        <v>39602.519999999997</v>
      </c>
      <c r="D31" s="3">
        <f t="shared" si="0"/>
        <v>0</v>
      </c>
    </row>
    <row r="32" spans="1:4" ht="19" x14ac:dyDescent="0.25">
      <c r="A32" s="2" t="s">
        <v>210</v>
      </c>
      <c r="B32" s="4">
        <v>219846.05</v>
      </c>
      <c r="C32">
        <f>VLOOKUP(A32,Coin_Recon_Live!A:C,3,0)</f>
        <v>219846.05</v>
      </c>
      <c r="D32" s="3">
        <f t="shared" si="0"/>
        <v>0</v>
      </c>
    </row>
    <row r="33" spans="1:4" ht="19" x14ac:dyDescent="0.25">
      <c r="A33" s="2" t="s">
        <v>216</v>
      </c>
      <c r="B33" s="4">
        <v>274846.56</v>
      </c>
      <c r="C33">
        <f>VLOOKUP(A33,Coin_Recon_Live!A:C,3,0)</f>
        <v>274846.56</v>
      </c>
      <c r="D33" s="3">
        <f t="shared" si="0"/>
        <v>0</v>
      </c>
    </row>
    <row r="34" spans="1:4" ht="19" x14ac:dyDescent="0.25">
      <c r="A34" s="2" t="s">
        <v>218</v>
      </c>
      <c r="B34" s="4">
        <v>4392847.01</v>
      </c>
      <c r="C34">
        <f>VLOOKUP(A34,Coin_Recon_Live!A:C,3,0)</f>
        <v>4392847.01</v>
      </c>
      <c r="D34" s="3">
        <f t="shared" si="0"/>
        <v>0</v>
      </c>
    </row>
    <row r="35" spans="1:4" ht="19" x14ac:dyDescent="0.25">
      <c r="A35" s="2" t="s">
        <v>222</v>
      </c>
      <c r="B35" s="4">
        <v>7432422.54</v>
      </c>
      <c r="C35">
        <f>VLOOKUP(A35,Coin_Recon_Live!A:C,3,0)</f>
        <v>7432422.54</v>
      </c>
      <c r="D35" s="3">
        <f t="shared" si="0"/>
        <v>0</v>
      </c>
    </row>
    <row r="36" spans="1:4" ht="19" x14ac:dyDescent="0.25">
      <c r="A36" s="2" t="s">
        <v>226</v>
      </c>
      <c r="B36" s="4">
        <v>753028.56</v>
      </c>
      <c r="C36">
        <f>VLOOKUP(A36,Coin_Recon_Live!A:C,3,0)</f>
        <v>753028.56</v>
      </c>
      <c r="D36" s="3">
        <f t="shared" si="0"/>
        <v>0</v>
      </c>
    </row>
    <row r="37" spans="1:4" ht="19" x14ac:dyDescent="0.25">
      <c r="A37" s="2" t="s">
        <v>232</v>
      </c>
      <c r="B37" s="4">
        <v>1220949.8799999999</v>
      </c>
      <c r="C37">
        <f>VLOOKUP(A37,Coin_Recon_Live!A:C,3,0)</f>
        <v>1220949.8799999999</v>
      </c>
      <c r="D37" s="3">
        <f t="shared" si="0"/>
        <v>0</v>
      </c>
    </row>
    <row r="38" spans="1:4" ht="19" x14ac:dyDescent="0.25">
      <c r="A38" s="2" t="s">
        <v>236</v>
      </c>
      <c r="B38" s="4">
        <v>757104.72</v>
      </c>
      <c r="C38">
        <f>VLOOKUP(A38,Coin_Recon_Live!A:C,3,0)</f>
        <v>757104.72</v>
      </c>
      <c r="D38" s="3">
        <f t="shared" si="0"/>
        <v>0</v>
      </c>
    </row>
    <row r="39" spans="1:4" ht="19" x14ac:dyDescent="0.25">
      <c r="A39" s="2" t="s">
        <v>242</v>
      </c>
      <c r="B39" s="4">
        <v>30131.7</v>
      </c>
      <c r="C39">
        <f>VLOOKUP(A39,Coin_Recon_Live!A:C,3,0)</f>
        <v>30131.7</v>
      </c>
      <c r="D39" s="3">
        <f t="shared" si="0"/>
        <v>0</v>
      </c>
    </row>
    <row r="40" spans="1:4" ht="19" x14ac:dyDescent="0.25">
      <c r="A40" s="2" t="s">
        <v>248</v>
      </c>
      <c r="B40" s="4">
        <v>231511.62</v>
      </c>
      <c r="C40">
        <f>VLOOKUP(A40,Coin_Recon_Live!A:C,3,0)</f>
        <v>231511.62</v>
      </c>
      <c r="D40" s="3">
        <f t="shared" si="0"/>
        <v>0</v>
      </c>
    </row>
    <row r="41" spans="1:4" ht="19" x14ac:dyDescent="0.25">
      <c r="A41" s="2" t="s">
        <v>252</v>
      </c>
      <c r="B41" s="4">
        <v>3335087.91</v>
      </c>
      <c r="C41">
        <f>VLOOKUP(A41,Coin_Recon_Live!A:C,3,0)</f>
        <v>3335087.91</v>
      </c>
      <c r="D41" s="3">
        <f t="shared" si="0"/>
        <v>0</v>
      </c>
    </row>
    <row r="42" spans="1:4" ht="19" x14ac:dyDescent="0.25">
      <c r="A42" s="2" t="s">
        <v>256</v>
      </c>
      <c r="B42" s="4">
        <v>1922864.55</v>
      </c>
      <c r="C42">
        <f>VLOOKUP(A42,Coin_Recon_Live!A:C,3,0)</f>
        <v>1922864.55</v>
      </c>
      <c r="D42" s="3">
        <f t="shared" si="0"/>
        <v>0</v>
      </c>
    </row>
    <row r="43" spans="1:4" ht="19" x14ac:dyDescent="0.25">
      <c r="A43" s="2" t="s">
        <v>262</v>
      </c>
      <c r="B43" s="4">
        <v>19074402.239999998</v>
      </c>
      <c r="C43">
        <f>VLOOKUP(A43,Coin_Recon_Live!A:C,3,0)</f>
        <v>19074402.239999998</v>
      </c>
      <c r="D43" s="3">
        <f t="shared" si="0"/>
        <v>0</v>
      </c>
    </row>
    <row r="44" spans="1:4" ht="19" x14ac:dyDescent="0.25">
      <c r="A44" s="2" t="s">
        <v>266</v>
      </c>
      <c r="B44" s="4">
        <v>857272.91</v>
      </c>
      <c r="C44">
        <f>VLOOKUP(A44,Coin_Recon_Live!A:C,3,0)</f>
        <v>857272.91</v>
      </c>
      <c r="D44" s="3">
        <f t="shared" si="0"/>
        <v>0</v>
      </c>
    </row>
    <row r="45" spans="1:4" ht="19" x14ac:dyDescent="0.25">
      <c r="A45" s="2" t="s">
        <v>268</v>
      </c>
      <c r="B45" s="5">
        <v>37.53</v>
      </c>
      <c r="C45">
        <f>VLOOKUP(A45,Coin_Recon_Live!A:C,3,0)</f>
        <v>37.53</v>
      </c>
      <c r="D45" s="3">
        <f t="shared" si="0"/>
        <v>0</v>
      </c>
    </row>
    <row r="46" spans="1:4" ht="19" x14ac:dyDescent="0.25">
      <c r="A46" s="2" t="s">
        <v>271</v>
      </c>
      <c r="B46" s="5">
        <v>52.88</v>
      </c>
      <c r="C46">
        <f>VLOOKUP(A46,Coin_Recon_Live!A:C,3,0)</f>
        <v>52.88</v>
      </c>
      <c r="D46" s="3">
        <f t="shared" si="0"/>
        <v>0</v>
      </c>
    </row>
    <row r="47" spans="1:4" ht="19" x14ac:dyDescent="0.25">
      <c r="A47" s="2" t="s">
        <v>275</v>
      </c>
      <c r="B47" s="4">
        <v>127668.91</v>
      </c>
      <c r="C47">
        <f>VLOOKUP(A47,Coin_Recon_Live!A:C,3,0)</f>
        <v>127668.91</v>
      </c>
      <c r="D47" s="3">
        <f t="shared" si="0"/>
        <v>0</v>
      </c>
    </row>
    <row r="48" spans="1:4" ht="19" x14ac:dyDescent="0.25">
      <c r="A48" s="2" t="s">
        <v>281</v>
      </c>
      <c r="B48" s="5">
        <v>338.4</v>
      </c>
      <c r="C48">
        <f>VLOOKUP(A48,Coin_Recon_Live!A:C,3,0)</f>
        <v>338.4</v>
      </c>
      <c r="D48" s="3">
        <f t="shared" si="0"/>
        <v>0</v>
      </c>
    </row>
    <row r="49" spans="1:4" ht="19" x14ac:dyDescent="0.25">
      <c r="A49" s="2" t="s">
        <v>287</v>
      </c>
      <c r="B49" s="4">
        <v>933182.17</v>
      </c>
      <c r="C49">
        <f>VLOOKUP(A49,Coin_Recon_Live!A:C,3,0)</f>
        <v>933182.17</v>
      </c>
      <c r="D49" s="3">
        <f t="shared" si="0"/>
        <v>0</v>
      </c>
    </row>
    <row r="50" spans="1:4" ht="19" x14ac:dyDescent="0.25">
      <c r="A50" s="2" t="s">
        <v>291</v>
      </c>
      <c r="B50" s="4">
        <v>12439.65</v>
      </c>
      <c r="C50">
        <f>VLOOKUP(A50,Coin_Recon_Live!A:C,3,0)</f>
        <v>12439.65</v>
      </c>
      <c r="D50" s="3">
        <f t="shared" si="0"/>
        <v>0</v>
      </c>
    </row>
    <row r="51" spans="1:4" ht="19" x14ac:dyDescent="0.25">
      <c r="A51" s="2" t="s">
        <v>293</v>
      </c>
      <c r="B51" s="4">
        <v>552369.80000000005</v>
      </c>
      <c r="C51">
        <f>VLOOKUP(A51,Coin_Recon_Live!A:C,3,0)</f>
        <v>552369.80000000005</v>
      </c>
      <c r="D51" s="3">
        <f t="shared" si="0"/>
        <v>0</v>
      </c>
    </row>
    <row r="52" spans="1:4" ht="19" x14ac:dyDescent="0.25">
      <c r="A52" s="2" t="s">
        <v>296</v>
      </c>
      <c r="B52" s="4">
        <v>1666.47</v>
      </c>
      <c r="C52">
        <f>VLOOKUP(A52,Coin_Recon_Live!A:C,3,0)</f>
        <v>1666.47</v>
      </c>
      <c r="D52" s="3">
        <f t="shared" si="0"/>
        <v>0</v>
      </c>
    </row>
    <row r="53" spans="1:4" ht="19" x14ac:dyDescent="0.25">
      <c r="A53" s="2" t="s">
        <v>300</v>
      </c>
      <c r="B53" s="4">
        <v>12452.68</v>
      </c>
      <c r="C53">
        <f>VLOOKUP(A53,Coin_Recon_Live!A:C,3,0)</f>
        <v>12452.68</v>
      </c>
      <c r="D53" s="3">
        <f t="shared" si="0"/>
        <v>0</v>
      </c>
    </row>
    <row r="54" spans="1:4" ht="19" x14ac:dyDescent="0.25">
      <c r="A54" s="2" t="s">
        <v>304</v>
      </c>
      <c r="B54" s="4">
        <v>3865.35</v>
      </c>
      <c r="C54">
        <f>VLOOKUP(A54,Coin_Recon_Live!A:C,3,0)</f>
        <v>3865.35</v>
      </c>
      <c r="D54" s="3">
        <f t="shared" si="0"/>
        <v>0</v>
      </c>
    </row>
    <row r="55" spans="1:4" ht="19" x14ac:dyDescent="0.25">
      <c r="A55" s="2" t="s">
        <v>307</v>
      </c>
      <c r="B55" s="4">
        <v>42468.5</v>
      </c>
      <c r="C55">
        <f>VLOOKUP(A55,Coin_Recon_Live!A:C,3,0)</f>
        <v>42468.5</v>
      </c>
      <c r="D55" s="3">
        <f t="shared" si="0"/>
        <v>0</v>
      </c>
    </row>
    <row r="56" spans="1:4" ht="19" x14ac:dyDescent="0.25">
      <c r="A56" s="2" t="s">
        <v>309</v>
      </c>
      <c r="B56" s="4">
        <v>159147.47</v>
      </c>
      <c r="C56">
        <f>VLOOKUP(A56,Coin_Recon_Live!A:C,3,0)</f>
        <v>159147.47</v>
      </c>
      <c r="D56" s="3">
        <f t="shared" si="0"/>
        <v>0</v>
      </c>
    </row>
    <row r="57" spans="1:4" ht="19" x14ac:dyDescent="0.25">
      <c r="A57" s="2" t="s">
        <v>311</v>
      </c>
      <c r="B57" s="5">
        <v>464.81</v>
      </c>
      <c r="C57">
        <f>VLOOKUP(A57,Coin_Recon_Live!A:C,3,0)</f>
        <v>464.81</v>
      </c>
      <c r="D57" s="3">
        <f t="shared" si="0"/>
        <v>0</v>
      </c>
    </row>
    <row r="58" spans="1:4" ht="19" x14ac:dyDescent="0.25">
      <c r="A58" s="2" t="s">
        <v>313</v>
      </c>
      <c r="B58" s="4">
        <v>28064.87</v>
      </c>
      <c r="C58">
        <f>VLOOKUP(A58,Coin_Recon_Live!A:C,3,0)</f>
        <v>28064.87</v>
      </c>
      <c r="D58" s="3">
        <f t="shared" si="0"/>
        <v>0</v>
      </c>
    </row>
    <row r="59" spans="1:4" ht="19" x14ac:dyDescent="0.25">
      <c r="A59" s="2" t="s">
        <v>315</v>
      </c>
      <c r="B59" s="5">
        <v>11.88</v>
      </c>
      <c r="C59">
        <f>VLOOKUP(A59,Coin_Recon_Live!A:C,3,0)</f>
        <v>11.88</v>
      </c>
      <c r="D59" s="3">
        <f t="shared" si="0"/>
        <v>0</v>
      </c>
    </row>
    <row r="60" spans="1:4" ht="19" x14ac:dyDescent="0.25">
      <c r="A60" s="2" t="s">
        <v>318</v>
      </c>
      <c r="B60" s="4">
        <v>186214.49</v>
      </c>
      <c r="C60">
        <f>VLOOKUP(A60,Coin_Recon_Live!A:C,3,0)</f>
        <v>186214.49</v>
      </c>
      <c r="D60" s="3">
        <f t="shared" si="0"/>
        <v>0</v>
      </c>
    </row>
    <row r="61" spans="1:4" ht="19" x14ac:dyDescent="0.25">
      <c r="A61" s="2" t="s">
        <v>320</v>
      </c>
      <c r="B61" s="4">
        <v>48580.62</v>
      </c>
      <c r="C61">
        <f>VLOOKUP(A61,Coin_Recon_Live!A:C,3,0)</f>
        <v>48580.62</v>
      </c>
      <c r="D61" s="3">
        <f t="shared" si="0"/>
        <v>0</v>
      </c>
    </row>
    <row r="62" spans="1:4" ht="19" x14ac:dyDescent="0.25">
      <c r="A62" s="2" t="s">
        <v>323</v>
      </c>
      <c r="B62" s="4">
        <v>5114.12</v>
      </c>
      <c r="C62">
        <f>VLOOKUP(A62,Coin_Recon_Live!A:C,3,0)</f>
        <v>5114.12</v>
      </c>
      <c r="D62" s="3">
        <f t="shared" si="0"/>
        <v>0</v>
      </c>
    </row>
    <row r="63" spans="1:4" ht="19" x14ac:dyDescent="0.25">
      <c r="A63" s="2" t="s">
        <v>326</v>
      </c>
      <c r="B63" s="5">
        <v>273.85000000000002</v>
      </c>
      <c r="C63">
        <f>VLOOKUP(A63,Coin_Recon_Live!A:C,3,0)</f>
        <v>273.85000000000002</v>
      </c>
      <c r="D63" s="3">
        <f t="shared" si="0"/>
        <v>0</v>
      </c>
    </row>
    <row r="64" spans="1:4" ht="19" x14ac:dyDescent="0.25">
      <c r="A64" s="2" t="s">
        <v>329</v>
      </c>
      <c r="B64" s="5">
        <v>740.67</v>
      </c>
      <c r="C64">
        <f>VLOOKUP(A64,Coin_Recon_Live!A:C,3,0)</f>
        <v>740.67</v>
      </c>
      <c r="D64" s="3">
        <f t="shared" si="0"/>
        <v>0</v>
      </c>
    </row>
    <row r="65" spans="1:4" ht="19" x14ac:dyDescent="0.25">
      <c r="A65" s="2" t="s">
        <v>331</v>
      </c>
      <c r="B65" s="5">
        <v>92.04</v>
      </c>
      <c r="C65">
        <f>VLOOKUP(A65,Coin_Recon_Live!A:C,3,0)</f>
        <v>92.04</v>
      </c>
      <c r="D65" s="3">
        <f t="shared" si="0"/>
        <v>0</v>
      </c>
    </row>
    <row r="66" spans="1:4" ht="19" x14ac:dyDescent="0.25">
      <c r="A66" s="2" t="s">
        <v>333</v>
      </c>
      <c r="B66" s="5">
        <v>12.87</v>
      </c>
      <c r="C66">
        <f>VLOOKUP(A66,Coin_Recon_Live!A:C,3,0)</f>
        <v>12.87</v>
      </c>
      <c r="D66" s="3">
        <f t="shared" si="0"/>
        <v>0</v>
      </c>
    </row>
    <row r="67" spans="1:4" ht="19" x14ac:dyDescent="0.25">
      <c r="A67" s="2" t="s">
        <v>335</v>
      </c>
      <c r="B67" s="5">
        <v>0</v>
      </c>
      <c r="C67">
        <f>VLOOKUP(A67,Coin_Recon_Live!A:C,3,0)</f>
        <v>0</v>
      </c>
      <c r="D67" s="3">
        <f t="shared" si="0"/>
        <v>0</v>
      </c>
    </row>
    <row r="68" spans="1:4" x14ac:dyDescent="0.2">
      <c r="A68" s="2" t="s">
        <v>335</v>
      </c>
      <c r="C68">
        <f>VLOOKUP(A68,Coin_Recon_Live!A:C,3,0)</f>
        <v>0</v>
      </c>
      <c r="D68" s="3">
        <f t="shared" ref="D68" si="1">B68-C68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BD63F-EE63-F44F-80D2-A4A6ECC48EFD}">
  <dimension ref="A1:A13"/>
  <sheetViews>
    <sheetView tabSelected="1" workbookViewId="0">
      <selection activeCell="J55" sqref="J55"/>
    </sheetView>
  </sheetViews>
  <sheetFormatPr baseColWidth="10" defaultRowHeight="16" x14ac:dyDescent="0.2"/>
  <sheetData>
    <row r="1" spans="1:1" x14ac:dyDescent="0.2">
      <c r="A1" s="2" t="s">
        <v>1025</v>
      </c>
    </row>
    <row r="2" spans="1:1" x14ac:dyDescent="0.2">
      <c r="A2" s="2" t="s">
        <v>1025</v>
      </c>
    </row>
    <row r="3" spans="1:1" x14ac:dyDescent="0.2">
      <c r="A3" s="2" t="s">
        <v>1025</v>
      </c>
    </row>
    <row r="4" spans="1:1" x14ac:dyDescent="0.2">
      <c r="A4" s="2" t="s">
        <v>1026</v>
      </c>
    </row>
    <row r="5" spans="1:1" x14ac:dyDescent="0.2">
      <c r="A5" s="2" t="s">
        <v>1027</v>
      </c>
    </row>
    <row r="6" spans="1:1" x14ac:dyDescent="0.2">
      <c r="A6" s="2" t="s">
        <v>360</v>
      </c>
    </row>
    <row r="7" spans="1:1" x14ac:dyDescent="0.2">
      <c r="A7" s="2" t="s">
        <v>360</v>
      </c>
    </row>
    <row r="8" spans="1:1" x14ac:dyDescent="0.2">
      <c r="A8" s="2" t="s">
        <v>1026</v>
      </c>
    </row>
    <row r="9" spans="1:1" x14ac:dyDescent="0.2">
      <c r="A9" s="2" t="s">
        <v>1025</v>
      </c>
    </row>
    <row r="10" spans="1:1" x14ac:dyDescent="0.2">
      <c r="A10" s="2" t="s">
        <v>1025</v>
      </c>
    </row>
    <row r="11" spans="1:1" x14ac:dyDescent="0.2">
      <c r="A11" s="2" t="s">
        <v>1027</v>
      </c>
    </row>
    <row r="12" spans="1:1" x14ac:dyDescent="0.2">
      <c r="A12" s="2" t="s">
        <v>1028</v>
      </c>
    </row>
    <row r="13" spans="1:1" x14ac:dyDescent="0.2">
      <c r="A13" s="2" t="s">
        <v>1028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6247-E6E1-F84A-98CD-4A8C6ACD8368}">
  <dimension ref="A1:AG998"/>
  <sheetViews>
    <sheetView workbookViewId="0">
      <selection activeCell="B2" sqref="B2"/>
    </sheetView>
  </sheetViews>
  <sheetFormatPr baseColWidth="10" defaultRowHeight="16" x14ac:dyDescent="0.2"/>
  <cols>
    <col min="2" max="2" width="17.5" bestFit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9" x14ac:dyDescent="0.25">
      <c r="A2" s="2" t="s">
        <v>17</v>
      </c>
      <c r="B2" s="4">
        <v>150794.64000000001</v>
      </c>
      <c r="C2" s="5" t="s">
        <v>18</v>
      </c>
      <c r="D2" s="6">
        <v>0.31690000000000002</v>
      </c>
      <c r="E2" s="6">
        <v>1.01E-2</v>
      </c>
      <c r="F2" s="6">
        <v>1.7600000000000001E-2</v>
      </c>
      <c r="G2" s="6">
        <v>-7.4999999999999997E-3</v>
      </c>
      <c r="H2" s="6">
        <v>2.92E-2</v>
      </c>
      <c r="I2" s="7">
        <v>13174</v>
      </c>
      <c r="J2" s="5" t="s">
        <v>19</v>
      </c>
      <c r="K2" s="6">
        <v>8.7400000000000005E-2</v>
      </c>
      <c r="L2" s="2" t="e">
        <v>#DIV/0!</v>
      </c>
      <c r="M2" s="2"/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8">
        <v>8.0999999999999996E-3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9" x14ac:dyDescent="0.25">
      <c r="A3" s="2" t="s">
        <v>25</v>
      </c>
      <c r="B3" s="4">
        <v>1623438.53</v>
      </c>
      <c r="C3" s="5" t="s">
        <v>26</v>
      </c>
      <c r="D3" s="6">
        <v>0.2747</v>
      </c>
      <c r="E3" s="6">
        <v>2.35E-2</v>
      </c>
      <c r="F3" s="6">
        <v>2.63E-2</v>
      </c>
      <c r="G3" s="6">
        <v>-2.8E-3</v>
      </c>
      <c r="H3" s="6">
        <v>3.85E-2</v>
      </c>
      <c r="I3" s="7">
        <v>110392</v>
      </c>
      <c r="J3" s="5" t="s">
        <v>27</v>
      </c>
      <c r="K3" s="6">
        <v>6.8000000000000005E-2</v>
      </c>
      <c r="L3" s="2" t="e">
        <v>#DIV/0!</v>
      </c>
      <c r="M3" s="2"/>
      <c r="N3" s="2" t="s">
        <v>28</v>
      </c>
      <c r="O3" s="2" t="s">
        <v>29</v>
      </c>
      <c r="P3" s="2" t="s">
        <v>30</v>
      </c>
      <c r="Q3" s="2" t="s">
        <v>31</v>
      </c>
      <c r="R3" s="2" t="s">
        <v>32</v>
      </c>
      <c r="S3" s="8">
        <v>1.8800000000000001E-2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19" x14ac:dyDescent="0.25">
      <c r="A4" s="2" t="s">
        <v>33</v>
      </c>
      <c r="B4" s="4">
        <v>3386842422.8499999</v>
      </c>
      <c r="C4" s="5" t="s">
        <v>34</v>
      </c>
      <c r="D4" s="6">
        <v>0.15129999999999999</v>
      </c>
      <c r="E4" s="6">
        <v>8.1500000000000003E-2</v>
      </c>
      <c r="F4" s="6">
        <v>0.1197</v>
      </c>
      <c r="G4" s="6">
        <v>-3.8199999999999998E-2</v>
      </c>
      <c r="H4" s="6">
        <v>0.1197</v>
      </c>
      <c r="I4" s="7">
        <v>564137198</v>
      </c>
      <c r="J4" s="5" t="s">
        <v>35</v>
      </c>
      <c r="K4" s="6">
        <v>0.1666</v>
      </c>
      <c r="L4" s="2" t="e">
        <v>#DIV/0!</v>
      </c>
      <c r="M4" s="2"/>
      <c r="N4" s="2" t="s">
        <v>36</v>
      </c>
      <c r="O4" s="2" t="s">
        <v>37</v>
      </c>
      <c r="P4" s="2" t="s">
        <v>38</v>
      </c>
      <c r="Q4" s="2" t="s">
        <v>39</v>
      </c>
      <c r="R4" s="2" t="s">
        <v>40</v>
      </c>
      <c r="S4" s="8">
        <v>6.5199999999999994E-2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9" x14ac:dyDescent="0.25">
      <c r="A5" s="2" t="s">
        <v>41</v>
      </c>
      <c r="B5" s="4">
        <v>646510398.07000005</v>
      </c>
      <c r="C5" s="5" t="s">
        <v>42</v>
      </c>
      <c r="D5" s="6">
        <v>0.1085</v>
      </c>
      <c r="E5" s="6">
        <v>6.9999999999999999E-4</v>
      </c>
      <c r="F5" s="6">
        <v>2.1899999999999999E-2</v>
      </c>
      <c r="G5" s="6">
        <v>-2.12E-2</v>
      </c>
      <c r="H5" s="6">
        <v>3.8800000000000001E-2</v>
      </c>
      <c r="I5" s="7">
        <v>44580405</v>
      </c>
      <c r="J5" s="5" t="s">
        <v>43</v>
      </c>
      <c r="K5" s="6">
        <v>6.9000000000000006E-2</v>
      </c>
      <c r="L5" s="2" t="e">
        <v>#DIV/0!</v>
      </c>
      <c r="M5" s="2"/>
      <c r="N5" s="2" t="s">
        <v>44</v>
      </c>
      <c r="O5" s="2" t="s">
        <v>45</v>
      </c>
      <c r="P5" s="2" t="s">
        <v>46</v>
      </c>
      <c r="Q5" s="2" t="s">
        <v>47</v>
      </c>
      <c r="R5" s="2" t="s">
        <v>48</v>
      </c>
      <c r="S5" s="8">
        <v>5.0000000000000001E-4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9" x14ac:dyDescent="0.25">
      <c r="A6" s="2" t="s">
        <v>49</v>
      </c>
      <c r="B6" s="4">
        <v>493591869.07999998</v>
      </c>
      <c r="C6" s="5" t="s">
        <v>50</v>
      </c>
      <c r="D6" s="6">
        <v>4.0300000000000002E-2</v>
      </c>
      <c r="E6" s="6">
        <v>9.2399999999999996E-2</v>
      </c>
      <c r="F6" s="6">
        <v>8.1299999999999997E-2</v>
      </c>
      <c r="G6" s="6">
        <v>1.11E-2</v>
      </c>
      <c r="H6" s="6">
        <v>8.1299999999999997E-2</v>
      </c>
      <c r="I6" s="7">
        <v>28761918</v>
      </c>
      <c r="J6" s="5" t="s">
        <v>51</v>
      </c>
      <c r="K6" s="6">
        <v>5.8299999999999998E-2</v>
      </c>
      <c r="L6" s="2" t="e">
        <v>#DIV/0!</v>
      </c>
      <c r="M6" s="2"/>
      <c r="N6" s="2" t="s">
        <v>52</v>
      </c>
      <c r="O6" s="2" t="s">
        <v>53</v>
      </c>
      <c r="P6" s="2" t="s">
        <v>54</v>
      </c>
      <c r="Q6" s="2" t="s">
        <v>53</v>
      </c>
      <c r="R6" s="2" t="s">
        <v>54</v>
      </c>
      <c r="S6" s="8">
        <v>8.1299999999999997E-2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9" x14ac:dyDescent="0.25">
      <c r="A7" s="2" t="s">
        <v>55</v>
      </c>
      <c r="B7" s="4">
        <v>14644764.619999999</v>
      </c>
      <c r="C7" s="5" t="s">
        <v>56</v>
      </c>
      <c r="D7" s="6">
        <v>2.47E-2</v>
      </c>
      <c r="E7" s="6">
        <v>-7.0000000000000001E-3</v>
      </c>
      <c r="F7" s="6">
        <v>0</v>
      </c>
      <c r="G7" s="6">
        <v>-7.0000000000000001E-3</v>
      </c>
      <c r="H7" s="5" t="s">
        <v>57</v>
      </c>
      <c r="I7" s="7">
        <v>1534119</v>
      </c>
      <c r="J7" s="5" t="s">
        <v>58</v>
      </c>
      <c r="K7" s="6">
        <v>0.1048</v>
      </c>
      <c r="L7" s="2" t="e">
        <v>#DIV/0!</v>
      </c>
      <c r="M7" s="2"/>
      <c r="N7" s="2" t="s">
        <v>59</v>
      </c>
      <c r="O7" s="2" t="e">
        <v>#VALUE!</v>
      </c>
      <c r="P7" s="2" t="e">
        <v>#VALUE!</v>
      </c>
      <c r="Q7" s="2" t="s">
        <v>60</v>
      </c>
      <c r="R7" s="2" t="s">
        <v>59</v>
      </c>
      <c r="S7" s="8">
        <v>-5.5999999999999999E-3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19" x14ac:dyDescent="0.25">
      <c r="A8" s="2" t="s">
        <v>61</v>
      </c>
      <c r="B8" s="4">
        <v>96391839.469999999</v>
      </c>
      <c r="C8" s="5" t="s">
        <v>62</v>
      </c>
      <c r="D8" s="6">
        <v>1.44E-2</v>
      </c>
      <c r="E8" s="6">
        <v>1.24E-2</v>
      </c>
      <c r="F8" s="6">
        <v>0</v>
      </c>
      <c r="G8" s="6">
        <v>1.24E-2</v>
      </c>
      <c r="H8" s="6">
        <v>0</v>
      </c>
      <c r="I8" s="5">
        <v>1</v>
      </c>
      <c r="J8" s="5" t="s">
        <v>63</v>
      </c>
      <c r="K8" s="6">
        <v>0</v>
      </c>
      <c r="L8" s="2" t="e">
        <v>#DIV/0!</v>
      </c>
      <c r="M8" s="2"/>
      <c r="N8" s="2" t="s">
        <v>64</v>
      </c>
      <c r="O8" s="2" t="s">
        <v>60</v>
      </c>
      <c r="P8" s="2" t="s">
        <v>64</v>
      </c>
      <c r="Q8" s="2" t="s">
        <v>60</v>
      </c>
      <c r="R8" s="2" t="s">
        <v>64</v>
      </c>
      <c r="S8" s="8">
        <v>0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19" x14ac:dyDescent="0.25">
      <c r="A9" s="2" t="s">
        <v>65</v>
      </c>
      <c r="B9" s="4">
        <v>251228144.90000001</v>
      </c>
      <c r="C9" s="5" t="s">
        <v>66</v>
      </c>
      <c r="D9" s="6">
        <v>1.38E-2</v>
      </c>
      <c r="E9" s="6">
        <v>4.9799999999999997E-2</v>
      </c>
      <c r="F9" s="6">
        <v>2.1299999999999999E-2</v>
      </c>
      <c r="G9" s="6">
        <v>2.8500000000000001E-2</v>
      </c>
      <c r="H9" s="6">
        <v>2.1299999999999999E-2</v>
      </c>
      <c r="I9" s="7">
        <v>14876932</v>
      </c>
      <c r="J9" s="5" t="s">
        <v>67</v>
      </c>
      <c r="K9" s="6">
        <v>5.9200000000000003E-2</v>
      </c>
      <c r="L9" s="2" t="e">
        <v>#DIV/0!</v>
      </c>
      <c r="M9" s="2"/>
      <c r="N9" s="2" t="s">
        <v>68</v>
      </c>
      <c r="O9" s="2" t="s">
        <v>69</v>
      </c>
      <c r="P9" s="2" t="s">
        <v>70</v>
      </c>
      <c r="Q9" s="2" t="s">
        <v>69</v>
      </c>
      <c r="R9" s="2" t="s">
        <v>70</v>
      </c>
      <c r="S9" s="8">
        <v>2.1299999999999999E-2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19" x14ac:dyDescent="0.25">
      <c r="A10" s="2" t="s">
        <v>71</v>
      </c>
      <c r="B10" s="4">
        <v>12834927.75</v>
      </c>
      <c r="C10" s="5" t="s">
        <v>72</v>
      </c>
      <c r="D10" s="6">
        <v>1.03E-2</v>
      </c>
      <c r="E10" s="6">
        <v>2.0500000000000001E-2</v>
      </c>
      <c r="F10" s="6">
        <v>1.1299999999999999E-2</v>
      </c>
      <c r="G10" s="6">
        <v>9.2999999999999992E-3</v>
      </c>
      <c r="H10" s="6">
        <v>2.5100000000000001E-2</v>
      </c>
      <c r="I10" s="7">
        <v>541435</v>
      </c>
      <c r="J10" s="5" t="s">
        <v>73</v>
      </c>
      <c r="K10" s="6">
        <v>4.2200000000000001E-2</v>
      </c>
      <c r="L10" s="2" t="e">
        <v>#DIV/0!</v>
      </c>
      <c r="M10" s="2"/>
      <c r="N10" s="2" t="s">
        <v>74</v>
      </c>
      <c r="O10" s="2" t="s">
        <v>75</v>
      </c>
      <c r="P10" s="2" t="s">
        <v>76</v>
      </c>
      <c r="Q10" s="2" t="s">
        <v>77</v>
      </c>
      <c r="R10" s="2" t="s">
        <v>78</v>
      </c>
      <c r="S10" s="8">
        <v>1.1299999999999999E-2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9" x14ac:dyDescent="0.25">
      <c r="A11" s="2" t="s">
        <v>79</v>
      </c>
      <c r="B11" s="4">
        <v>235801221.06</v>
      </c>
      <c r="C11" s="5" t="s">
        <v>80</v>
      </c>
      <c r="D11" s="6">
        <v>8.3000000000000001E-3</v>
      </c>
      <c r="E11" s="6">
        <v>3.7499999999999999E-2</v>
      </c>
      <c r="F11" s="6">
        <v>1.2800000000000001E-2</v>
      </c>
      <c r="G11" s="6">
        <v>2.47E-2</v>
      </c>
      <c r="H11" s="6">
        <v>1.3299999999999999E-2</v>
      </c>
      <c r="I11" s="7">
        <v>34725428</v>
      </c>
      <c r="J11" s="5" t="s">
        <v>81</v>
      </c>
      <c r="K11" s="6">
        <v>0.14729999999999999</v>
      </c>
      <c r="L11" s="2" t="e">
        <v>#DIV/0!</v>
      </c>
      <c r="M11" s="2"/>
      <c r="N11" s="2" t="s">
        <v>82</v>
      </c>
      <c r="O11" s="2" t="s">
        <v>83</v>
      </c>
      <c r="P11" s="2" t="s">
        <v>84</v>
      </c>
      <c r="Q11" s="2" t="s">
        <v>85</v>
      </c>
      <c r="R11" s="2" t="s">
        <v>86</v>
      </c>
      <c r="S11" s="8">
        <v>1.2800000000000001E-2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9" x14ac:dyDescent="0.25">
      <c r="A12" s="2" t="s">
        <v>87</v>
      </c>
      <c r="B12" s="4">
        <v>5111752.07</v>
      </c>
      <c r="C12" s="5" t="s">
        <v>88</v>
      </c>
      <c r="D12" s="6">
        <v>5.8999999999999999E-3</v>
      </c>
      <c r="E12" s="6">
        <v>0.1183</v>
      </c>
      <c r="F12" s="6">
        <v>7.4899999999999994E-2</v>
      </c>
      <c r="G12" s="6">
        <v>4.3400000000000001E-2</v>
      </c>
      <c r="H12" s="6">
        <v>7.4899999999999994E-2</v>
      </c>
      <c r="I12" s="7">
        <v>113562</v>
      </c>
      <c r="J12" s="5" t="s">
        <v>89</v>
      </c>
      <c r="K12" s="6">
        <v>2.2200000000000001E-2</v>
      </c>
      <c r="L12" s="2" t="e">
        <v>#DIV/0!</v>
      </c>
      <c r="M12" s="2"/>
      <c r="N12" s="2" t="s">
        <v>90</v>
      </c>
      <c r="O12" s="2" t="s">
        <v>91</v>
      </c>
      <c r="P12" s="2" t="s">
        <v>92</v>
      </c>
      <c r="Q12" s="2" t="s">
        <v>91</v>
      </c>
      <c r="R12" s="2" t="s">
        <v>92</v>
      </c>
      <c r="S12" s="8">
        <v>7.4899999999999994E-2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19" x14ac:dyDescent="0.25">
      <c r="A13" s="2" t="s">
        <v>93</v>
      </c>
      <c r="B13" s="4">
        <v>618584.5</v>
      </c>
      <c r="C13" s="5" t="s">
        <v>94</v>
      </c>
      <c r="D13" s="6">
        <v>4.1000000000000003E-3</v>
      </c>
      <c r="E13" s="6">
        <v>3.7100000000000001E-2</v>
      </c>
      <c r="F13" s="6">
        <v>2.87E-2</v>
      </c>
      <c r="G13" s="6">
        <v>8.3999999999999995E-3</v>
      </c>
      <c r="H13" s="6">
        <v>2.87E-2</v>
      </c>
      <c r="I13" s="7">
        <v>85463</v>
      </c>
      <c r="J13" s="5" t="s">
        <v>95</v>
      </c>
      <c r="K13" s="6">
        <v>0.13819999999999999</v>
      </c>
      <c r="L13" s="2" t="e">
        <v>#DIV/0!</v>
      </c>
      <c r="M13" s="2"/>
      <c r="N13" s="2" t="s">
        <v>96</v>
      </c>
      <c r="O13" s="2" t="s">
        <v>97</v>
      </c>
      <c r="P13" s="2" t="s">
        <v>98</v>
      </c>
      <c r="Q13" s="2" t="s">
        <v>97</v>
      </c>
      <c r="R13" s="2" t="s">
        <v>98</v>
      </c>
      <c r="S13" s="8">
        <v>2.87E-2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9" x14ac:dyDescent="0.25">
      <c r="A14" s="2" t="s">
        <v>99</v>
      </c>
      <c r="B14" s="4">
        <v>77279.53</v>
      </c>
      <c r="C14" s="5" t="s">
        <v>100</v>
      </c>
      <c r="D14" s="6">
        <v>1.8E-3</v>
      </c>
      <c r="E14" s="6">
        <v>0.1066</v>
      </c>
      <c r="F14" s="6">
        <v>5.8400000000000001E-2</v>
      </c>
      <c r="G14" s="6">
        <v>4.82E-2</v>
      </c>
      <c r="H14" s="6">
        <v>5.8400000000000001E-2</v>
      </c>
      <c r="I14" s="7">
        <v>4113</v>
      </c>
      <c r="J14" s="5" t="s">
        <v>101</v>
      </c>
      <c r="K14" s="6">
        <v>5.3199999999999997E-2</v>
      </c>
      <c r="L14" s="2" t="e">
        <v>#DIV/0!</v>
      </c>
      <c r="M14" s="2"/>
      <c r="N14" s="2" t="s">
        <v>102</v>
      </c>
      <c r="O14" s="2" t="s">
        <v>103</v>
      </c>
      <c r="P14" s="2" t="s">
        <v>104</v>
      </c>
      <c r="Q14" s="2" t="s">
        <v>103</v>
      </c>
      <c r="R14" s="2" t="s">
        <v>104</v>
      </c>
      <c r="S14" s="8">
        <v>5.8400000000000001E-2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9" x14ac:dyDescent="0.25">
      <c r="A15" s="2" t="s">
        <v>105</v>
      </c>
      <c r="B15" s="4">
        <v>92191.51</v>
      </c>
      <c r="C15" s="5" t="s">
        <v>106</v>
      </c>
      <c r="D15" s="6">
        <v>1.8E-3</v>
      </c>
      <c r="E15" s="6">
        <v>2.92E-2</v>
      </c>
      <c r="F15" s="6">
        <v>1.8700000000000001E-2</v>
      </c>
      <c r="G15" s="6">
        <v>1.06E-2</v>
      </c>
      <c r="H15" s="6">
        <v>2.29E-2</v>
      </c>
      <c r="I15" s="7">
        <v>10086</v>
      </c>
      <c r="J15" s="5" t="s">
        <v>107</v>
      </c>
      <c r="K15" s="6">
        <v>0.1094</v>
      </c>
      <c r="L15" s="2" t="e">
        <v>#DIV/0!</v>
      </c>
      <c r="M15" s="2"/>
      <c r="N15" s="2" t="s">
        <v>108</v>
      </c>
      <c r="O15" s="2" t="s">
        <v>109</v>
      </c>
      <c r="P15" s="2" t="s">
        <v>110</v>
      </c>
      <c r="Q15" s="2" t="s">
        <v>111</v>
      </c>
      <c r="R15" s="2" t="s">
        <v>112</v>
      </c>
      <c r="S15" s="8">
        <v>1.8700000000000001E-2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9" x14ac:dyDescent="0.25">
      <c r="A16" s="2" t="s">
        <v>113</v>
      </c>
      <c r="B16" s="4">
        <v>6922393.8200000003</v>
      </c>
      <c r="C16" s="5" t="s">
        <v>114</v>
      </c>
      <c r="D16" s="6">
        <v>1.5E-3</v>
      </c>
      <c r="E16" s="6">
        <v>0.31119999999999998</v>
      </c>
      <c r="F16" s="6">
        <v>0.13500000000000001</v>
      </c>
      <c r="G16" s="6">
        <v>0.1762</v>
      </c>
      <c r="H16" s="6">
        <v>0.13500000000000001</v>
      </c>
      <c r="I16" s="7">
        <v>324489</v>
      </c>
      <c r="J16" s="5" t="s">
        <v>115</v>
      </c>
      <c r="K16" s="6">
        <v>4.6899999999999997E-2</v>
      </c>
      <c r="L16" s="2" t="e">
        <v>#DIV/0!</v>
      </c>
      <c r="M16" s="2"/>
      <c r="N16" s="2" t="s">
        <v>116</v>
      </c>
      <c r="O16" s="2" t="s">
        <v>117</v>
      </c>
      <c r="P16" s="2" t="s">
        <v>118</v>
      </c>
      <c r="Q16" s="2" t="s">
        <v>117</v>
      </c>
      <c r="R16" s="2" t="s">
        <v>118</v>
      </c>
      <c r="S16" s="8">
        <v>0.13500000000000001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9" x14ac:dyDescent="0.25">
      <c r="A17" s="2" t="s">
        <v>119</v>
      </c>
      <c r="B17" s="4">
        <v>2318230.0299999998</v>
      </c>
      <c r="C17" s="5" t="s">
        <v>120</v>
      </c>
      <c r="D17" s="6">
        <v>1.5E-3</v>
      </c>
      <c r="E17" s="6">
        <v>3.2399999999999998E-2</v>
      </c>
      <c r="F17" s="6">
        <v>1.3599999999999999E-2</v>
      </c>
      <c r="G17" s="6">
        <v>1.8800000000000001E-2</v>
      </c>
      <c r="H17" s="6">
        <v>2.29E-2</v>
      </c>
      <c r="I17" s="7">
        <v>115025</v>
      </c>
      <c r="J17" s="5" t="s">
        <v>121</v>
      </c>
      <c r="K17" s="6">
        <v>4.9599999999999998E-2</v>
      </c>
      <c r="L17" s="2" t="e">
        <v>#DIV/0!</v>
      </c>
      <c r="M17" s="2"/>
      <c r="N17" s="2" t="s">
        <v>122</v>
      </c>
      <c r="O17" s="2" t="s">
        <v>123</v>
      </c>
      <c r="P17" s="2" t="s">
        <v>124</v>
      </c>
      <c r="Q17" s="2" t="s">
        <v>125</v>
      </c>
      <c r="R17" s="2" t="s">
        <v>126</v>
      </c>
      <c r="S17" s="8">
        <v>1.3599999999999999E-2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9" x14ac:dyDescent="0.25">
      <c r="A18" s="2" t="s">
        <v>127</v>
      </c>
      <c r="B18" s="4">
        <v>2865704.67</v>
      </c>
      <c r="C18" s="5" t="s">
        <v>128</v>
      </c>
      <c r="D18" s="6">
        <v>7.1999999999999998E-3</v>
      </c>
      <c r="E18" s="6">
        <v>0.1075</v>
      </c>
      <c r="F18" s="6">
        <v>4.9200000000000001E-2</v>
      </c>
      <c r="G18" s="6">
        <v>5.8299999999999998E-2</v>
      </c>
      <c r="H18" s="6">
        <v>4.9200000000000001E-2</v>
      </c>
      <c r="I18" s="7">
        <v>114121</v>
      </c>
      <c r="J18" s="5" t="s">
        <v>129</v>
      </c>
      <c r="K18" s="6">
        <v>3.9800000000000002E-2</v>
      </c>
      <c r="L18" s="2" t="e">
        <v>#DIV/0!</v>
      </c>
      <c r="M18" s="2"/>
      <c r="N18" s="2" t="s">
        <v>130</v>
      </c>
      <c r="O18" s="2" t="s">
        <v>131</v>
      </c>
      <c r="P18" s="2" t="s">
        <v>132</v>
      </c>
      <c r="Q18" s="2" t="s">
        <v>131</v>
      </c>
      <c r="R18" s="2" t="s">
        <v>132</v>
      </c>
      <c r="S18" s="8">
        <v>4.9200000000000001E-2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19" x14ac:dyDescent="0.25">
      <c r="A19" s="2" t="s">
        <v>133</v>
      </c>
      <c r="B19" s="4">
        <v>132062861.05</v>
      </c>
      <c r="C19" s="5" t="s">
        <v>134</v>
      </c>
      <c r="D19" s="6">
        <v>1.5E-3</v>
      </c>
      <c r="E19" s="6">
        <v>2.7900000000000001E-2</v>
      </c>
      <c r="F19" s="6">
        <v>1.03E-2</v>
      </c>
      <c r="G19" s="6">
        <v>1.7600000000000001E-2</v>
      </c>
      <c r="H19" s="6">
        <v>1.03E-2</v>
      </c>
      <c r="I19" s="7">
        <v>55551359</v>
      </c>
      <c r="J19" s="5" t="s">
        <v>135</v>
      </c>
      <c r="K19" s="6">
        <v>0.42059999999999997</v>
      </c>
      <c r="L19" s="2" t="e">
        <v>#DIV/0!</v>
      </c>
      <c r="M19" s="2"/>
      <c r="N19" s="2" t="s">
        <v>136</v>
      </c>
      <c r="O19" s="2" t="s">
        <v>137</v>
      </c>
      <c r="P19" s="2" t="s">
        <v>138</v>
      </c>
      <c r="Q19" s="2" t="s">
        <v>137</v>
      </c>
      <c r="R19" s="2" t="s">
        <v>138</v>
      </c>
      <c r="S19" s="8">
        <v>1.03E-2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19" x14ac:dyDescent="0.25">
      <c r="A20" s="2" t="s">
        <v>139</v>
      </c>
      <c r="B20" s="4">
        <v>196934.03</v>
      </c>
      <c r="C20" s="5" t="s">
        <v>140</v>
      </c>
      <c r="D20" s="6">
        <v>1.4E-3</v>
      </c>
      <c r="E20" s="6">
        <v>6.1100000000000002E-2</v>
      </c>
      <c r="F20" s="6">
        <v>0.04</v>
      </c>
      <c r="G20" s="6">
        <v>2.1100000000000001E-2</v>
      </c>
      <c r="H20" s="6">
        <v>0.04</v>
      </c>
      <c r="I20" s="7">
        <v>10163</v>
      </c>
      <c r="J20" s="5" t="s">
        <v>141</v>
      </c>
      <c r="K20" s="6">
        <v>5.16E-2</v>
      </c>
      <c r="L20" s="2" t="e">
        <v>#DIV/0!</v>
      </c>
      <c r="M20" s="2"/>
      <c r="N20" s="2" t="s">
        <v>142</v>
      </c>
      <c r="O20" s="2" t="s">
        <v>143</v>
      </c>
      <c r="P20" s="2" t="s">
        <v>144</v>
      </c>
      <c r="Q20" s="2" t="s">
        <v>143</v>
      </c>
      <c r="R20" s="2" t="s">
        <v>144</v>
      </c>
      <c r="S20" s="8">
        <v>0.04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19" x14ac:dyDescent="0.25">
      <c r="A21" s="2" t="s">
        <v>145</v>
      </c>
      <c r="B21" s="4">
        <v>9315246.6899999995</v>
      </c>
      <c r="C21" s="5" t="s">
        <v>146</v>
      </c>
      <c r="D21" s="6">
        <v>1.2999999999999999E-3</v>
      </c>
      <c r="E21" s="6">
        <v>6.9999999999999999E-4</v>
      </c>
      <c r="F21" s="6">
        <v>1.4E-3</v>
      </c>
      <c r="G21" s="6">
        <v>-5.9999999999999995E-4</v>
      </c>
      <c r="H21" s="6">
        <v>4.3E-3</v>
      </c>
      <c r="I21" s="7">
        <v>485780</v>
      </c>
      <c r="J21" s="5" t="s">
        <v>147</v>
      </c>
      <c r="K21" s="6">
        <v>5.21E-2</v>
      </c>
      <c r="L21" s="2" t="e">
        <v>#DIV/0!</v>
      </c>
      <c r="M21" s="2"/>
      <c r="N21" s="2" t="s">
        <v>148</v>
      </c>
      <c r="O21" s="2" t="s">
        <v>149</v>
      </c>
      <c r="P21" s="2" t="s">
        <v>150</v>
      </c>
      <c r="Q21" s="2" t="s">
        <v>151</v>
      </c>
      <c r="R21" s="2" t="s">
        <v>152</v>
      </c>
      <c r="S21" s="8">
        <v>5.9999999999999995E-4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19" x14ac:dyDescent="0.25">
      <c r="A22" s="2" t="s">
        <v>153</v>
      </c>
      <c r="B22" s="4">
        <v>123103.8</v>
      </c>
      <c r="C22" s="5" t="s">
        <v>154</v>
      </c>
      <c r="D22" s="6">
        <v>8.0000000000000004E-4</v>
      </c>
      <c r="E22" s="6">
        <v>7.4999999999999997E-3</v>
      </c>
      <c r="F22" s="6">
        <v>1.61E-2</v>
      </c>
      <c r="G22" s="6">
        <v>-8.6E-3</v>
      </c>
      <c r="H22" s="6">
        <v>1.61E-2</v>
      </c>
      <c r="I22" s="7">
        <v>94473</v>
      </c>
      <c r="J22" s="5" t="s">
        <v>155</v>
      </c>
      <c r="K22" s="6">
        <v>0.76739999999999997</v>
      </c>
      <c r="L22" s="2" t="e">
        <v>#DIV/0!</v>
      </c>
      <c r="M22" s="2"/>
      <c r="N22" s="2" t="s">
        <v>156</v>
      </c>
      <c r="O22" s="2" t="s">
        <v>157</v>
      </c>
      <c r="P22" s="2" t="s">
        <v>158</v>
      </c>
      <c r="Q22" s="2" t="s">
        <v>157</v>
      </c>
      <c r="R22" s="2" t="s">
        <v>158</v>
      </c>
      <c r="S22" s="8">
        <v>6.0000000000000001E-3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9" x14ac:dyDescent="0.25">
      <c r="A23" s="2" t="s">
        <v>159</v>
      </c>
      <c r="B23" s="4">
        <v>6403011.2400000002</v>
      </c>
      <c r="C23" s="5" t="s">
        <v>160</v>
      </c>
      <c r="D23" s="6">
        <v>1E-3</v>
      </c>
      <c r="E23" s="6">
        <v>5.6599999999999998E-2</v>
      </c>
      <c r="F23" s="6">
        <v>4.4499999999999998E-2</v>
      </c>
      <c r="G23" s="6">
        <v>1.21E-2</v>
      </c>
      <c r="H23" s="6">
        <v>4.4499999999999998E-2</v>
      </c>
      <c r="I23" s="7">
        <v>786296</v>
      </c>
      <c r="J23" s="5" t="s">
        <v>161</v>
      </c>
      <c r="K23" s="6">
        <v>0.12280000000000001</v>
      </c>
      <c r="L23" s="2" t="e">
        <v>#DIV/0!</v>
      </c>
      <c r="M23" s="2"/>
      <c r="N23" s="2" t="s">
        <v>162</v>
      </c>
      <c r="O23" s="2" t="s">
        <v>163</v>
      </c>
      <c r="P23" s="2" t="s">
        <v>164</v>
      </c>
      <c r="Q23" s="2" t="s">
        <v>163</v>
      </c>
      <c r="R23" s="2" t="s">
        <v>164</v>
      </c>
      <c r="S23" s="8">
        <v>4.4499999999999998E-2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9" x14ac:dyDescent="0.25">
      <c r="A24" s="2" t="s">
        <v>165</v>
      </c>
      <c r="B24" s="4">
        <v>17567402.390000001</v>
      </c>
      <c r="C24" s="5" t="s">
        <v>166</v>
      </c>
      <c r="D24" s="6">
        <v>8.0000000000000004E-4</v>
      </c>
      <c r="E24" s="6">
        <v>2.06E-2</v>
      </c>
      <c r="F24" s="6">
        <v>9.7999999999999997E-3</v>
      </c>
      <c r="G24" s="6">
        <v>1.0800000000000001E-2</v>
      </c>
      <c r="H24" s="6">
        <v>9.7999999999999997E-3</v>
      </c>
      <c r="I24" s="7">
        <v>5823055</v>
      </c>
      <c r="J24" s="5" t="s">
        <v>167</v>
      </c>
      <c r="K24" s="6">
        <v>0.33150000000000002</v>
      </c>
      <c r="L24" s="2" t="e">
        <v>#DIV/0!</v>
      </c>
      <c r="M24" s="2"/>
      <c r="N24" s="2" t="s">
        <v>168</v>
      </c>
      <c r="O24" s="2" t="s">
        <v>169</v>
      </c>
      <c r="P24" s="2" t="s">
        <v>170</v>
      </c>
      <c r="Q24" s="2" t="s">
        <v>169</v>
      </c>
      <c r="R24" s="2" t="s">
        <v>170</v>
      </c>
      <c r="S24" s="8">
        <v>9.7999999999999997E-3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19" x14ac:dyDescent="0.25">
      <c r="A25" s="2" t="s">
        <v>171</v>
      </c>
      <c r="B25" s="4">
        <v>135561.71</v>
      </c>
      <c r="C25" s="5" t="s">
        <v>172</v>
      </c>
      <c r="D25" s="6">
        <v>8.0000000000000004E-4</v>
      </c>
      <c r="E25" s="6">
        <v>2.92E-2</v>
      </c>
      <c r="F25" s="6">
        <v>4.1799999999999997E-2</v>
      </c>
      <c r="G25" s="6">
        <v>-1.26E-2</v>
      </c>
      <c r="H25" s="6">
        <v>4.1799999999999997E-2</v>
      </c>
      <c r="I25" s="7">
        <v>18415</v>
      </c>
      <c r="J25" s="5" t="s">
        <v>173</v>
      </c>
      <c r="K25" s="6">
        <v>0.1358</v>
      </c>
      <c r="L25" s="2" t="e">
        <v>#DIV/0!</v>
      </c>
      <c r="M25" s="2"/>
      <c r="N25" s="2" t="s">
        <v>174</v>
      </c>
      <c r="O25" s="2" t="s">
        <v>175</v>
      </c>
      <c r="P25" s="2" t="s">
        <v>176</v>
      </c>
      <c r="Q25" s="2" t="s">
        <v>175</v>
      </c>
      <c r="R25" s="2" t="s">
        <v>176</v>
      </c>
      <c r="S25" s="8">
        <v>2.3400000000000001E-2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19" x14ac:dyDescent="0.25">
      <c r="A26" s="2" t="s">
        <v>177</v>
      </c>
      <c r="B26" s="4">
        <v>6825035.7999999998</v>
      </c>
      <c r="C26" s="5" t="s">
        <v>178</v>
      </c>
      <c r="D26" s="6">
        <v>8.0000000000000004E-4</v>
      </c>
      <c r="E26" s="6">
        <v>0</v>
      </c>
      <c r="F26" s="6">
        <v>3.9600000000000003E-2</v>
      </c>
      <c r="G26" s="6">
        <v>-3.9600000000000003E-2</v>
      </c>
      <c r="H26" s="6">
        <v>3.9600000000000003E-2</v>
      </c>
      <c r="I26" s="7">
        <v>158369</v>
      </c>
      <c r="J26" s="5" t="s">
        <v>179</v>
      </c>
      <c r="K26" s="6">
        <v>2.3199999999999998E-2</v>
      </c>
      <c r="L26" s="2" t="e">
        <v>#DIV/0!</v>
      </c>
      <c r="M26" s="2"/>
      <c r="N26" s="2" t="s">
        <v>60</v>
      </c>
      <c r="O26" s="2" t="s">
        <v>180</v>
      </c>
      <c r="P26" s="2" t="s">
        <v>181</v>
      </c>
      <c r="Q26" s="2" t="s">
        <v>180</v>
      </c>
      <c r="R26" s="2" t="s">
        <v>181</v>
      </c>
      <c r="S26" s="8">
        <v>0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19" x14ac:dyDescent="0.25">
      <c r="A27" s="2" t="s">
        <v>182</v>
      </c>
      <c r="B27" s="4">
        <v>9431.5499999999993</v>
      </c>
      <c r="C27" s="5" t="s">
        <v>183</v>
      </c>
      <c r="D27" s="6">
        <v>8.0000000000000004E-4</v>
      </c>
      <c r="E27" s="6">
        <v>2.9999999999999997E-4</v>
      </c>
      <c r="F27" s="6">
        <v>5.28E-2</v>
      </c>
      <c r="G27" s="6">
        <v>-5.2499999999999998E-2</v>
      </c>
      <c r="H27" s="6">
        <v>5.28E-2</v>
      </c>
      <c r="I27" s="7">
        <v>9377</v>
      </c>
      <c r="J27" s="5" t="s">
        <v>184</v>
      </c>
      <c r="K27" s="6">
        <v>0.99419999999999997</v>
      </c>
      <c r="L27" s="2" t="e">
        <v>#DIV/0!</v>
      </c>
      <c r="M27" s="2"/>
      <c r="N27" s="2" t="s">
        <v>185</v>
      </c>
      <c r="O27" s="2" t="s">
        <v>186</v>
      </c>
      <c r="P27" s="2" t="s">
        <v>187</v>
      </c>
      <c r="Q27" s="2" t="s">
        <v>186</v>
      </c>
      <c r="R27" s="2" t="s">
        <v>187</v>
      </c>
      <c r="S27" s="8">
        <v>2.0000000000000001E-4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19" x14ac:dyDescent="0.25">
      <c r="A28" s="2" t="s">
        <v>188</v>
      </c>
      <c r="B28" s="4">
        <v>3922433.8</v>
      </c>
      <c r="C28" s="5" t="s">
        <v>189</v>
      </c>
      <c r="D28" s="6">
        <v>5.9999999999999995E-4</v>
      </c>
      <c r="E28" s="6">
        <v>0.14680000000000001</v>
      </c>
      <c r="F28" s="6">
        <v>5.8799999999999998E-2</v>
      </c>
      <c r="G28" s="6">
        <v>8.7999999999999995E-2</v>
      </c>
      <c r="H28" s="6">
        <v>5.8799999999999998E-2</v>
      </c>
      <c r="I28" s="7">
        <v>303495</v>
      </c>
      <c r="J28" s="5" t="s">
        <v>190</v>
      </c>
      <c r="K28" s="6">
        <v>7.7399999999999997E-2</v>
      </c>
      <c r="L28" s="2" t="e">
        <v>#DIV/0!</v>
      </c>
      <c r="M28" s="2"/>
      <c r="N28" s="2" t="s">
        <v>191</v>
      </c>
      <c r="O28" s="2" t="s">
        <v>192</v>
      </c>
      <c r="P28" s="2" t="s">
        <v>193</v>
      </c>
      <c r="Q28" s="2" t="s">
        <v>192</v>
      </c>
      <c r="R28" s="2" t="s">
        <v>193</v>
      </c>
      <c r="S28" s="8">
        <v>5.8799999999999998E-2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19" x14ac:dyDescent="0.25">
      <c r="A29" s="2" t="s">
        <v>194</v>
      </c>
      <c r="B29" s="4">
        <v>8987590.7899999991</v>
      </c>
      <c r="C29" s="5" t="s">
        <v>195</v>
      </c>
      <c r="D29" s="6">
        <v>2.9999999999999997E-4</v>
      </c>
      <c r="E29" s="6">
        <v>2.8899999999999999E-2</v>
      </c>
      <c r="F29" s="6">
        <v>1.0800000000000001E-2</v>
      </c>
      <c r="G29" s="6">
        <v>1.8100000000000002E-2</v>
      </c>
      <c r="H29" s="6">
        <v>1.6899999999999998E-2</v>
      </c>
      <c r="I29" s="7">
        <v>1663577</v>
      </c>
      <c r="J29" s="5" t="s">
        <v>196</v>
      </c>
      <c r="K29" s="6">
        <v>0.18509999999999999</v>
      </c>
      <c r="L29" s="2" t="e">
        <v>#DIV/0!</v>
      </c>
      <c r="M29" s="2"/>
      <c r="N29" s="2" t="s">
        <v>197</v>
      </c>
      <c r="O29" s="2" t="s">
        <v>198</v>
      </c>
      <c r="P29" s="2" t="s">
        <v>199</v>
      </c>
      <c r="Q29" s="2" t="s">
        <v>200</v>
      </c>
      <c r="R29" s="2" t="s">
        <v>201</v>
      </c>
      <c r="S29" s="8">
        <v>1.0800000000000001E-2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9" x14ac:dyDescent="0.25">
      <c r="A30" s="2" t="s">
        <v>202</v>
      </c>
      <c r="B30" s="4">
        <v>39602.519999999997</v>
      </c>
      <c r="C30" s="5" t="s">
        <v>203</v>
      </c>
      <c r="D30" s="6">
        <v>2.9999999999999997E-4</v>
      </c>
      <c r="E30" s="6">
        <v>1.9800000000000002E-2</v>
      </c>
      <c r="F30" s="6">
        <v>3.5999999999999997E-2</v>
      </c>
      <c r="G30" s="6">
        <v>-1.6199999999999999E-2</v>
      </c>
      <c r="H30" s="6">
        <v>4.4999999999999998E-2</v>
      </c>
      <c r="I30" s="7">
        <v>24760</v>
      </c>
      <c r="J30" s="5" t="s">
        <v>204</v>
      </c>
      <c r="K30" s="6">
        <v>0.62519999999999998</v>
      </c>
      <c r="L30" s="2" t="e">
        <v>#DIV/0!</v>
      </c>
      <c r="M30" s="2"/>
      <c r="N30" s="2" t="s">
        <v>205</v>
      </c>
      <c r="O30" s="2" t="s">
        <v>206</v>
      </c>
      <c r="P30" s="2" t="s">
        <v>207</v>
      </c>
      <c r="Q30" s="2" t="s">
        <v>208</v>
      </c>
      <c r="R30" s="2" t="s">
        <v>209</v>
      </c>
      <c r="S30" s="8">
        <v>1.5800000000000002E-2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19" x14ac:dyDescent="0.25">
      <c r="A31" s="2" t="s">
        <v>210</v>
      </c>
      <c r="B31" s="4">
        <v>219846.05</v>
      </c>
      <c r="C31" s="5" t="s">
        <v>211</v>
      </c>
      <c r="D31" s="6">
        <v>2.9999999999999997E-4</v>
      </c>
      <c r="E31" s="6">
        <v>1.3299999999999999E-2</v>
      </c>
      <c r="F31" s="6">
        <v>3.0200000000000001E-2</v>
      </c>
      <c r="G31" s="6">
        <v>-1.6899999999999998E-2</v>
      </c>
      <c r="H31" s="6">
        <v>3.0200000000000001E-2</v>
      </c>
      <c r="I31" s="7">
        <v>27488</v>
      </c>
      <c r="J31" s="5" t="s">
        <v>212</v>
      </c>
      <c r="K31" s="6">
        <v>0.125</v>
      </c>
      <c r="L31" s="2" t="e">
        <v>#DIV/0!</v>
      </c>
      <c r="M31" s="2"/>
      <c r="N31" s="2" t="s">
        <v>213</v>
      </c>
      <c r="O31" s="2" t="s">
        <v>214</v>
      </c>
      <c r="P31" s="2" t="s">
        <v>215</v>
      </c>
      <c r="Q31" s="2" t="s">
        <v>214</v>
      </c>
      <c r="R31" s="2" t="s">
        <v>215</v>
      </c>
      <c r="S31" s="8">
        <v>1.0699999999999999E-2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19" x14ac:dyDescent="0.25">
      <c r="A32" s="2" t="s">
        <v>216</v>
      </c>
      <c r="B32" s="4">
        <v>274846.56</v>
      </c>
      <c r="C32" s="5" t="s">
        <v>217</v>
      </c>
      <c r="D32" s="6">
        <v>2.9999999999999997E-4</v>
      </c>
      <c r="E32" s="6">
        <v>0</v>
      </c>
      <c r="F32" s="6">
        <v>0</v>
      </c>
      <c r="G32" s="6">
        <v>0</v>
      </c>
      <c r="H32" s="5" t="s">
        <v>57</v>
      </c>
      <c r="I32" s="5">
        <v>0</v>
      </c>
      <c r="J32" s="5" t="s">
        <v>60</v>
      </c>
      <c r="K32" s="6">
        <v>0</v>
      </c>
      <c r="L32" s="2" t="e">
        <v>#DIV/0!</v>
      </c>
      <c r="M32" s="2"/>
      <c r="N32" s="2" t="s">
        <v>60</v>
      </c>
      <c r="O32" s="2" t="e">
        <v>#VALUE!</v>
      </c>
      <c r="P32" s="2" t="e">
        <v>#VALUE!</v>
      </c>
      <c r="Q32" s="2" t="s">
        <v>60</v>
      </c>
      <c r="R32" s="2" t="s">
        <v>60</v>
      </c>
      <c r="S32" s="8">
        <v>0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19" x14ac:dyDescent="0.25">
      <c r="A33" s="2" t="s">
        <v>218</v>
      </c>
      <c r="B33" s="4">
        <v>4392847.01</v>
      </c>
      <c r="C33" s="5" t="s">
        <v>219</v>
      </c>
      <c r="D33" s="6">
        <v>2.9999999999999997E-4</v>
      </c>
      <c r="E33" s="6">
        <v>0</v>
      </c>
      <c r="F33" s="6">
        <v>0.1197</v>
      </c>
      <c r="G33" s="6">
        <v>-0.1197</v>
      </c>
      <c r="H33" s="6">
        <v>0.1197</v>
      </c>
      <c r="I33" s="7">
        <v>4392847</v>
      </c>
      <c r="J33" s="5" t="s">
        <v>219</v>
      </c>
      <c r="K33" s="6">
        <v>1</v>
      </c>
      <c r="L33" s="2" t="e">
        <v>#DIV/0!</v>
      </c>
      <c r="M33" s="2"/>
      <c r="N33" s="2" t="s">
        <v>60</v>
      </c>
      <c r="O33" s="2" t="s">
        <v>220</v>
      </c>
      <c r="P33" s="2" t="s">
        <v>221</v>
      </c>
      <c r="Q33" s="2" t="s">
        <v>220</v>
      </c>
      <c r="R33" s="2" t="s">
        <v>221</v>
      </c>
      <c r="S33" s="8">
        <v>0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19" x14ac:dyDescent="0.25">
      <c r="A34" s="2" t="s">
        <v>222</v>
      </c>
      <c r="B34" s="4">
        <v>7432422.54</v>
      </c>
      <c r="C34" s="5" t="s">
        <v>223</v>
      </c>
      <c r="D34" s="6">
        <v>2.0000000000000001E-4</v>
      </c>
      <c r="E34" s="6">
        <v>0</v>
      </c>
      <c r="F34" s="6">
        <v>0.1197</v>
      </c>
      <c r="G34" s="6">
        <v>-0.1197</v>
      </c>
      <c r="H34" s="6">
        <v>0.1197</v>
      </c>
      <c r="I34" s="7">
        <v>7432423</v>
      </c>
      <c r="J34" s="5" t="s">
        <v>223</v>
      </c>
      <c r="K34" s="6">
        <v>1</v>
      </c>
      <c r="L34" s="2" t="e">
        <v>#DIV/0!</v>
      </c>
      <c r="M34" s="2"/>
      <c r="N34" s="2" t="s">
        <v>60</v>
      </c>
      <c r="O34" s="2" t="s">
        <v>224</v>
      </c>
      <c r="P34" s="2" t="s">
        <v>225</v>
      </c>
      <c r="Q34" s="2" t="s">
        <v>224</v>
      </c>
      <c r="R34" s="2" t="s">
        <v>225</v>
      </c>
      <c r="S34" s="8">
        <v>0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19" x14ac:dyDescent="0.25">
      <c r="A35" s="2" t="s">
        <v>226</v>
      </c>
      <c r="B35" s="4">
        <v>753028.56</v>
      </c>
      <c r="C35" s="5" t="s">
        <v>227</v>
      </c>
      <c r="D35" s="6">
        <v>2.0000000000000001E-4</v>
      </c>
      <c r="E35" s="6">
        <v>4.6899999999999997E-2</v>
      </c>
      <c r="F35" s="6">
        <v>4.4999999999999997E-3</v>
      </c>
      <c r="G35" s="6">
        <v>4.24E-2</v>
      </c>
      <c r="H35" s="6">
        <v>4.4999999999999997E-3</v>
      </c>
      <c r="I35" s="7">
        <v>259999</v>
      </c>
      <c r="J35" s="5" t="s">
        <v>228</v>
      </c>
      <c r="K35" s="6">
        <v>0.3453</v>
      </c>
      <c r="L35" s="2" t="e">
        <v>#DIV/0!</v>
      </c>
      <c r="M35" s="2"/>
      <c r="N35" s="2" t="s">
        <v>229</v>
      </c>
      <c r="O35" s="2" t="s">
        <v>230</v>
      </c>
      <c r="P35" s="2" t="s">
        <v>231</v>
      </c>
      <c r="Q35" s="2" t="s">
        <v>230</v>
      </c>
      <c r="R35" s="2" t="s">
        <v>231</v>
      </c>
      <c r="S35" s="8">
        <v>4.4999999999999997E-3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ht="19" x14ac:dyDescent="0.25">
      <c r="A36" s="2" t="s">
        <v>232</v>
      </c>
      <c r="B36" s="4">
        <v>1220949.8799999999</v>
      </c>
      <c r="C36" s="5" t="s">
        <v>233</v>
      </c>
      <c r="D36" s="6">
        <v>2.0000000000000001E-4</v>
      </c>
      <c r="E36" s="6">
        <v>9.9199999999999997E-2</v>
      </c>
      <c r="F36" s="6">
        <v>0</v>
      </c>
      <c r="G36" s="6">
        <v>9.9199999999999997E-2</v>
      </c>
      <c r="H36" s="5" t="s">
        <v>57</v>
      </c>
      <c r="I36" s="7">
        <v>21375</v>
      </c>
      <c r="J36" s="5" t="s">
        <v>234</v>
      </c>
      <c r="K36" s="6">
        <v>1.7500000000000002E-2</v>
      </c>
      <c r="L36" s="2" t="e">
        <v>#DIV/0!</v>
      </c>
      <c r="M36" s="2"/>
      <c r="N36" s="2" t="s">
        <v>235</v>
      </c>
      <c r="O36" s="2" t="e">
        <v>#VALUE!</v>
      </c>
      <c r="P36" s="2" t="e">
        <v>#VALUE!</v>
      </c>
      <c r="Q36" s="2" t="s">
        <v>60</v>
      </c>
      <c r="R36" s="2" t="s">
        <v>235</v>
      </c>
      <c r="S36" s="8">
        <v>0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ht="19" x14ac:dyDescent="0.25">
      <c r="A37" s="2" t="s">
        <v>236</v>
      </c>
      <c r="B37" s="4">
        <v>757104.72</v>
      </c>
      <c r="C37" s="5" t="s">
        <v>237</v>
      </c>
      <c r="D37" s="6">
        <v>2.0000000000000001E-4</v>
      </c>
      <c r="E37" s="6">
        <v>8.6999999999999994E-2</v>
      </c>
      <c r="F37" s="6">
        <v>3.8699999999999998E-2</v>
      </c>
      <c r="G37" s="6">
        <v>4.8300000000000003E-2</v>
      </c>
      <c r="H37" s="6">
        <v>3.8699999999999998E-2</v>
      </c>
      <c r="I37" s="7">
        <v>91430</v>
      </c>
      <c r="J37" s="5" t="s">
        <v>238</v>
      </c>
      <c r="K37" s="6">
        <v>0.1208</v>
      </c>
      <c r="L37" s="2" t="e">
        <v>#DIV/0!</v>
      </c>
      <c r="M37" s="2"/>
      <c r="N37" s="2" t="s">
        <v>239</v>
      </c>
      <c r="O37" s="2" t="s">
        <v>240</v>
      </c>
      <c r="P37" s="2" t="s">
        <v>241</v>
      </c>
      <c r="Q37" s="2" t="s">
        <v>240</v>
      </c>
      <c r="R37" s="2" t="s">
        <v>241</v>
      </c>
      <c r="S37" s="8">
        <v>3.8699999999999998E-2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ht="19" x14ac:dyDescent="0.25">
      <c r="A38" s="2" t="s">
        <v>242</v>
      </c>
      <c r="B38" s="4">
        <v>30131.7</v>
      </c>
      <c r="C38" s="5" t="s">
        <v>243</v>
      </c>
      <c r="D38" s="6">
        <v>2.0000000000000001E-4</v>
      </c>
      <c r="E38" s="6">
        <v>3.3599999999999998E-2</v>
      </c>
      <c r="F38" s="6">
        <v>1.7399999999999999E-2</v>
      </c>
      <c r="G38" s="6">
        <v>1.6199999999999999E-2</v>
      </c>
      <c r="H38" s="6">
        <v>1.7399999999999999E-2</v>
      </c>
      <c r="I38" s="7">
        <v>5205</v>
      </c>
      <c r="J38" s="5" t="s">
        <v>244</v>
      </c>
      <c r="K38" s="6">
        <v>0.17269999999999999</v>
      </c>
      <c r="L38" s="2" t="e">
        <v>#DIV/0!</v>
      </c>
      <c r="M38" s="2"/>
      <c r="N38" s="2" t="s">
        <v>245</v>
      </c>
      <c r="O38" s="2" t="s">
        <v>246</v>
      </c>
      <c r="P38" s="2" t="s">
        <v>247</v>
      </c>
      <c r="Q38" s="2" t="s">
        <v>246</v>
      </c>
      <c r="R38" s="2" t="s">
        <v>247</v>
      </c>
      <c r="S38" s="8">
        <v>1.7399999999999999E-2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ht="19" x14ac:dyDescent="0.25">
      <c r="A39" s="2" t="s">
        <v>248</v>
      </c>
      <c r="B39" s="4">
        <v>231511.62</v>
      </c>
      <c r="C39" s="5" t="s">
        <v>249</v>
      </c>
      <c r="D39" s="6">
        <v>1E-4</v>
      </c>
      <c r="E39" s="6">
        <v>4.8500000000000001E-2</v>
      </c>
      <c r="F39" s="6">
        <v>0</v>
      </c>
      <c r="G39" s="6">
        <v>4.8500000000000001E-2</v>
      </c>
      <c r="H39" s="5" t="s">
        <v>57</v>
      </c>
      <c r="I39" s="5">
        <v>961</v>
      </c>
      <c r="J39" s="5" t="s">
        <v>250</v>
      </c>
      <c r="K39" s="6">
        <v>4.1999999999999997E-3</v>
      </c>
      <c r="L39" s="2" t="e">
        <v>#DIV/0!</v>
      </c>
      <c r="M39" s="2"/>
      <c r="N39" s="2" t="s">
        <v>251</v>
      </c>
      <c r="O39" s="2" t="e">
        <v>#VALUE!</v>
      </c>
      <c r="P39" s="2" t="e">
        <v>#VALUE!</v>
      </c>
      <c r="Q39" s="2" t="s">
        <v>60</v>
      </c>
      <c r="R39" s="2" t="s">
        <v>251</v>
      </c>
      <c r="S39" s="8">
        <v>0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ht="19" x14ac:dyDescent="0.25">
      <c r="A40" s="2" t="s">
        <v>252</v>
      </c>
      <c r="B40" s="4">
        <v>3335087.91</v>
      </c>
      <c r="C40" s="5" t="s">
        <v>253</v>
      </c>
      <c r="D40" s="6">
        <v>1E-4</v>
      </c>
      <c r="E40" s="6">
        <v>0</v>
      </c>
      <c r="F40" s="6">
        <v>0.1197</v>
      </c>
      <c r="G40" s="6">
        <v>-0.1197</v>
      </c>
      <c r="H40" s="6">
        <v>0.1197</v>
      </c>
      <c r="I40" s="7">
        <v>3335088</v>
      </c>
      <c r="J40" s="5" t="s">
        <v>253</v>
      </c>
      <c r="K40" s="6">
        <v>1</v>
      </c>
      <c r="L40" s="2" t="e">
        <v>#DIV/0!</v>
      </c>
      <c r="M40" s="2"/>
      <c r="N40" s="2" t="s">
        <v>60</v>
      </c>
      <c r="O40" s="2" t="s">
        <v>254</v>
      </c>
      <c r="P40" s="2" t="s">
        <v>255</v>
      </c>
      <c r="Q40" s="2" t="s">
        <v>254</v>
      </c>
      <c r="R40" s="2" t="s">
        <v>255</v>
      </c>
      <c r="S40" s="8">
        <v>0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ht="19" x14ac:dyDescent="0.25">
      <c r="A41" s="2" t="s">
        <v>256</v>
      </c>
      <c r="B41" s="4">
        <v>1922864.55</v>
      </c>
      <c r="C41" s="5" t="s">
        <v>257</v>
      </c>
      <c r="D41" s="6">
        <v>1E-4</v>
      </c>
      <c r="E41" s="6">
        <v>1.43E-2</v>
      </c>
      <c r="F41" s="6">
        <v>4.8999999999999998E-3</v>
      </c>
      <c r="G41" s="6">
        <v>9.4000000000000004E-3</v>
      </c>
      <c r="H41" s="6">
        <v>4.8999999999999998E-3</v>
      </c>
      <c r="I41" s="7">
        <v>268305</v>
      </c>
      <c r="J41" s="5" t="s">
        <v>258</v>
      </c>
      <c r="K41" s="6">
        <v>0.13950000000000001</v>
      </c>
      <c r="L41" s="2" t="e">
        <v>#DIV/0!</v>
      </c>
      <c r="M41" s="2"/>
      <c r="N41" s="2" t="s">
        <v>259</v>
      </c>
      <c r="O41" s="2" t="s">
        <v>260</v>
      </c>
      <c r="P41" s="2" t="s">
        <v>261</v>
      </c>
      <c r="Q41" s="2" t="s">
        <v>260</v>
      </c>
      <c r="R41" s="2" t="s">
        <v>261</v>
      </c>
      <c r="S41" s="8">
        <v>4.8999999999999998E-3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ht="19" x14ac:dyDescent="0.25">
      <c r="A42" s="2" t="s">
        <v>262</v>
      </c>
      <c r="B42" s="4">
        <v>19074402.239999998</v>
      </c>
      <c r="C42" s="5" t="s">
        <v>263</v>
      </c>
      <c r="D42" s="6">
        <v>1E-4</v>
      </c>
      <c r="E42" s="6">
        <v>0</v>
      </c>
      <c r="F42" s="6">
        <v>0.1197</v>
      </c>
      <c r="G42" s="6">
        <v>-0.1197</v>
      </c>
      <c r="H42" s="6">
        <v>0.1197</v>
      </c>
      <c r="I42" s="7">
        <v>19074402</v>
      </c>
      <c r="J42" s="5" t="s">
        <v>263</v>
      </c>
      <c r="K42" s="6">
        <v>1</v>
      </c>
      <c r="L42" s="2" t="e">
        <v>#DIV/0!</v>
      </c>
      <c r="M42" s="2"/>
      <c r="N42" s="2" t="s">
        <v>60</v>
      </c>
      <c r="O42" s="2" t="s">
        <v>264</v>
      </c>
      <c r="P42" s="2" t="s">
        <v>265</v>
      </c>
      <c r="Q42" s="2" t="s">
        <v>264</v>
      </c>
      <c r="R42" s="2" t="s">
        <v>265</v>
      </c>
      <c r="S42" s="8">
        <v>0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ht="19" x14ac:dyDescent="0.25">
      <c r="A43" s="2" t="s">
        <v>266</v>
      </c>
      <c r="B43" s="4">
        <v>857272.91</v>
      </c>
      <c r="C43" s="5" t="s">
        <v>267</v>
      </c>
      <c r="D43" s="6">
        <v>1E-4</v>
      </c>
      <c r="E43" s="6">
        <v>0</v>
      </c>
      <c r="F43" s="6">
        <v>0</v>
      </c>
      <c r="G43" s="6">
        <v>0</v>
      </c>
      <c r="H43" s="5" t="s">
        <v>57</v>
      </c>
      <c r="I43" s="5">
        <v>0</v>
      </c>
      <c r="J43" s="5" t="s">
        <v>60</v>
      </c>
      <c r="K43" s="6">
        <v>0</v>
      </c>
      <c r="L43" s="2" t="e">
        <v>#DIV/0!</v>
      </c>
      <c r="M43" s="2"/>
      <c r="N43" s="2" t="s">
        <v>60</v>
      </c>
      <c r="O43" s="2" t="e">
        <v>#VALUE!</v>
      </c>
      <c r="P43" s="2" t="e">
        <v>#VALUE!</v>
      </c>
      <c r="Q43" s="2" t="s">
        <v>60</v>
      </c>
      <c r="R43" s="2" t="s">
        <v>60</v>
      </c>
      <c r="S43" s="8">
        <v>0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ht="19" x14ac:dyDescent="0.25">
      <c r="A44" s="2" t="s">
        <v>268</v>
      </c>
      <c r="B44" s="5">
        <v>37.53</v>
      </c>
      <c r="C44" s="5" t="s">
        <v>269</v>
      </c>
      <c r="D44" s="6">
        <v>1E-4</v>
      </c>
      <c r="E44" s="6">
        <v>0.05</v>
      </c>
      <c r="F44" s="6">
        <v>0</v>
      </c>
      <c r="G44" s="6">
        <v>0.05</v>
      </c>
      <c r="H44" s="5" t="s">
        <v>57</v>
      </c>
      <c r="I44" s="5">
        <v>0</v>
      </c>
      <c r="J44" s="5" t="s">
        <v>60</v>
      </c>
      <c r="K44" s="6">
        <v>0</v>
      </c>
      <c r="L44" s="2" t="e">
        <v>#DIV/0!</v>
      </c>
      <c r="M44" s="2"/>
      <c r="N44" s="2" t="s">
        <v>270</v>
      </c>
      <c r="O44" s="2" t="e">
        <v>#VALUE!</v>
      </c>
      <c r="P44" s="2" t="e">
        <v>#VALUE!</v>
      </c>
      <c r="Q44" s="2" t="s">
        <v>60</v>
      </c>
      <c r="R44" s="2" t="s">
        <v>270</v>
      </c>
      <c r="S44" s="8">
        <v>0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ht="19" x14ac:dyDescent="0.25">
      <c r="A45" s="2" t="s">
        <v>271</v>
      </c>
      <c r="B45" s="5">
        <v>52.88</v>
      </c>
      <c r="C45" s="5" t="s">
        <v>272</v>
      </c>
      <c r="D45" s="6">
        <v>0</v>
      </c>
      <c r="E45" s="6">
        <v>8.3799999999999999E-2</v>
      </c>
      <c r="F45" s="6">
        <v>0</v>
      </c>
      <c r="G45" s="6">
        <v>8.3799999999999999E-2</v>
      </c>
      <c r="H45" s="5" t="s">
        <v>57</v>
      </c>
      <c r="I45" s="5">
        <v>1</v>
      </c>
      <c r="J45" s="5" t="s">
        <v>273</v>
      </c>
      <c r="K45" s="6">
        <v>1.2999999999999999E-2</v>
      </c>
      <c r="L45" s="2" t="e">
        <v>#DIV/0!</v>
      </c>
      <c r="M45" s="2"/>
      <c r="N45" s="2" t="s">
        <v>274</v>
      </c>
      <c r="O45" s="2" t="e">
        <v>#VALUE!</v>
      </c>
      <c r="P45" s="2" t="e">
        <v>#VALUE!</v>
      </c>
      <c r="Q45" s="2" t="s">
        <v>60</v>
      </c>
      <c r="R45" s="2" t="s">
        <v>274</v>
      </c>
      <c r="S45" s="8">
        <v>0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ht="19" x14ac:dyDescent="0.25">
      <c r="A46" s="2" t="s">
        <v>275</v>
      </c>
      <c r="B46" s="4">
        <v>127668.91</v>
      </c>
      <c r="C46" s="5" t="s">
        <v>276</v>
      </c>
      <c r="D46" s="6">
        <v>0</v>
      </c>
      <c r="E46" s="6">
        <v>5.5500000000000001E-2</v>
      </c>
      <c r="F46" s="6">
        <v>9.1999999999999998E-3</v>
      </c>
      <c r="G46" s="6">
        <v>4.6300000000000001E-2</v>
      </c>
      <c r="H46" s="6">
        <v>9.1999999999999998E-3</v>
      </c>
      <c r="I46" s="7">
        <v>32873</v>
      </c>
      <c r="J46" s="5" t="s">
        <v>277</v>
      </c>
      <c r="K46" s="6">
        <v>0.25750000000000001</v>
      </c>
      <c r="L46" s="2" t="e">
        <v>#DIV/0!</v>
      </c>
      <c r="M46" s="2"/>
      <c r="N46" s="2" t="s">
        <v>278</v>
      </c>
      <c r="O46" s="2" t="s">
        <v>279</v>
      </c>
      <c r="P46" s="2" t="s">
        <v>280</v>
      </c>
      <c r="Q46" s="2" t="s">
        <v>279</v>
      </c>
      <c r="R46" s="2" t="s">
        <v>280</v>
      </c>
      <c r="S46" s="8">
        <v>9.1999999999999998E-3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ht="19" x14ac:dyDescent="0.25">
      <c r="A47" s="2" t="s">
        <v>281</v>
      </c>
      <c r="B47" s="5">
        <v>338.4</v>
      </c>
      <c r="C47" s="5" t="s">
        <v>282</v>
      </c>
      <c r="D47" s="6">
        <v>0</v>
      </c>
      <c r="E47" s="6">
        <v>2.5999999999999999E-3</v>
      </c>
      <c r="F47" s="6">
        <v>5.5E-2</v>
      </c>
      <c r="G47" s="6">
        <v>-5.2400000000000002E-2</v>
      </c>
      <c r="H47" s="6">
        <v>5.5E-2</v>
      </c>
      <c r="I47" s="5">
        <v>237</v>
      </c>
      <c r="J47" s="5" t="s">
        <v>283</v>
      </c>
      <c r="K47" s="6">
        <v>0.70150000000000001</v>
      </c>
      <c r="L47" s="2" t="e">
        <v>#DIV/0!</v>
      </c>
      <c r="M47" s="2"/>
      <c r="N47" s="2" t="s">
        <v>284</v>
      </c>
      <c r="O47" s="2" t="s">
        <v>285</v>
      </c>
      <c r="P47" s="2" t="s">
        <v>286</v>
      </c>
      <c r="Q47" s="2" t="s">
        <v>285</v>
      </c>
      <c r="R47" s="2" t="s">
        <v>286</v>
      </c>
      <c r="S47" s="8">
        <v>2.0999999999999999E-3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ht="19" x14ac:dyDescent="0.25">
      <c r="A48" s="2" t="s">
        <v>287</v>
      </c>
      <c r="B48" s="4">
        <v>933182.17</v>
      </c>
      <c r="C48" s="5" t="s">
        <v>288</v>
      </c>
      <c r="D48" s="6">
        <v>0</v>
      </c>
      <c r="E48" s="6">
        <v>8.1199999999999994E-2</v>
      </c>
      <c r="F48" s="6">
        <v>0</v>
      </c>
      <c r="G48" s="6">
        <v>8.1199999999999994E-2</v>
      </c>
      <c r="H48" s="5" t="s">
        <v>57</v>
      </c>
      <c r="I48" s="7">
        <v>129526</v>
      </c>
      <c r="J48" s="5" t="s">
        <v>289</v>
      </c>
      <c r="K48" s="6">
        <v>0.13880000000000001</v>
      </c>
      <c r="L48" s="2" t="e">
        <v>#DIV/0!</v>
      </c>
      <c r="M48" s="2"/>
      <c r="N48" s="2" t="s">
        <v>290</v>
      </c>
      <c r="O48" s="2" t="e">
        <v>#VALUE!</v>
      </c>
      <c r="P48" s="2" t="e">
        <v>#VALUE!</v>
      </c>
      <c r="Q48" s="2" t="s">
        <v>60</v>
      </c>
      <c r="R48" s="2" t="s">
        <v>290</v>
      </c>
      <c r="S48" s="8">
        <v>0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ht="19" x14ac:dyDescent="0.25">
      <c r="A49" s="2" t="s">
        <v>291</v>
      </c>
      <c r="B49" s="4">
        <v>12439.65</v>
      </c>
      <c r="C49" s="5" t="s">
        <v>292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7">
        <v>12440</v>
      </c>
      <c r="J49" s="5" t="s">
        <v>292</v>
      </c>
      <c r="K49" s="6">
        <v>1</v>
      </c>
      <c r="L49" s="2" t="e">
        <v>#DIV/0!</v>
      </c>
      <c r="M49" s="2"/>
      <c r="N49" s="2" t="s">
        <v>60</v>
      </c>
      <c r="O49" s="2" t="s">
        <v>60</v>
      </c>
      <c r="P49" s="2" t="s">
        <v>60</v>
      </c>
      <c r="Q49" s="2" t="s">
        <v>60</v>
      </c>
      <c r="R49" s="2" t="s">
        <v>60</v>
      </c>
      <c r="S49" s="8">
        <v>0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ht="19" x14ac:dyDescent="0.25">
      <c r="A50" s="2" t="s">
        <v>293</v>
      </c>
      <c r="B50" s="4">
        <v>552369.80000000005</v>
      </c>
      <c r="C50" s="5" t="s">
        <v>294</v>
      </c>
      <c r="D50" s="6">
        <v>0</v>
      </c>
      <c r="E50" s="6">
        <v>0.30869999999999997</v>
      </c>
      <c r="F50" s="6">
        <v>0</v>
      </c>
      <c r="G50" s="6">
        <v>0.30869999999999997</v>
      </c>
      <c r="H50" s="5" t="s">
        <v>57</v>
      </c>
      <c r="I50" s="5">
        <v>0</v>
      </c>
      <c r="J50" s="5" t="s">
        <v>60</v>
      </c>
      <c r="K50" s="6">
        <v>0</v>
      </c>
      <c r="L50" s="2" t="e">
        <v>#DIV/0!</v>
      </c>
      <c r="M50" s="2"/>
      <c r="N50" s="2" t="s">
        <v>295</v>
      </c>
      <c r="O50" s="2" t="e">
        <v>#VALUE!</v>
      </c>
      <c r="P50" s="2" t="e">
        <v>#VALUE!</v>
      </c>
      <c r="Q50" s="2" t="s">
        <v>60</v>
      </c>
      <c r="R50" s="2" t="s">
        <v>295</v>
      </c>
      <c r="S50" s="8">
        <v>0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ht="19" x14ac:dyDescent="0.25">
      <c r="A51" s="2" t="s">
        <v>296</v>
      </c>
      <c r="B51" s="4">
        <v>1666.47</v>
      </c>
      <c r="C51" s="5" t="s">
        <v>297</v>
      </c>
      <c r="D51" s="6">
        <v>0</v>
      </c>
      <c r="E51" s="6">
        <v>0</v>
      </c>
      <c r="F51" s="6">
        <v>0.1197</v>
      </c>
      <c r="G51" s="6">
        <v>-0.1197</v>
      </c>
      <c r="H51" s="6">
        <v>0.1197</v>
      </c>
      <c r="I51" s="7">
        <v>1666</v>
      </c>
      <c r="J51" s="5" t="s">
        <v>297</v>
      </c>
      <c r="K51" s="6">
        <v>1</v>
      </c>
      <c r="L51" s="2" t="e">
        <v>#DIV/0!</v>
      </c>
      <c r="M51" s="2"/>
      <c r="N51" s="2" t="s">
        <v>60</v>
      </c>
      <c r="O51" s="2" t="s">
        <v>298</v>
      </c>
      <c r="P51" s="2" t="s">
        <v>299</v>
      </c>
      <c r="Q51" s="2" t="s">
        <v>298</v>
      </c>
      <c r="R51" s="2" t="s">
        <v>299</v>
      </c>
      <c r="S51" s="8">
        <v>0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ht="19" x14ac:dyDescent="0.25">
      <c r="A52" s="2" t="s">
        <v>300</v>
      </c>
      <c r="B52" s="4">
        <v>12452.68</v>
      </c>
      <c r="C52" s="5" t="s">
        <v>301</v>
      </c>
      <c r="D52" s="6">
        <v>0</v>
      </c>
      <c r="E52" s="6">
        <v>0.15229999999999999</v>
      </c>
      <c r="F52" s="6">
        <v>0</v>
      </c>
      <c r="G52" s="6">
        <v>0.15229999999999999</v>
      </c>
      <c r="H52" s="5" t="s">
        <v>57</v>
      </c>
      <c r="I52" s="5">
        <v>697</v>
      </c>
      <c r="J52" s="5" t="s">
        <v>302</v>
      </c>
      <c r="K52" s="6">
        <v>5.6000000000000001E-2</v>
      </c>
      <c r="L52" s="2" t="e">
        <v>#DIV/0!</v>
      </c>
      <c r="M52" s="2"/>
      <c r="N52" s="2" t="s">
        <v>303</v>
      </c>
      <c r="O52" s="2" t="e">
        <v>#VALUE!</v>
      </c>
      <c r="P52" s="2" t="e">
        <v>#VALUE!</v>
      </c>
      <c r="Q52" s="2" t="s">
        <v>60</v>
      </c>
      <c r="R52" s="2" t="s">
        <v>303</v>
      </c>
      <c r="S52" s="8">
        <v>0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ht="19" x14ac:dyDescent="0.25">
      <c r="A53" s="2" t="s">
        <v>304</v>
      </c>
      <c r="B53" s="4">
        <v>3865.35</v>
      </c>
      <c r="C53" s="5" t="s">
        <v>305</v>
      </c>
      <c r="D53" s="6">
        <v>0</v>
      </c>
      <c r="E53" s="6">
        <v>6.8500000000000005E-2</v>
      </c>
      <c r="F53" s="6">
        <v>0</v>
      </c>
      <c r="G53" s="6">
        <v>6.8500000000000005E-2</v>
      </c>
      <c r="H53" s="6">
        <v>0</v>
      </c>
      <c r="I53" s="5">
        <v>0</v>
      </c>
      <c r="J53" s="5" t="s">
        <v>60</v>
      </c>
      <c r="K53" s="6">
        <v>0</v>
      </c>
      <c r="L53" s="2" t="e">
        <v>#DIV/0!</v>
      </c>
      <c r="M53" s="2"/>
      <c r="N53" s="2" t="s">
        <v>306</v>
      </c>
      <c r="O53" s="2" t="s">
        <v>60</v>
      </c>
      <c r="P53" s="2" t="s">
        <v>306</v>
      </c>
      <c r="Q53" s="2" t="s">
        <v>60</v>
      </c>
      <c r="R53" s="2" t="s">
        <v>306</v>
      </c>
      <c r="S53" s="8">
        <v>0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ht="19" x14ac:dyDescent="0.25">
      <c r="A54" s="2" t="s">
        <v>307</v>
      </c>
      <c r="B54" s="4">
        <v>42468.5</v>
      </c>
      <c r="C54" s="5" t="s">
        <v>308</v>
      </c>
      <c r="D54" s="6">
        <v>0</v>
      </c>
      <c r="E54" s="6">
        <v>0</v>
      </c>
      <c r="F54" s="6">
        <v>0</v>
      </c>
      <c r="G54" s="6">
        <v>0</v>
      </c>
      <c r="H54" s="5" t="s">
        <v>57</v>
      </c>
      <c r="I54" s="5">
        <v>0</v>
      </c>
      <c r="J54" s="5" t="s">
        <v>60</v>
      </c>
      <c r="K54" s="6">
        <v>0</v>
      </c>
      <c r="L54" s="2" t="e">
        <v>#DIV/0!</v>
      </c>
      <c r="M54" s="2"/>
      <c r="N54" s="2" t="s">
        <v>60</v>
      </c>
      <c r="O54" s="2" t="e">
        <v>#VALUE!</v>
      </c>
      <c r="P54" s="2" t="e">
        <v>#VALUE!</v>
      </c>
      <c r="Q54" s="2" t="s">
        <v>60</v>
      </c>
      <c r="R54" s="2" t="s">
        <v>60</v>
      </c>
      <c r="S54" s="8">
        <v>0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ht="19" x14ac:dyDescent="0.25">
      <c r="A55" s="2" t="s">
        <v>309</v>
      </c>
      <c r="B55" s="4">
        <v>159147.47</v>
      </c>
      <c r="C55" s="5" t="s">
        <v>310</v>
      </c>
      <c r="D55" s="6">
        <v>0</v>
      </c>
      <c r="E55" s="6">
        <v>0</v>
      </c>
      <c r="F55" s="6">
        <v>0</v>
      </c>
      <c r="G55" s="6">
        <v>0</v>
      </c>
      <c r="H55" s="5" t="s">
        <v>57</v>
      </c>
      <c r="I55" s="5">
        <v>0</v>
      </c>
      <c r="J55" s="5" t="s">
        <v>60</v>
      </c>
      <c r="K55" s="6">
        <v>0</v>
      </c>
      <c r="L55" s="2" t="e">
        <v>#DIV/0!</v>
      </c>
      <c r="M55" s="2"/>
      <c r="N55" s="2" t="s">
        <v>60</v>
      </c>
      <c r="O55" s="2" t="e">
        <v>#VALUE!</v>
      </c>
      <c r="P55" s="2" t="e">
        <v>#VALUE!</v>
      </c>
      <c r="Q55" s="2" t="s">
        <v>60</v>
      </c>
      <c r="R55" s="2" t="s">
        <v>60</v>
      </c>
      <c r="S55" s="8">
        <v>0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ht="19" x14ac:dyDescent="0.25">
      <c r="A56" s="2" t="s">
        <v>311</v>
      </c>
      <c r="B56" s="5">
        <v>464.81</v>
      </c>
      <c r="C56" s="5" t="s">
        <v>312</v>
      </c>
      <c r="D56" s="6">
        <v>0</v>
      </c>
      <c r="E56" s="6">
        <v>0</v>
      </c>
      <c r="F56" s="6">
        <v>0</v>
      </c>
      <c r="G56" s="6">
        <v>0</v>
      </c>
      <c r="H56" s="5" t="s">
        <v>57</v>
      </c>
      <c r="I56" s="5">
        <v>0</v>
      </c>
      <c r="J56" s="5" t="s">
        <v>60</v>
      </c>
      <c r="K56" s="6">
        <v>0</v>
      </c>
      <c r="L56" s="2" t="e">
        <v>#DIV/0!</v>
      </c>
      <c r="M56" s="2"/>
      <c r="N56" s="2" t="s">
        <v>60</v>
      </c>
      <c r="O56" s="2" t="e">
        <v>#VALUE!</v>
      </c>
      <c r="P56" s="2" t="e">
        <v>#VALUE!</v>
      </c>
      <c r="Q56" s="2" t="s">
        <v>60</v>
      </c>
      <c r="R56" s="2" t="s">
        <v>60</v>
      </c>
      <c r="S56" s="8">
        <v>0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ht="19" x14ac:dyDescent="0.25">
      <c r="A57" s="2" t="s">
        <v>313</v>
      </c>
      <c r="B57" s="4">
        <v>28064.87</v>
      </c>
      <c r="C57" s="5" t="s">
        <v>314</v>
      </c>
      <c r="D57" s="6">
        <v>0</v>
      </c>
      <c r="E57" s="6">
        <v>0</v>
      </c>
      <c r="F57" s="6">
        <v>0</v>
      </c>
      <c r="G57" s="6">
        <v>0</v>
      </c>
      <c r="H57" s="5" t="s">
        <v>57</v>
      </c>
      <c r="I57" s="5">
        <v>0</v>
      </c>
      <c r="J57" s="5" t="s">
        <v>60</v>
      </c>
      <c r="K57" s="6">
        <v>0</v>
      </c>
      <c r="L57" s="2" t="e">
        <v>#DIV/0!</v>
      </c>
      <c r="M57" s="2"/>
      <c r="N57" s="2" t="s">
        <v>60</v>
      </c>
      <c r="O57" s="2" t="e">
        <v>#VALUE!</v>
      </c>
      <c r="P57" s="2" t="e">
        <v>#VALUE!</v>
      </c>
      <c r="Q57" s="2" t="s">
        <v>60</v>
      </c>
      <c r="R57" s="2" t="s">
        <v>60</v>
      </c>
      <c r="S57" s="8">
        <v>0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9" x14ac:dyDescent="0.25">
      <c r="A58" s="2" t="s">
        <v>315</v>
      </c>
      <c r="B58" s="5">
        <v>11.88</v>
      </c>
      <c r="C58" s="5" t="s">
        <v>316</v>
      </c>
      <c r="D58" s="6">
        <v>0</v>
      </c>
      <c r="E58" s="6">
        <v>0</v>
      </c>
      <c r="F58" s="6">
        <v>0</v>
      </c>
      <c r="G58" s="6">
        <v>0</v>
      </c>
      <c r="H58" s="5" t="s">
        <v>57</v>
      </c>
      <c r="I58" s="5">
        <v>12</v>
      </c>
      <c r="J58" s="5" t="s">
        <v>317</v>
      </c>
      <c r="K58" s="6">
        <v>0.99960000000000004</v>
      </c>
      <c r="L58" s="2" t="e">
        <v>#DIV/0!</v>
      </c>
      <c r="M58" s="2"/>
      <c r="N58" s="2" t="s">
        <v>60</v>
      </c>
      <c r="O58" s="2" t="e">
        <v>#VALUE!</v>
      </c>
      <c r="P58" s="2" t="e">
        <v>#VALUE!</v>
      </c>
      <c r="Q58" s="2" t="s">
        <v>60</v>
      </c>
      <c r="R58" s="2" t="s">
        <v>60</v>
      </c>
      <c r="S58" s="8">
        <v>0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ht="19" x14ac:dyDescent="0.25">
      <c r="A59" s="2" t="s">
        <v>318</v>
      </c>
      <c r="B59" s="4">
        <v>186214.49</v>
      </c>
      <c r="C59" s="5" t="s">
        <v>319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7">
        <v>186214</v>
      </c>
      <c r="J59" s="5" t="s">
        <v>319</v>
      </c>
      <c r="K59" s="6">
        <v>1</v>
      </c>
      <c r="L59" s="2" t="e">
        <v>#DIV/0!</v>
      </c>
      <c r="M59" s="2"/>
      <c r="N59" s="2" t="s">
        <v>60</v>
      </c>
      <c r="O59" s="2" t="s">
        <v>60</v>
      </c>
      <c r="P59" s="2" t="s">
        <v>60</v>
      </c>
      <c r="Q59" s="2" t="s">
        <v>60</v>
      </c>
      <c r="R59" s="2" t="s">
        <v>60</v>
      </c>
      <c r="S59" s="8">
        <v>0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9" x14ac:dyDescent="0.25">
      <c r="A60" s="2" t="s">
        <v>320</v>
      </c>
      <c r="B60" s="4">
        <v>48580.62</v>
      </c>
      <c r="C60" s="5" t="s">
        <v>321</v>
      </c>
      <c r="D60" s="6">
        <v>0</v>
      </c>
      <c r="E60" s="6">
        <v>0</v>
      </c>
      <c r="F60" s="6">
        <v>0</v>
      </c>
      <c r="G60" s="6">
        <v>0</v>
      </c>
      <c r="H60" s="5" t="s">
        <v>57</v>
      </c>
      <c r="I60" s="7">
        <v>24005</v>
      </c>
      <c r="J60" s="5" t="s">
        <v>322</v>
      </c>
      <c r="K60" s="6">
        <v>0.49409999999999998</v>
      </c>
      <c r="L60" s="2" t="e">
        <v>#DIV/0!</v>
      </c>
      <c r="M60" s="2"/>
      <c r="N60" s="2" t="s">
        <v>60</v>
      </c>
      <c r="O60" s="2" t="e">
        <v>#VALUE!</v>
      </c>
      <c r="P60" s="2" t="e">
        <v>#VALUE!</v>
      </c>
      <c r="Q60" s="2" t="s">
        <v>60</v>
      </c>
      <c r="R60" s="2" t="s">
        <v>60</v>
      </c>
      <c r="S60" s="8">
        <v>0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9" x14ac:dyDescent="0.25">
      <c r="A61" s="2" t="s">
        <v>323</v>
      </c>
      <c r="B61" s="4">
        <v>5114.12</v>
      </c>
      <c r="C61" s="5" t="s">
        <v>324</v>
      </c>
      <c r="D61" s="6">
        <v>0</v>
      </c>
      <c r="E61" s="6">
        <v>5.0000000000000001E-4</v>
      </c>
      <c r="F61" s="6">
        <v>0</v>
      </c>
      <c r="G61" s="6">
        <v>5.0000000000000001E-4</v>
      </c>
      <c r="H61" s="5" t="s">
        <v>57</v>
      </c>
      <c r="I61" s="5">
        <v>204</v>
      </c>
      <c r="J61" s="5" t="s">
        <v>325</v>
      </c>
      <c r="K61" s="6">
        <v>3.9899999999999998E-2</v>
      </c>
      <c r="L61" s="2" t="e">
        <v>#DIV/0!</v>
      </c>
      <c r="M61" s="2"/>
      <c r="N61" s="2" t="s">
        <v>60</v>
      </c>
      <c r="O61" s="2" t="e">
        <v>#VALUE!</v>
      </c>
      <c r="P61" s="2" t="e">
        <v>#VALUE!</v>
      </c>
      <c r="Q61" s="2" t="s">
        <v>60</v>
      </c>
      <c r="R61" s="2" t="s">
        <v>60</v>
      </c>
      <c r="S61" s="8">
        <v>0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ht="19" x14ac:dyDescent="0.25">
      <c r="A62" s="2" t="s">
        <v>326</v>
      </c>
      <c r="B62" s="5">
        <v>273.85000000000002</v>
      </c>
      <c r="C62" s="5" t="s">
        <v>327</v>
      </c>
      <c r="D62" s="6">
        <v>0</v>
      </c>
      <c r="E62" s="6">
        <v>0</v>
      </c>
      <c r="F62" s="6">
        <v>0</v>
      </c>
      <c r="G62" s="6">
        <v>0</v>
      </c>
      <c r="H62" s="5" t="s">
        <v>57</v>
      </c>
      <c r="I62" s="5">
        <v>0</v>
      </c>
      <c r="J62" s="5" t="s">
        <v>328</v>
      </c>
      <c r="K62" s="6">
        <v>8.9999999999999998E-4</v>
      </c>
      <c r="L62" s="2" t="e">
        <v>#DIV/0!</v>
      </c>
      <c r="M62" s="2"/>
      <c r="N62" s="2" t="s">
        <v>60</v>
      </c>
      <c r="O62" s="2" t="e">
        <v>#VALUE!</v>
      </c>
      <c r="P62" s="2" t="e">
        <v>#VALUE!</v>
      </c>
      <c r="Q62" s="2" t="s">
        <v>60</v>
      </c>
      <c r="R62" s="2" t="s">
        <v>60</v>
      </c>
      <c r="S62" s="8">
        <v>0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 ht="19" x14ac:dyDescent="0.25">
      <c r="A63" s="2" t="s">
        <v>329</v>
      </c>
      <c r="B63" s="5">
        <v>740.67</v>
      </c>
      <c r="C63" s="5" t="s">
        <v>330</v>
      </c>
      <c r="D63" s="6">
        <v>0</v>
      </c>
      <c r="E63" s="6">
        <v>0</v>
      </c>
      <c r="F63" s="6">
        <v>0</v>
      </c>
      <c r="G63" s="6">
        <v>0</v>
      </c>
      <c r="H63" s="5" t="s">
        <v>57</v>
      </c>
      <c r="I63" s="5">
        <v>0</v>
      </c>
      <c r="J63" s="5" t="s">
        <v>60</v>
      </c>
      <c r="K63" s="6">
        <v>0</v>
      </c>
      <c r="L63" s="2" t="e">
        <v>#DIV/0!</v>
      </c>
      <c r="M63" s="2"/>
      <c r="N63" s="2" t="s">
        <v>60</v>
      </c>
      <c r="O63" s="2" t="e">
        <v>#VALUE!</v>
      </c>
      <c r="P63" s="2" t="e">
        <v>#VALUE!</v>
      </c>
      <c r="Q63" s="2" t="s">
        <v>60</v>
      </c>
      <c r="R63" s="2" t="s">
        <v>60</v>
      </c>
      <c r="S63" s="8">
        <v>0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ht="19" x14ac:dyDescent="0.25">
      <c r="A64" s="2" t="s">
        <v>331</v>
      </c>
      <c r="B64" s="5">
        <v>92.04</v>
      </c>
      <c r="C64" s="5" t="s">
        <v>332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5">
        <v>92</v>
      </c>
      <c r="J64" s="5" t="s">
        <v>332</v>
      </c>
      <c r="K64" s="6">
        <v>1</v>
      </c>
      <c r="L64" s="2" t="e">
        <v>#DIV/0!</v>
      </c>
      <c r="M64" s="2"/>
      <c r="N64" s="2" t="s">
        <v>60</v>
      </c>
      <c r="O64" s="2" t="s">
        <v>60</v>
      </c>
      <c r="P64" s="2" t="s">
        <v>60</v>
      </c>
      <c r="Q64" s="2" t="s">
        <v>60</v>
      </c>
      <c r="R64" s="2" t="s">
        <v>60</v>
      </c>
      <c r="S64" s="8">
        <v>0</v>
      </c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 ht="19" x14ac:dyDescent="0.25">
      <c r="A65" s="2" t="s">
        <v>333</v>
      </c>
      <c r="B65" s="5">
        <v>12.87</v>
      </c>
      <c r="C65" s="5" t="s">
        <v>334</v>
      </c>
      <c r="D65" s="6">
        <v>0</v>
      </c>
      <c r="E65" s="6">
        <v>0</v>
      </c>
      <c r="F65" s="6">
        <v>0</v>
      </c>
      <c r="G65" s="6">
        <v>0</v>
      </c>
      <c r="H65" s="5" t="s">
        <v>57</v>
      </c>
      <c r="I65" s="5">
        <v>0</v>
      </c>
      <c r="J65" s="5" t="s">
        <v>60</v>
      </c>
      <c r="K65" s="6">
        <v>0</v>
      </c>
      <c r="L65" s="2" t="e">
        <v>#DIV/0!</v>
      </c>
      <c r="M65" s="2"/>
      <c r="N65" s="2" t="s">
        <v>60</v>
      </c>
      <c r="O65" s="2" t="e">
        <v>#VALUE!</v>
      </c>
      <c r="P65" s="2" t="e">
        <v>#VALUE!</v>
      </c>
      <c r="Q65" s="2" t="s">
        <v>60</v>
      </c>
      <c r="R65" s="2" t="s">
        <v>60</v>
      </c>
      <c r="S65" s="8">
        <v>0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ht="19" x14ac:dyDescent="0.25">
      <c r="A66" s="2" t="s">
        <v>335</v>
      </c>
      <c r="B66" s="5">
        <v>0</v>
      </c>
      <c r="C66" s="5" t="s">
        <v>60</v>
      </c>
      <c r="D66" s="6">
        <v>0</v>
      </c>
      <c r="E66" s="5" t="e">
        <v>#DIV/0!</v>
      </c>
      <c r="F66" s="5" t="e">
        <v>#DIV/0!</v>
      </c>
      <c r="G66" s="5" t="e">
        <v>#DIV/0!</v>
      </c>
      <c r="H66" s="5" t="s">
        <v>57</v>
      </c>
      <c r="I66" s="5" t="e">
        <v>#DIV/0!</v>
      </c>
      <c r="J66" s="5" t="s">
        <v>60</v>
      </c>
      <c r="K66" s="5" t="e">
        <v>#DIV/0!</v>
      </c>
      <c r="L66" s="2" t="e">
        <v>#DIV/0!</v>
      </c>
      <c r="M66" s="2"/>
      <c r="N66" s="2" t="e">
        <v>#DIV/0!</v>
      </c>
      <c r="O66" s="2" t="e">
        <v>#VALUE!</v>
      </c>
      <c r="P66" s="2" t="e">
        <v>#DIV/0!</v>
      </c>
      <c r="Q66" s="2" t="e">
        <v>#DIV/0!</v>
      </c>
      <c r="R66" s="2" t="e">
        <v>#DIV/0!</v>
      </c>
      <c r="S66" s="2" t="e">
        <v>#DIV/0!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 t="e">
        <v>#DIV/0!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ht="19" x14ac:dyDescent="0.25">
      <c r="A69" s="2" t="s">
        <v>336</v>
      </c>
      <c r="B69" s="2"/>
      <c r="C69" s="2" t="s">
        <v>337</v>
      </c>
      <c r="D69" s="6">
        <v>1</v>
      </c>
      <c r="E69" s="5" t="e">
        <v>#DIV/0!</v>
      </c>
      <c r="F69" s="5"/>
      <c r="G69" s="5"/>
      <c r="H69" s="6">
        <v>4.7800000000000002E-2</v>
      </c>
      <c r="I69" s="2"/>
      <c r="J69" s="2" t="e">
        <v>#DIV/0!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61B5-BAA6-9341-99E6-AD47B0E2CD51}">
  <dimension ref="A1:Z2431"/>
  <sheetViews>
    <sheetView workbookViewId="0">
      <selection sqref="A1:A1048576"/>
    </sheetView>
  </sheetViews>
  <sheetFormatPr baseColWidth="10" defaultRowHeight="16" x14ac:dyDescent="0.2"/>
  <sheetData>
    <row r="1" spans="1:26" x14ac:dyDescent="0.2">
      <c r="A1" s="15" t="s">
        <v>0</v>
      </c>
      <c r="B1" s="15" t="s">
        <v>468</v>
      </c>
      <c r="C1" s="15" t="s">
        <v>469</v>
      </c>
      <c r="D1" s="15" t="s">
        <v>470</v>
      </c>
      <c r="E1" s="15" t="s">
        <v>471</v>
      </c>
      <c r="F1" s="15" t="s">
        <v>472</v>
      </c>
      <c r="G1" s="15" t="s">
        <v>473</v>
      </c>
      <c r="H1" s="15" t="s">
        <v>474</v>
      </c>
      <c r="I1" s="15" t="s">
        <v>475</v>
      </c>
      <c r="J1" s="15" t="s">
        <v>476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 t="s">
        <v>17</v>
      </c>
      <c r="B2" s="2" t="s">
        <v>381</v>
      </c>
      <c r="C2" s="2" t="s">
        <v>381</v>
      </c>
      <c r="D2" s="2">
        <v>5</v>
      </c>
      <c r="E2" s="16">
        <v>50370</v>
      </c>
      <c r="F2" s="8">
        <v>0</v>
      </c>
      <c r="G2" s="2">
        <v>0</v>
      </c>
      <c r="H2" s="2">
        <v>2369429660</v>
      </c>
      <c r="I2" s="2">
        <v>0</v>
      </c>
      <c r="J2" s="2">
        <v>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 t="s">
        <v>25</v>
      </c>
      <c r="B3" s="2" t="s">
        <v>381</v>
      </c>
      <c r="C3" s="2" t="s">
        <v>477</v>
      </c>
      <c r="D3" s="2">
        <v>5</v>
      </c>
      <c r="E3" s="16">
        <v>493658</v>
      </c>
      <c r="F3" s="8">
        <v>3.0000000000000001E-3</v>
      </c>
      <c r="G3" s="2">
        <v>0</v>
      </c>
      <c r="H3" s="2">
        <v>1869962767</v>
      </c>
      <c r="I3" s="2">
        <v>0</v>
      </c>
      <c r="J3" s="2">
        <v>5609888.3020000001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 t="s">
        <v>17</v>
      </c>
      <c r="B4" s="2" t="s">
        <v>478</v>
      </c>
      <c r="C4" s="2" t="s">
        <v>380</v>
      </c>
      <c r="D4" s="2">
        <v>4</v>
      </c>
      <c r="E4" s="16">
        <v>28077</v>
      </c>
      <c r="F4" s="8">
        <v>2.9499999999999998E-2</v>
      </c>
      <c r="G4" s="2">
        <v>2.92E-2</v>
      </c>
      <c r="H4" s="2" t="s">
        <v>479</v>
      </c>
      <c r="I4" s="2">
        <v>38566321.049999997</v>
      </c>
      <c r="J4" s="2">
        <v>38962550.369999997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 t="s">
        <v>33</v>
      </c>
      <c r="B5" s="2" t="s">
        <v>478</v>
      </c>
      <c r="C5" s="2" t="s">
        <v>380</v>
      </c>
      <c r="D5" s="2">
        <v>4</v>
      </c>
      <c r="E5" s="16">
        <v>1110712873</v>
      </c>
      <c r="F5" s="8">
        <v>8.9300000000000004E-2</v>
      </c>
      <c r="G5" s="2">
        <v>0.1197</v>
      </c>
      <c r="H5" s="2" t="s">
        <v>480</v>
      </c>
      <c r="I5" s="2">
        <v>132952330.90000001</v>
      </c>
      <c r="J5" s="2">
        <v>99135879.920000002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 t="s">
        <v>41</v>
      </c>
      <c r="B6" s="2" t="s">
        <v>379</v>
      </c>
      <c r="C6" s="2" t="s">
        <v>379</v>
      </c>
      <c r="D6" s="2">
        <v>1</v>
      </c>
      <c r="E6" s="16">
        <v>284124035</v>
      </c>
      <c r="F6" s="8">
        <v>0</v>
      </c>
      <c r="G6" s="2">
        <v>3.8800000000000001E-2</v>
      </c>
      <c r="H6" s="2" t="s">
        <v>481</v>
      </c>
      <c r="I6" s="2">
        <v>41420666.270000003</v>
      </c>
      <c r="J6" s="2"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 t="s">
        <v>41</v>
      </c>
      <c r="B7" s="2" t="s">
        <v>378</v>
      </c>
      <c r="C7" s="2" t="s">
        <v>378</v>
      </c>
      <c r="D7" s="2">
        <v>1</v>
      </c>
      <c r="E7" s="16">
        <v>278606666</v>
      </c>
      <c r="F7" s="8">
        <v>0</v>
      </c>
      <c r="G7" s="2">
        <v>0</v>
      </c>
      <c r="H7" s="2" t="s">
        <v>482</v>
      </c>
      <c r="I7" s="2">
        <v>0</v>
      </c>
      <c r="J7" s="2"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 t="s">
        <v>33</v>
      </c>
      <c r="B8" s="2" t="s">
        <v>483</v>
      </c>
      <c r="C8" s="2" t="s">
        <v>382</v>
      </c>
      <c r="D8" s="2">
        <v>5</v>
      </c>
      <c r="E8" s="16">
        <v>907861031</v>
      </c>
      <c r="F8" s="8">
        <v>3.3599999999999998E-2</v>
      </c>
      <c r="G8" s="2">
        <v>0.1197</v>
      </c>
      <c r="H8" s="2" t="s">
        <v>484</v>
      </c>
      <c r="I8" s="2">
        <v>108670965.40000001</v>
      </c>
      <c r="J8" s="2">
        <v>30548722.75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 t="s">
        <v>25</v>
      </c>
      <c r="B9" s="2" t="s">
        <v>485</v>
      </c>
      <c r="C9" s="2" t="s">
        <v>486</v>
      </c>
      <c r="D9" s="2">
        <v>2</v>
      </c>
      <c r="E9" s="16">
        <v>230157</v>
      </c>
      <c r="F9" s="8">
        <v>1.2E-2</v>
      </c>
      <c r="G9" s="2">
        <v>3.85E-2</v>
      </c>
      <c r="H9" s="2" t="s">
        <v>487</v>
      </c>
      <c r="I9" s="2">
        <v>33565288.210000001</v>
      </c>
      <c r="J9" s="2">
        <v>10462954.210000001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 t="s">
        <v>17</v>
      </c>
      <c r="B10" s="2" t="s">
        <v>381</v>
      </c>
      <c r="C10" s="2" t="s">
        <v>488</v>
      </c>
      <c r="D10" s="2">
        <v>4</v>
      </c>
      <c r="E10" s="16">
        <v>16223</v>
      </c>
      <c r="F10" s="8">
        <v>0</v>
      </c>
      <c r="G10" s="2">
        <v>0</v>
      </c>
      <c r="H10" s="2" t="s">
        <v>489</v>
      </c>
      <c r="I10" s="2">
        <v>0</v>
      </c>
      <c r="J10" s="2"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 t="s">
        <v>25</v>
      </c>
      <c r="B11" s="2" t="s">
        <v>490</v>
      </c>
      <c r="C11" s="2" t="s">
        <v>491</v>
      </c>
      <c r="D11" s="2">
        <v>2</v>
      </c>
      <c r="E11" s="16">
        <v>187356</v>
      </c>
      <c r="F11" s="8">
        <v>3.7600000000000001E-2</v>
      </c>
      <c r="G11" s="2">
        <v>3.85E-2</v>
      </c>
      <c r="H11" s="2" t="s">
        <v>492</v>
      </c>
      <c r="I11" s="2">
        <v>27323370.48</v>
      </c>
      <c r="J11" s="2">
        <v>26684642.34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 t="s">
        <v>25</v>
      </c>
      <c r="B12" s="2" t="s">
        <v>478</v>
      </c>
      <c r="C12" s="2" t="s">
        <v>380</v>
      </c>
      <c r="D12" s="2">
        <v>4</v>
      </c>
      <c r="E12" s="16">
        <v>137938</v>
      </c>
      <c r="F12" s="8">
        <v>3.5400000000000001E-2</v>
      </c>
      <c r="G12" s="2">
        <v>3.85E-2</v>
      </c>
      <c r="H12" s="2">
        <v>522504926</v>
      </c>
      <c r="I12" s="2">
        <v>20116439.649999999</v>
      </c>
      <c r="J12" s="2">
        <v>18496674.379999999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 t="s">
        <v>17</v>
      </c>
      <c r="B13" s="2" t="s">
        <v>485</v>
      </c>
      <c r="C13" s="2" t="s">
        <v>486</v>
      </c>
      <c r="D13" s="2">
        <v>2</v>
      </c>
      <c r="E13" s="16">
        <v>11003</v>
      </c>
      <c r="F13" s="8">
        <v>8.8000000000000005E-3</v>
      </c>
      <c r="G13" s="2">
        <v>2.92E-2</v>
      </c>
      <c r="H13" s="2">
        <v>517565461.10000002</v>
      </c>
      <c r="I13" s="2">
        <v>15112911.470000001</v>
      </c>
      <c r="J13" s="2">
        <v>4533873.4400000004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 t="s">
        <v>49</v>
      </c>
      <c r="B14" s="2" t="s">
        <v>361</v>
      </c>
      <c r="C14" s="2" t="s">
        <v>388</v>
      </c>
      <c r="D14" s="2">
        <v>5</v>
      </c>
      <c r="E14" s="16">
        <v>262591078</v>
      </c>
      <c r="F14" s="8">
        <v>0.13500000000000001</v>
      </c>
      <c r="G14" s="2">
        <v>8.1299999999999997E-2</v>
      </c>
      <c r="H14" s="2">
        <v>479757943.30000001</v>
      </c>
      <c r="I14" s="2">
        <v>39004320.789999999</v>
      </c>
      <c r="J14" s="2">
        <v>64767322.340000004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 t="s">
        <v>17</v>
      </c>
      <c r="B15" s="2" t="s">
        <v>493</v>
      </c>
      <c r="C15" s="2" t="s">
        <v>374</v>
      </c>
      <c r="D15" s="2">
        <v>1</v>
      </c>
      <c r="E15" s="16">
        <v>10022</v>
      </c>
      <c r="F15" s="8">
        <v>0</v>
      </c>
      <c r="G15" s="8">
        <v>2.92E-2</v>
      </c>
      <c r="H15" s="2" t="s">
        <v>494</v>
      </c>
      <c r="I15" s="2">
        <v>13765284.310000001</v>
      </c>
      <c r="J15" s="2"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 t="s">
        <v>33</v>
      </c>
      <c r="B16" s="2" t="s">
        <v>362</v>
      </c>
      <c r="C16" s="2" t="s">
        <v>362</v>
      </c>
      <c r="D16" s="2">
        <v>5</v>
      </c>
      <c r="E16" s="16">
        <v>453260000</v>
      </c>
      <c r="F16" s="8">
        <v>0.3</v>
      </c>
      <c r="G16" s="2">
        <v>0.1197</v>
      </c>
      <c r="H16" s="2" t="s">
        <v>495</v>
      </c>
      <c r="I16" s="2">
        <v>54255222</v>
      </c>
      <c r="J16" s="2">
        <v>135978000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 t="s">
        <v>33</v>
      </c>
      <c r="B17" s="2" t="s">
        <v>493</v>
      </c>
      <c r="C17" s="2" t="s">
        <v>373</v>
      </c>
      <c r="D17" s="2">
        <v>1</v>
      </c>
      <c r="E17" s="16">
        <v>429778238</v>
      </c>
      <c r="F17" s="8">
        <v>0</v>
      </c>
      <c r="G17" s="2">
        <v>0.1197</v>
      </c>
      <c r="H17" s="2" t="s">
        <v>496</v>
      </c>
      <c r="I17" s="2">
        <v>51444455.119999997</v>
      </c>
      <c r="J17" s="2"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 t="s">
        <v>25</v>
      </c>
      <c r="B18" s="2" t="s">
        <v>497</v>
      </c>
      <c r="C18" s="2" t="s">
        <v>391</v>
      </c>
      <c r="D18" s="2">
        <v>4</v>
      </c>
      <c r="E18" s="16">
        <v>108818</v>
      </c>
      <c r="F18" s="2">
        <v>0.12939999999999999</v>
      </c>
      <c r="G18" s="2">
        <v>3.85E-2</v>
      </c>
      <c r="H18" s="2" t="s">
        <v>498</v>
      </c>
      <c r="I18" s="2">
        <v>15869732.92</v>
      </c>
      <c r="J18" s="2">
        <v>53338790.649999999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 t="s">
        <v>17</v>
      </c>
      <c r="B19" s="2" t="s">
        <v>499</v>
      </c>
      <c r="C19" s="2" t="s">
        <v>383</v>
      </c>
      <c r="D19" s="2">
        <v>5</v>
      </c>
      <c r="E19" s="16">
        <v>8516</v>
      </c>
      <c r="F19" s="2">
        <v>0</v>
      </c>
      <c r="G19" s="2">
        <v>2.92E-2</v>
      </c>
      <c r="H19" s="2" t="s">
        <v>500</v>
      </c>
      <c r="I19" s="2">
        <v>11696782.4</v>
      </c>
      <c r="J19" s="2"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 t="s">
        <v>61</v>
      </c>
      <c r="B20" s="2" t="s">
        <v>497</v>
      </c>
      <c r="C20" s="2" t="s">
        <v>501</v>
      </c>
      <c r="D20" s="2">
        <v>4</v>
      </c>
      <c r="E20" s="16">
        <v>94390384</v>
      </c>
      <c r="F20" s="8">
        <v>1.2699999999999999E-2</v>
      </c>
      <c r="G20" s="2" t="s">
        <v>57</v>
      </c>
      <c r="H20" s="2" t="s">
        <v>502</v>
      </c>
      <c r="I20" s="2" t="s">
        <v>57</v>
      </c>
      <c r="J20" s="2">
        <v>4005489.952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 t="s">
        <v>55</v>
      </c>
      <c r="B21" s="2" t="s">
        <v>497</v>
      </c>
      <c r="C21" s="2" t="s">
        <v>503</v>
      </c>
      <c r="D21" s="2">
        <v>4</v>
      </c>
      <c r="E21" s="16">
        <v>7120059</v>
      </c>
      <c r="F21" s="2" t="s">
        <v>57</v>
      </c>
      <c r="G21" s="2" t="s">
        <v>57</v>
      </c>
      <c r="H21" s="2" t="s">
        <v>504</v>
      </c>
      <c r="I21" s="2" t="s">
        <v>57</v>
      </c>
      <c r="J21" s="2" t="s">
        <v>57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 t="s">
        <v>25</v>
      </c>
      <c r="B22" s="2" t="s">
        <v>490</v>
      </c>
      <c r="C22" s="2" t="s">
        <v>505</v>
      </c>
      <c r="D22" s="2">
        <v>2</v>
      </c>
      <c r="E22" s="16">
        <v>69562</v>
      </c>
      <c r="F22" s="8">
        <v>9.1000000000000004E-3</v>
      </c>
      <c r="G22" s="2">
        <v>3.85E-2</v>
      </c>
      <c r="H22" s="2" t="s">
        <v>506</v>
      </c>
      <c r="I22" s="2">
        <v>10144663.310000001</v>
      </c>
      <c r="J22" s="2">
        <v>2397829.5109999999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 t="s">
        <v>25</v>
      </c>
      <c r="B23" s="2" t="s">
        <v>381</v>
      </c>
      <c r="C23" s="2" t="s">
        <v>381</v>
      </c>
      <c r="D23" s="2">
        <v>5</v>
      </c>
      <c r="E23" s="16">
        <v>61569</v>
      </c>
      <c r="F23" s="8">
        <v>0</v>
      </c>
      <c r="G23" s="2">
        <v>0</v>
      </c>
      <c r="H23" s="2" t="s">
        <v>507</v>
      </c>
      <c r="I23" s="2">
        <v>0</v>
      </c>
      <c r="J23" s="2"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 t="s">
        <v>65</v>
      </c>
      <c r="B24" s="2" t="s">
        <v>361</v>
      </c>
      <c r="C24" s="2" t="s">
        <v>388</v>
      </c>
      <c r="D24" s="2">
        <v>5</v>
      </c>
      <c r="E24" s="16">
        <v>172989654</v>
      </c>
      <c r="F24" s="8">
        <v>4.4999999999999998E-2</v>
      </c>
      <c r="G24" s="2">
        <v>2.1299999999999999E-2</v>
      </c>
      <c r="H24" s="2" t="s">
        <v>508</v>
      </c>
      <c r="I24" s="2">
        <v>4525299.9079999998</v>
      </c>
      <c r="J24" s="2">
        <v>9560492.7620000001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 t="s">
        <v>25</v>
      </c>
      <c r="B25" s="2" t="s">
        <v>493</v>
      </c>
      <c r="C25" s="2" t="s">
        <v>374</v>
      </c>
      <c r="D25" s="2">
        <v>1</v>
      </c>
      <c r="E25" s="16">
        <v>54848</v>
      </c>
      <c r="F25" s="8">
        <v>0</v>
      </c>
      <c r="G25" s="2">
        <v>3.85E-2</v>
      </c>
      <c r="H25" s="2" t="s">
        <v>509</v>
      </c>
      <c r="I25" s="2">
        <v>7998892.1449999996</v>
      </c>
      <c r="J25" s="2"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 t="s">
        <v>25</v>
      </c>
      <c r="B26" s="2" t="s">
        <v>493</v>
      </c>
      <c r="C26" s="2" t="s">
        <v>375</v>
      </c>
      <c r="D26" s="2">
        <v>1</v>
      </c>
      <c r="E26" s="16">
        <v>51580</v>
      </c>
      <c r="F26" s="8">
        <v>0</v>
      </c>
      <c r="G26" s="2">
        <v>3.85E-2</v>
      </c>
      <c r="H26" s="2" t="s">
        <v>510</v>
      </c>
      <c r="I26" s="2">
        <v>7522333.6900000004</v>
      </c>
      <c r="J26" s="2"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 t="s">
        <v>49</v>
      </c>
      <c r="B27" s="2" t="s">
        <v>361</v>
      </c>
      <c r="C27" s="2" t="s">
        <v>511</v>
      </c>
      <c r="D27" s="2">
        <v>3</v>
      </c>
      <c r="E27" s="16">
        <v>104120439</v>
      </c>
      <c r="F27" s="8">
        <v>0</v>
      </c>
      <c r="G27" s="2">
        <v>8.1299999999999997E-2</v>
      </c>
      <c r="H27" s="2" t="s">
        <v>512</v>
      </c>
      <c r="I27" s="2">
        <v>15465670.16</v>
      </c>
      <c r="J27" s="2"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 t="s">
        <v>55</v>
      </c>
      <c r="B28" s="2" t="s">
        <v>497</v>
      </c>
      <c r="C28" s="2" t="s">
        <v>501</v>
      </c>
      <c r="D28" s="2">
        <v>4</v>
      </c>
      <c r="E28" s="16">
        <v>4640586</v>
      </c>
      <c r="F28" s="8">
        <v>1.2699999999999999E-2</v>
      </c>
      <c r="G28" s="2" t="s">
        <v>57</v>
      </c>
      <c r="H28" s="2" t="s">
        <v>513</v>
      </c>
      <c r="I28" s="2" t="s">
        <v>57</v>
      </c>
      <c r="J28" s="2">
        <v>2220407.8369999998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 t="s">
        <v>17</v>
      </c>
      <c r="B29" s="2" t="s">
        <v>490</v>
      </c>
      <c r="C29" s="2" t="s">
        <v>514</v>
      </c>
      <c r="D29" s="2">
        <v>2</v>
      </c>
      <c r="E29" s="16">
        <v>3661</v>
      </c>
      <c r="F29" s="8">
        <v>7.4000000000000003E-3</v>
      </c>
      <c r="G29" s="2">
        <v>2.92E-2</v>
      </c>
      <c r="H29" s="2" t="s">
        <v>515</v>
      </c>
      <c r="I29" s="2">
        <v>5028925.6030000001</v>
      </c>
      <c r="J29" s="2">
        <v>1274453.7490000001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 t="s">
        <v>25</v>
      </c>
      <c r="B30" s="2" t="s">
        <v>516</v>
      </c>
      <c r="C30" s="2" t="s">
        <v>389</v>
      </c>
      <c r="D30" s="2">
        <v>4</v>
      </c>
      <c r="E30" s="16">
        <v>42310</v>
      </c>
      <c r="F30" s="8">
        <v>5.5399999999999998E-2</v>
      </c>
      <c r="G30" s="2">
        <v>3.85E-2</v>
      </c>
      <c r="H30" s="2" t="s">
        <v>517</v>
      </c>
      <c r="I30" s="2">
        <v>6170369.6359999999</v>
      </c>
      <c r="J30" s="2">
        <v>8873342.1579999998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 t="s">
        <v>79</v>
      </c>
      <c r="B31" s="2" t="s">
        <v>478</v>
      </c>
      <c r="C31" s="2" t="s">
        <v>380</v>
      </c>
      <c r="D31" s="2">
        <v>4</v>
      </c>
      <c r="E31" s="16">
        <v>191375357</v>
      </c>
      <c r="F31" s="8">
        <v>4.6199999999999998E-2</v>
      </c>
      <c r="G31" s="2">
        <v>1.3299999999999999E-2</v>
      </c>
      <c r="H31" s="2" t="s">
        <v>518</v>
      </c>
      <c r="I31" s="2">
        <v>1995305.966</v>
      </c>
      <c r="J31" s="2">
        <v>6931062.8289999999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 t="s">
        <v>127</v>
      </c>
      <c r="B32" s="2" t="s">
        <v>361</v>
      </c>
      <c r="C32" s="2" t="s">
        <v>388</v>
      </c>
      <c r="D32" s="2">
        <v>5</v>
      </c>
      <c r="E32" s="16">
        <v>2281359</v>
      </c>
      <c r="F32" s="8">
        <v>0.12</v>
      </c>
      <c r="G32" s="2">
        <v>4.9200000000000001E-2</v>
      </c>
      <c r="H32" s="2" t="s">
        <v>519</v>
      </c>
      <c r="I32" s="2">
        <v>6350869.0470000003</v>
      </c>
      <c r="J32" s="2">
        <v>15489924.51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 t="s">
        <v>41</v>
      </c>
      <c r="B33" s="2" t="s">
        <v>497</v>
      </c>
      <c r="C33" s="2" t="s">
        <v>501</v>
      </c>
      <c r="D33" s="2">
        <v>4</v>
      </c>
      <c r="E33" s="16">
        <v>34087842</v>
      </c>
      <c r="F33" s="8">
        <v>1.2699999999999999E-2</v>
      </c>
      <c r="G33" s="2">
        <v>3.8800000000000001E-2</v>
      </c>
      <c r="H33" s="2" t="s">
        <v>520</v>
      </c>
      <c r="I33" s="2">
        <v>4969453.267</v>
      </c>
      <c r="J33" s="2">
        <v>1624870.845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 t="s">
        <v>17</v>
      </c>
      <c r="B34" s="2" t="s">
        <v>493</v>
      </c>
      <c r="C34" s="2" t="s">
        <v>375</v>
      </c>
      <c r="D34" s="2">
        <v>1</v>
      </c>
      <c r="E34" s="16">
        <v>2706</v>
      </c>
      <c r="F34" s="8">
        <v>0</v>
      </c>
      <c r="G34" s="2">
        <v>2.92E-2</v>
      </c>
      <c r="H34" s="2" t="s">
        <v>521</v>
      </c>
      <c r="I34" s="2">
        <v>3716988.0410000002</v>
      </c>
      <c r="J34" s="2"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 t="s">
        <v>33</v>
      </c>
      <c r="B35" s="2" t="s">
        <v>522</v>
      </c>
      <c r="C35" s="2" t="s">
        <v>390</v>
      </c>
      <c r="D35" s="2">
        <v>5</v>
      </c>
      <c r="E35" s="16">
        <v>123782031</v>
      </c>
      <c r="F35" s="8">
        <v>0</v>
      </c>
      <c r="G35" s="2">
        <v>0.1197</v>
      </c>
      <c r="H35" s="2" t="s">
        <v>523</v>
      </c>
      <c r="I35" s="2">
        <v>14816709.109999999</v>
      </c>
      <c r="J35" s="2">
        <v>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 t="s">
        <v>71</v>
      </c>
      <c r="B36" s="2" t="s">
        <v>381</v>
      </c>
      <c r="C36" s="2" t="s">
        <v>488</v>
      </c>
      <c r="D36" s="2">
        <v>4</v>
      </c>
      <c r="E36" s="16">
        <v>6649081</v>
      </c>
      <c r="F36" s="8">
        <v>0</v>
      </c>
      <c r="G36" s="2">
        <v>0</v>
      </c>
      <c r="H36" s="2">
        <v>119658815.2</v>
      </c>
      <c r="I36" s="2">
        <v>0</v>
      </c>
      <c r="J36" s="2">
        <v>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 t="s">
        <v>17</v>
      </c>
      <c r="B37" s="2" t="s">
        <v>497</v>
      </c>
      <c r="C37" s="2" t="s">
        <v>501</v>
      </c>
      <c r="D37" s="2">
        <v>4</v>
      </c>
      <c r="E37" s="16">
        <v>2126</v>
      </c>
      <c r="F37" s="8">
        <v>1.2699999999999999E-2</v>
      </c>
      <c r="G37" s="2">
        <v>0.1197</v>
      </c>
      <c r="H37" s="2" t="s">
        <v>524</v>
      </c>
      <c r="I37" s="2">
        <v>11970894.49</v>
      </c>
      <c r="J37" s="2">
        <v>1268745.2039999999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 t="s">
        <v>33</v>
      </c>
      <c r="B38" s="2" t="s">
        <v>493</v>
      </c>
      <c r="C38" s="2" t="s">
        <v>375</v>
      </c>
      <c r="D38" s="2">
        <v>1</v>
      </c>
      <c r="E38" s="16">
        <v>97352376</v>
      </c>
      <c r="F38" s="8">
        <v>0</v>
      </c>
      <c r="G38" s="2">
        <v>0.1197</v>
      </c>
      <c r="H38" s="2" t="s">
        <v>525</v>
      </c>
      <c r="I38" s="2">
        <v>11653079.4</v>
      </c>
      <c r="J38" s="2">
        <v>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 t="s">
        <v>25</v>
      </c>
      <c r="B39" s="2" t="s">
        <v>361</v>
      </c>
      <c r="C39" s="2" t="s">
        <v>386</v>
      </c>
      <c r="D39" s="2">
        <v>5</v>
      </c>
      <c r="E39" s="16">
        <v>25000</v>
      </c>
      <c r="F39" s="8">
        <v>0.04</v>
      </c>
      <c r="G39" s="2">
        <v>3.85E-2</v>
      </c>
      <c r="H39" s="2" t="s">
        <v>526</v>
      </c>
      <c r="I39" s="2">
        <v>3645919.7749999999</v>
      </c>
      <c r="J39" s="2">
        <v>3787968.5970000001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 t="s">
        <v>17</v>
      </c>
      <c r="B40" s="2" t="s">
        <v>490</v>
      </c>
      <c r="C40" s="2" t="s">
        <v>527</v>
      </c>
      <c r="D40" s="2">
        <v>2</v>
      </c>
      <c r="E40" s="16">
        <v>1900</v>
      </c>
      <c r="F40" s="8">
        <v>4.8300000000000003E-2</v>
      </c>
      <c r="G40" s="2">
        <v>2.92E-2</v>
      </c>
      <c r="H40" s="2" t="s">
        <v>528</v>
      </c>
      <c r="I40" s="2">
        <v>2609601.8939999999</v>
      </c>
      <c r="J40" s="2">
        <v>4316567.517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 t="s">
        <v>17</v>
      </c>
      <c r="B41" s="2" t="s">
        <v>490</v>
      </c>
      <c r="C41" s="2" t="s">
        <v>529</v>
      </c>
      <c r="D41" s="2">
        <v>2</v>
      </c>
      <c r="E41" s="16">
        <v>1809</v>
      </c>
      <c r="F41" s="8">
        <v>6.3E-3</v>
      </c>
      <c r="G41" s="2">
        <v>2.92E-2</v>
      </c>
      <c r="H41" s="2" t="s">
        <v>530</v>
      </c>
      <c r="I41" s="2">
        <v>2485107.27</v>
      </c>
      <c r="J41" s="2">
        <v>536170.40410000004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 t="s">
        <v>25</v>
      </c>
      <c r="B42" s="2" t="s">
        <v>361</v>
      </c>
      <c r="C42" s="2" t="s">
        <v>388</v>
      </c>
      <c r="D42" s="2">
        <v>5</v>
      </c>
      <c r="E42" s="16">
        <v>22435</v>
      </c>
      <c r="F42" s="8">
        <v>0</v>
      </c>
      <c r="G42" s="2">
        <v>3.85E-2</v>
      </c>
      <c r="H42" s="2">
        <v>84984859.189999998</v>
      </c>
      <c r="I42" s="2">
        <v>3271917.0789999999</v>
      </c>
      <c r="J42" s="2">
        <v>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 t="s">
        <v>65</v>
      </c>
      <c r="B43" s="2" t="s">
        <v>478</v>
      </c>
      <c r="C43" s="2" t="s">
        <v>380</v>
      </c>
      <c r="D43" s="2">
        <v>4</v>
      </c>
      <c r="E43" s="16">
        <v>63361559</v>
      </c>
      <c r="F43" s="8">
        <v>7.4700000000000003E-2</v>
      </c>
      <c r="G43" s="2">
        <v>2.1299999999999999E-2</v>
      </c>
      <c r="H43" s="2">
        <v>77816821.409999996</v>
      </c>
      <c r="I43" s="2">
        <v>1657498.2960000001</v>
      </c>
      <c r="J43" s="2">
        <v>5812916.5599999996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 t="s">
        <v>41</v>
      </c>
      <c r="B44" s="2" t="s">
        <v>493</v>
      </c>
      <c r="C44" s="2" t="s">
        <v>376</v>
      </c>
      <c r="D44" s="2">
        <v>1</v>
      </c>
      <c r="E44" s="16">
        <v>20402838</v>
      </c>
      <c r="F44" s="8">
        <v>0</v>
      </c>
      <c r="G44" s="2">
        <v>3.8800000000000001E-2</v>
      </c>
      <c r="H44" s="2">
        <v>76659847.790000007</v>
      </c>
      <c r="I44" s="2">
        <v>2974402.094</v>
      </c>
      <c r="J44" s="2">
        <v>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 t="s">
        <v>49</v>
      </c>
      <c r="B45" s="2" t="s">
        <v>361</v>
      </c>
      <c r="C45" s="2" t="s">
        <v>386</v>
      </c>
      <c r="D45" s="2">
        <v>5</v>
      </c>
      <c r="E45" s="16">
        <v>41815199</v>
      </c>
      <c r="F45" s="8">
        <v>0.1</v>
      </c>
      <c r="G45" s="2">
        <v>8.1299999999999997E-2</v>
      </c>
      <c r="H45" s="2" t="s">
        <v>531</v>
      </c>
      <c r="I45" s="2">
        <v>6211077.0690000001</v>
      </c>
      <c r="J45" s="2">
        <v>7639701.1919999998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 t="s">
        <v>25</v>
      </c>
      <c r="B46" s="2" t="s">
        <v>497</v>
      </c>
      <c r="C46" s="2" t="s">
        <v>501</v>
      </c>
      <c r="D46" s="2">
        <v>4</v>
      </c>
      <c r="E46" s="16">
        <v>19900</v>
      </c>
      <c r="F46" s="8">
        <v>1.2699999999999999E-2</v>
      </c>
      <c r="G46" s="2">
        <v>0.1197</v>
      </c>
      <c r="H46" s="2" t="s">
        <v>532</v>
      </c>
      <c r="I46" s="2">
        <v>9023249.8670000006</v>
      </c>
      <c r="J46" s="2">
        <v>956336.63800000004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 t="s">
        <v>33</v>
      </c>
      <c r="B47" s="2" t="s">
        <v>516</v>
      </c>
      <c r="C47" s="2" t="s">
        <v>389</v>
      </c>
      <c r="D47" s="2">
        <v>4</v>
      </c>
      <c r="E47" s="16">
        <v>74707911</v>
      </c>
      <c r="F47" s="8">
        <v>0.1348</v>
      </c>
      <c r="G47" s="2">
        <v>0.1197</v>
      </c>
      <c r="H47" s="2" t="s">
        <v>533</v>
      </c>
      <c r="I47" s="2">
        <v>8942536.9570000004</v>
      </c>
      <c r="J47" s="2">
        <v>10073690.75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 t="s">
        <v>25</v>
      </c>
      <c r="B48" s="2" t="s">
        <v>490</v>
      </c>
      <c r="C48" s="2" t="s">
        <v>534</v>
      </c>
      <c r="D48" s="2">
        <v>4</v>
      </c>
      <c r="E48" s="16">
        <v>18796</v>
      </c>
      <c r="F48" s="8">
        <v>1.7600000000000001E-2</v>
      </c>
      <c r="G48" s="2">
        <v>3.85E-2</v>
      </c>
      <c r="H48" s="2" t="s">
        <v>535</v>
      </c>
      <c r="I48" s="2">
        <v>2741155.9679999999</v>
      </c>
      <c r="J48" s="2">
        <v>1253099.871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 t="s">
        <v>25</v>
      </c>
      <c r="B49" s="2" t="s">
        <v>490</v>
      </c>
      <c r="C49" s="2" t="s">
        <v>536</v>
      </c>
      <c r="D49" s="2">
        <v>5</v>
      </c>
      <c r="E49" s="16">
        <v>18414</v>
      </c>
      <c r="F49" s="2">
        <v>4.87E-2</v>
      </c>
      <c r="G49" s="2">
        <v>3.85E-2</v>
      </c>
      <c r="H49" s="2" t="s">
        <v>537</v>
      </c>
      <c r="I49" s="2">
        <v>2685480.0019999999</v>
      </c>
      <c r="J49" s="2">
        <v>3396957.821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 t="s">
        <v>33</v>
      </c>
      <c r="B50" s="2" t="s">
        <v>497</v>
      </c>
      <c r="C50" s="2" t="s">
        <v>501</v>
      </c>
      <c r="D50" s="2">
        <v>4</v>
      </c>
      <c r="E50" s="16">
        <v>67190555</v>
      </c>
      <c r="F50" s="8">
        <v>1.2699999999999999E-2</v>
      </c>
      <c r="G50" s="2">
        <v>0.1197</v>
      </c>
      <c r="H50" s="2" t="s">
        <v>538</v>
      </c>
      <c r="I50" s="2">
        <v>8042709.4419999998</v>
      </c>
      <c r="J50" s="2">
        <v>852413.24600000004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 t="s">
        <v>41</v>
      </c>
      <c r="B51" s="2" t="s">
        <v>493</v>
      </c>
      <c r="C51" s="2" t="s">
        <v>375</v>
      </c>
      <c r="D51" s="2">
        <v>1</v>
      </c>
      <c r="E51" s="16">
        <v>17490561</v>
      </c>
      <c r="F51" s="8">
        <v>0</v>
      </c>
      <c r="G51" s="2">
        <v>3.8800000000000001E-2</v>
      </c>
      <c r="H51" s="2" t="s">
        <v>539</v>
      </c>
      <c r="I51" s="2">
        <v>2549839.5049999999</v>
      </c>
      <c r="J51" s="2">
        <v>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 t="s">
        <v>87</v>
      </c>
      <c r="B52" s="2" t="s">
        <v>361</v>
      </c>
      <c r="C52" s="2" t="s">
        <v>387</v>
      </c>
      <c r="D52" s="2">
        <v>2</v>
      </c>
      <c r="E52" s="16">
        <v>2467439</v>
      </c>
      <c r="F52" s="8">
        <v>0.12</v>
      </c>
      <c r="G52" s="2">
        <v>7.4899999999999994E-2</v>
      </c>
      <c r="H52" s="2" t="s">
        <v>540</v>
      </c>
      <c r="I52" s="2">
        <v>4777073.41</v>
      </c>
      <c r="J52" s="2">
        <v>7653522.1519999998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 t="s">
        <v>17</v>
      </c>
      <c r="B53" s="2" t="s">
        <v>490</v>
      </c>
      <c r="C53" s="2" t="s">
        <v>541</v>
      </c>
      <c r="D53" s="2">
        <v>5</v>
      </c>
      <c r="E53" s="16">
        <v>1350</v>
      </c>
      <c r="F53" s="8">
        <v>6.4000000000000003E-3</v>
      </c>
      <c r="G53" s="2">
        <v>2.92E-2</v>
      </c>
      <c r="H53" s="2" t="s">
        <v>542</v>
      </c>
      <c r="I53" s="2">
        <v>1854488.977</v>
      </c>
      <c r="J53" s="2">
        <v>406463.33740000002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 t="s">
        <v>17</v>
      </c>
      <c r="B54" s="2" t="s">
        <v>490</v>
      </c>
      <c r="C54" s="2" t="s">
        <v>534</v>
      </c>
      <c r="D54" s="2">
        <v>4</v>
      </c>
      <c r="E54" s="16">
        <v>1253</v>
      </c>
      <c r="F54" s="8">
        <v>1.8599999999999998E-2</v>
      </c>
      <c r="G54" s="2">
        <v>2.92E-2</v>
      </c>
      <c r="H54" s="2" t="s">
        <v>543</v>
      </c>
      <c r="I54" s="2">
        <v>1720922.095</v>
      </c>
      <c r="J54" s="2">
        <v>1096203.8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 t="s">
        <v>25</v>
      </c>
      <c r="B55" s="2" t="s">
        <v>490</v>
      </c>
      <c r="C55" s="2" t="s">
        <v>544</v>
      </c>
      <c r="D55" s="2">
        <v>2</v>
      </c>
      <c r="E55" s="16">
        <v>15404</v>
      </c>
      <c r="F55" s="2">
        <v>4.2599999999999999E-2</v>
      </c>
      <c r="G55" s="2">
        <v>3.85E-2</v>
      </c>
      <c r="H55" s="2" t="s">
        <v>545</v>
      </c>
      <c r="I55" s="2">
        <v>2246509.844</v>
      </c>
      <c r="J55" s="2">
        <v>2485748.554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 t="s">
        <v>93</v>
      </c>
      <c r="B56" s="2" t="s">
        <v>478</v>
      </c>
      <c r="C56" s="2" t="s">
        <v>380</v>
      </c>
      <c r="D56" s="2">
        <v>4</v>
      </c>
      <c r="E56" s="16">
        <v>396181</v>
      </c>
      <c r="F56" s="2">
        <v>5.0900000000000001E-2</v>
      </c>
      <c r="G56" s="2">
        <v>2.87E-2</v>
      </c>
      <c r="H56" s="2" t="s">
        <v>546</v>
      </c>
      <c r="I56" s="2">
        <v>1670528.977</v>
      </c>
      <c r="J56" s="2">
        <v>2962715.1540000001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 t="s">
        <v>17</v>
      </c>
      <c r="B57" s="2" t="s">
        <v>516</v>
      </c>
      <c r="C57" s="2" t="s">
        <v>389</v>
      </c>
      <c r="D57" s="2">
        <v>4</v>
      </c>
      <c r="E57" s="16">
        <v>1172</v>
      </c>
      <c r="F57" s="8">
        <v>3.85E-2</v>
      </c>
      <c r="G57" s="2">
        <v>2.92E-2</v>
      </c>
      <c r="H57" s="2" t="s">
        <v>547</v>
      </c>
      <c r="I57" s="2">
        <v>1610031.2350000001</v>
      </c>
      <c r="J57" s="2">
        <v>2122132.9780000001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 t="s">
        <v>17</v>
      </c>
      <c r="B58" s="2" t="s">
        <v>490</v>
      </c>
      <c r="C58" s="2" t="s">
        <v>548</v>
      </c>
      <c r="D58" s="2">
        <v>2</v>
      </c>
      <c r="E58" s="16">
        <v>1160</v>
      </c>
      <c r="F58" s="8">
        <v>5.4899999999999997E-2</v>
      </c>
      <c r="G58" s="2">
        <v>2.92E-2</v>
      </c>
      <c r="H58" s="2" t="s">
        <v>549</v>
      </c>
      <c r="I58" s="2">
        <v>1593341.996</v>
      </c>
      <c r="J58" s="2">
        <v>2995701.2179999999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 t="s">
        <v>55</v>
      </c>
      <c r="B59" s="2" t="s">
        <v>493</v>
      </c>
      <c r="C59" s="2" t="s">
        <v>374</v>
      </c>
      <c r="D59" s="2">
        <v>1</v>
      </c>
      <c r="E59" s="16">
        <v>1409118</v>
      </c>
      <c r="F59" s="8">
        <v>0</v>
      </c>
      <c r="G59" s="2" t="s">
        <v>57</v>
      </c>
      <c r="H59" s="2" t="s">
        <v>550</v>
      </c>
      <c r="I59" s="2" t="s">
        <v>57</v>
      </c>
      <c r="J59" s="2">
        <v>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 t="s">
        <v>49</v>
      </c>
      <c r="B60" s="2" t="s">
        <v>493</v>
      </c>
      <c r="C60" s="2" t="s">
        <v>375</v>
      </c>
      <c r="D60" s="2">
        <v>1</v>
      </c>
      <c r="E60" s="16">
        <v>28654808</v>
      </c>
      <c r="F60" s="8">
        <v>0</v>
      </c>
      <c r="G60" s="2">
        <v>8.1299999999999997E-2</v>
      </c>
      <c r="H60" s="2" t="s">
        <v>551</v>
      </c>
      <c r="I60" s="2">
        <v>4256280.5880000005</v>
      </c>
      <c r="J60" s="2">
        <v>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 t="s">
        <v>25</v>
      </c>
      <c r="B61" s="2" t="s">
        <v>490</v>
      </c>
      <c r="C61" s="2" t="s">
        <v>552</v>
      </c>
      <c r="D61" s="2">
        <v>2</v>
      </c>
      <c r="E61" s="16">
        <v>13707</v>
      </c>
      <c r="F61" s="8">
        <v>2.7300000000000001E-2</v>
      </c>
      <c r="G61" s="2">
        <v>3.85E-2</v>
      </c>
      <c r="H61" s="2">
        <v>51920348.859999999</v>
      </c>
      <c r="I61" s="2">
        <v>1998933.4310000001</v>
      </c>
      <c r="J61" s="2">
        <v>1417425.524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 t="s">
        <v>17</v>
      </c>
      <c r="B62" s="2" t="s">
        <v>490</v>
      </c>
      <c r="C62" s="2" t="s">
        <v>553</v>
      </c>
      <c r="D62" s="2">
        <v>2</v>
      </c>
      <c r="E62" s="16">
        <v>1090</v>
      </c>
      <c r="F62" s="8">
        <v>7.4000000000000003E-3</v>
      </c>
      <c r="G62" s="2">
        <v>2.92E-2</v>
      </c>
      <c r="H62" s="2" t="s">
        <v>554</v>
      </c>
      <c r="I62" s="2">
        <v>1497675.8959999999</v>
      </c>
      <c r="J62" s="2">
        <v>379548.00109999999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 t="s">
        <v>49</v>
      </c>
      <c r="B63" s="2" t="s">
        <v>361</v>
      </c>
      <c r="C63" s="2" t="s">
        <v>555</v>
      </c>
      <c r="D63" s="2">
        <v>3</v>
      </c>
      <c r="E63" s="16">
        <v>27397308</v>
      </c>
      <c r="F63" s="8">
        <v>0.11559999999999999</v>
      </c>
      <c r="G63" s="8">
        <v>8.1299999999999997E-2</v>
      </c>
      <c r="H63" s="2" t="s">
        <v>556</v>
      </c>
      <c r="I63" s="2">
        <v>4069496.2370000002</v>
      </c>
      <c r="J63" s="2">
        <v>5786393.1730000004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 t="s">
        <v>87</v>
      </c>
      <c r="B64" s="2" t="s">
        <v>361</v>
      </c>
      <c r="C64" s="2" t="s">
        <v>388</v>
      </c>
      <c r="D64" s="2">
        <v>5</v>
      </c>
      <c r="E64" s="16">
        <v>1783297</v>
      </c>
      <c r="F64" s="8">
        <v>0.14000000000000001</v>
      </c>
      <c r="G64" s="2">
        <v>7.4899999999999994E-2</v>
      </c>
      <c r="H64" s="2" t="s">
        <v>557</v>
      </c>
      <c r="I64" s="2">
        <v>3452543.0320000001</v>
      </c>
      <c r="J64" s="2">
        <v>6453351.4620000003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 t="s">
        <v>17</v>
      </c>
      <c r="B65" s="2" t="s">
        <v>499</v>
      </c>
      <c r="C65" s="2" t="s">
        <v>384</v>
      </c>
      <c r="D65" s="2">
        <v>5</v>
      </c>
      <c r="E65" s="2">
        <v>866</v>
      </c>
      <c r="F65" s="8">
        <v>0</v>
      </c>
      <c r="G65" s="2">
        <v>2.92E-2</v>
      </c>
      <c r="H65" s="2" t="s">
        <v>558</v>
      </c>
      <c r="I65" s="2">
        <v>1190170.4469999999</v>
      </c>
      <c r="J65" s="2">
        <v>0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 t="s">
        <v>55</v>
      </c>
      <c r="B66" s="2" t="s">
        <v>490</v>
      </c>
      <c r="C66" s="2" t="s">
        <v>559</v>
      </c>
      <c r="D66" s="2">
        <v>5</v>
      </c>
      <c r="E66" s="16">
        <v>1050000</v>
      </c>
      <c r="F66" s="8">
        <v>0</v>
      </c>
      <c r="G66" s="2" t="s">
        <v>57</v>
      </c>
      <c r="H66" s="2" t="s">
        <v>560</v>
      </c>
      <c r="I66" s="2" t="s">
        <v>57</v>
      </c>
      <c r="J66" s="2">
        <v>0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 t="s">
        <v>25</v>
      </c>
      <c r="B67" s="2" t="s">
        <v>490</v>
      </c>
      <c r="C67" s="2" t="s">
        <v>548</v>
      </c>
      <c r="D67" s="2">
        <v>2</v>
      </c>
      <c r="E67" s="16">
        <v>10055</v>
      </c>
      <c r="F67" s="8">
        <v>4.2700000000000002E-2</v>
      </c>
      <c r="G67" s="2">
        <v>3.85E-2</v>
      </c>
      <c r="H67" s="2" t="s">
        <v>561</v>
      </c>
      <c r="I67" s="2">
        <v>1466420.1</v>
      </c>
      <c r="J67" s="2">
        <v>1626393.202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 t="s">
        <v>17</v>
      </c>
      <c r="B68" s="2" t="s">
        <v>490</v>
      </c>
      <c r="C68" s="2" t="s">
        <v>562</v>
      </c>
      <c r="D68" s="2">
        <v>2</v>
      </c>
      <c r="E68" s="2">
        <v>799</v>
      </c>
      <c r="F68" s="8">
        <v>2.9000000000000001E-2</v>
      </c>
      <c r="G68" s="2">
        <v>2.92E-2</v>
      </c>
      <c r="H68" s="2" t="s">
        <v>563</v>
      </c>
      <c r="I68" s="2">
        <v>1097021.8289999999</v>
      </c>
      <c r="J68" s="2">
        <v>1089507.9809999999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 t="s">
        <v>71</v>
      </c>
      <c r="B69" s="2" t="s">
        <v>490</v>
      </c>
      <c r="C69" s="2" t="s">
        <v>564</v>
      </c>
      <c r="D69" s="2">
        <v>5</v>
      </c>
      <c r="E69" s="16">
        <v>1976838</v>
      </c>
      <c r="F69" s="8">
        <v>5.8900000000000001E-2</v>
      </c>
      <c r="G69" s="2">
        <v>2.5100000000000001E-2</v>
      </c>
      <c r="H69" s="2" t="s">
        <v>565</v>
      </c>
      <c r="I69" s="2">
        <v>892951.41310000001</v>
      </c>
      <c r="J69" s="2">
        <v>2095411.882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 t="s">
        <v>17</v>
      </c>
      <c r="B70" s="2" t="s">
        <v>490</v>
      </c>
      <c r="C70" s="2" t="s">
        <v>566</v>
      </c>
      <c r="D70" s="2">
        <v>2</v>
      </c>
      <c r="E70" s="2">
        <v>715</v>
      </c>
      <c r="F70" s="8">
        <v>0</v>
      </c>
      <c r="G70" s="2">
        <v>2.92E-2</v>
      </c>
      <c r="H70" s="2" t="s">
        <v>567</v>
      </c>
      <c r="I70" s="2">
        <v>981871.603</v>
      </c>
      <c r="J70" s="2">
        <v>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 t="s">
        <v>25</v>
      </c>
      <c r="B71" s="2" t="s">
        <v>361</v>
      </c>
      <c r="C71" s="2" t="s">
        <v>568</v>
      </c>
      <c r="D71" s="2">
        <v>5</v>
      </c>
      <c r="E71" s="16">
        <v>8560</v>
      </c>
      <c r="F71" s="8">
        <v>5.0599999999999999E-2</v>
      </c>
      <c r="G71" s="2">
        <v>3.85E-2</v>
      </c>
      <c r="H71" s="2">
        <v>32426559.379999999</v>
      </c>
      <c r="I71" s="2">
        <v>1248422.5360000001</v>
      </c>
      <c r="J71" s="2">
        <v>1640783.905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 t="s">
        <v>99</v>
      </c>
      <c r="B72" s="2" t="s">
        <v>478</v>
      </c>
      <c r="C72" s="2" t="s">
        <v>380</v>
      </c>
      <c r="D72" s="2">
        <v>4</v>
      </c>
      <c r="E72" s="16">
        <v>58254</v>
      </c>
      <c r="F72" s="8">
        <v>8.8900000000000007E-2</v>
      </c>
      <c r="G72" s="2">
        <v>5.8400000000000001E-2</v>
      </c>
      <c r="H72" s="2" t="s">
        <v>569</v>
      </c>
      <c r="I72" s="2">
        <v>1797692.7180000001</v>
      </c>
      <c r="J72" s="2">
        <v>2736556.2089999998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 t="s">
        <v>33</v>
      </c>
      <c r="B73" s="2" t="s">
        <v>490</v>
      </c>
      <c r="C73" s="2" t="s">
        <v>570</v>
      </c>
      <c r="D73" s="2">
        <v>2</v>
      </c>
      <c r="E73" s="16">
        <v>30394430</v>
      </c>
      <c r="F73" s="2">
        <v>0</v>
      </c>
      <c r="G73" s="2">
        <v>0.1197</v>
      </c>
      <c r="H73" s="2" t="s">
        <v>571</v>
      </c>
      <c r="I73" s="2">
        <v>3638213.3259999999</v>
      </c>
      <c r="J73" s="2">
        <v>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 t="s">
        <v>113</v>
      </c>
      <c r="B74" s="2" t="s">
        <v>490</v>
      </c>
      <c r="C74" s="2" t="s">
        <v>572</v>
      </c>
      <c r="D74" s="2">
        <v>5</v>
      </c>
      <c r="E74" s="16">
        <v>6007124</v>
      </c>
      <c r="F74" s="8">
        <v>0.35</v>
      </c>
      <c r="G74" s="2">
        <v>0.13500000000000001</v>
      </c>
      <c r="H74" s="2" t="s">
        <v>573</v>
      </c>
      <c r="I74" s="2">
        <v>4052751.2740000002</v>
      </c>
      <c r="J74" s="2">
        <v>10507132.93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 t="s">
        <v>49</v>
      </c>
      <c r="B75" s="2" t="s">
        <v>361</v>
      </c>
      <c r="C75" s="2" t="s">
        <v>574</v>
      </c>
      <c r="D75" s="2">
        <v>3</v>
      </c>
      <c r="E75" s="16">
        <v>15280548</v>
      </c>
      <c r="F75" s="8">
        <v>0.11559999999999999</v>
      </c>
      <c r="G75" s="2">
        <v>8.1299999999999997E-2</v>
      </c>
      <c r="H75" s="2" t="s">
        <v>575</v>
      </c>
      <c r="I75" s="2">
        <v>2269716.8130000001</v>
      </c>
      <c r="J75" s="2">
        <v>3227297.2149999999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 t="s">
        <v>33</v>
      </c>
      <c r="B76" s="2" t="s">
        <v>493</v>
      </c>
      <c r="C76" s="2" t="s">
        <v>356</v>
      </c>
      <c r="D76" s="2">
        <v>5</v>
      </c>
      <c r="E76" s="16">
        <v>27778397</v>
      </c>
      <c r="F76" s="8">
        <v>0</v>
      </c>
      <c r="G76" s="2">
        <v>0.1197</v>
      </c>
      <c r="H76" s="2">
        <v>27778396.690000001</v>
      </c>
      <c r="I76" s="2">
        <v>3325074.0839999998</v>
      </c>
      <c r="J76" s="2">
        <v>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 t="s">
        <v>17</v>
      </c>
      <c r="B77" s="2" t="s">
        <v>490</v>
      </c>
      <c r="C77" s="2" t="s">
        <v>576</v>
      </c>
      <c r="D77" s="2">
        <v>2</v>
      </c>
      <c r="E77" s="2">
        <v>588</v>
      </c>
      <c r="F77" s="8">
        <v>1.9699999999999999E-2</v>
      </c>
      <c r="G77" s="2">
        <v>2.92E-2</v>
      </c>
      <c r="H77" s="2" t="s">
        <v>577</v>
      </c>
      <c r="I77" s="2">
        <v>807288.69920000003</v>
      </c>
      <c r="J77" s="2">
        <v>544643.40319999994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 t="s">
        <v>139</v>
      </c>
      <c r="B78" s="2" t="s">
        <v>361</v>
      </c>
      <c r="C78" s="2" t="s">
        <v>578</v>
      </c>
      <c r="D78" s="2">
        <v>5</v>
      </c>
      <c r="E78" s="16">
        <v>166922</v>
      </c>
      <c r="F78" s="8">
        <v>6.4299999999999996E-2</v>
      </c>
      <c r="G78" s="8">
        <v>0.04</v>
      </c>
      <c r="H78" s="2" t="s">
        <v>579</v>
      </c>
      <c r="I78" s="2">
        <v>1091790.233</v>
      </c>
      <c r="J78" s="2">
        <v>1755052.7990000001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 t="s">
        <v>79</v>
      </c>
      <c r="B79" s="2" t="s">
        <v>493</v>
      </c>
      <c r="C79" s="2" t="s">
        <v>375</v>
      </c>
      <c r="D79" s="2">
        <v>1</v>
      </c>
      <c r="E79" s="16">
        <v>34685784</v>
      </c>
      <c r="F79" s="8">
        <v>0</v>
      </c>
      <c r="G79" s="8">
        <v>1.3299999999999999E-2</v>
      </c>
      <c r="H79" s="2" t="s">
        <v>580</v>
      </c>
      <c r="I79" s="2">
        <v>361638.78480000002</v>
      </c>
      <c r="J79" s="2">
        <v>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 t="s">
        <v>17</v>
      </c>
      <c r="B80" s="2" t="s">
        <v>581</v>
      </c>
      <c r="C80" s="2" t="s">
        <v>582</v>
      </c>
      <c r="D80" s="2">
        <v>2</v>
      </c>
      <c r="E80" s="2">
        <v>550</v>
      </c>
      <c r="F80" s="8">
        <v>1.5100000000000001E-2</v>
      </c>
      <c r="G80" s="2">
        <v>2.92E-2</v>
      </c>
      <c r="H80" s="2" t="s">
        <v>583</v>
      </c>
      <c r="I80" s="2">
        <v>755976.88580000005</v>
      </c>
      <c r="J80" s="2">
        <v>390933.25260000001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 t="s">
        <v>17</v>
      </c>
      <c r="B81" s="2" t="s">
        <v>490</v>
      </c>
      <c r="C81" s="2" t="s">
        <v>584</v>
      </c>
      <c r="D81" s="2">
        <v>2</v>
      </c>
      <c r="E81" s="2">
        <v>538</v>
      </c>
      <c r="F81" s="8">
        <v>0.13830000000000001</v>
      </c>
      <c r="G81" s="2">
        <v>2.92E-2</v>
      </c>
      <c r="H81" s="2">
        <v>25308524.530000001</v>
      </c>
      <c r="I81" s="2">
        <v>739008.91630000004</v>
      </c>
      <c r="J81" s="2">
        <v>3500168.943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 t="s">
        <v>105</v>
      </c>
      <c r="B82" s="2" t="s">
        <v>478</v>
      </c>
      <c r="C82" s="2" t="s">
        <v>380</v>
      </c>
      <c r="D82" s="2">
        <v>4</v>
      </c>
      <c r="E82" s="16">
        <v>54750</v>
      </c>
      <c r="F82" s="8">
        <v>4.7600000000000003E-2</v>
      </c>
      <c r="G82" s="2">
        <v>2.29E-2</v>
      </c>
      <c r="H82" s="2" t="s">
        <v>585</v>
      </c>
      <c r="I82" s="2">
        <v>539407.08059999999</v>
      </c>
      <c r="J82" s="2">
        <v>1121212.9709999999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 t="s">
        <v>49</v>
      </c>
      <c r="B83" s="2" t="s">
        <v>478</v>
      </c>
      <c r="C83" s="2" t="s">
        <v>380</v>
      </c>
      <c r="D83" s="2">
        <v>4</v>
      </c>
      <c r="E83" s="16">
        <v>12570112</v>
      </c>
      <c r="F83" s="8">
        <v>8.0100000000000005E-2</v>
      </c>
      <c r="G83" s="2">
        <v>8.1299999999999997E-2</v>
      </c>
      <c r="H83" s="2" t="s">
        <v>586</v>
      </c>
      <c r="I83" s="2">
        <v>1867118.5319999999</v>
      </c>
      <c r="J83" s="2">
        <v>1839559.5870000001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 t="s">
        <v>25</v>
      </c>
      <c r="B84" s="2" t="s">
        <v>490</v>
      </c>
      <c r="C84" s="2" t="s">
        <v>587</v>
      </c>
      <c r="D84" s="2">
        <v>4</v>
      </c>
      <c r="E84" s="16">
        <v>5710</v>
      </c>
      <c r="F84" s="8">
        <v>4.9500000000000002E-2</v>
      </c>
      <c r="G84" s="2">
        <v>3.85E-2</v>
      </c>
      <c r="H84" s="2">
        <v>21628038.289999999</v>
      </c>
      <c r="I84" s="2">
        <v>832679.47409999999</v>
      </c>
      <c r="J84" s="2">
        <v>1070587.895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 t="s">
        <v>17</v>
      </c>
      <c r="B85" s="2" t="s">
        <v>490</v>
      </c>
      <c r="C85" s="2" t="s">
        <v>588</v>
      </c>
      <c r="D85" s="2">
        <v>2</v>
      </c>
      <c r="E85" s="2">
        <v>452</v>
      </c>
      <c r="F85" s="8">
        <v>1.5100000000000001E-2</v>
      </c>
      <c r="G85" s="2">
        <v>2.92E-2</v>
      </c>
      <c r="H85" s="2" t="s">
        <v>589</v>
      </c>
      <c r="I85" s="2">
        <v>620767.49620000005</v>
      </c>
      <c r="J85" s="2">
        <v>321013.3285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 t="s">
        <v>17</v>
      </c>
      <c r="B86" s="2" t="s">
        <v>493</v>
      </c>
      <c r="C86" s="2" t="s">
        <v>356</v>
      </c>
      <c r="D86" s="2">
        <v>5</v>
      </c>
      <c r="E86" s="2">
        <v>419</v>
      </c>
      <c r="F86" s="8">
        <v>0</v>
      </c>
      <c r="G86" s="2">
        <v>2.92E-2</v>
      </c>
      <c r="H86" s="2" t="s">
        <v>590</v>
      </c>
      <c r="I86" s="2">
        <v>575800.83149999997</v>
      </c>
      <c r="J86" s="2">
        <v>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 t="s">
        <v>71</v>
      </c>
      <c r="B87" s="2" t="s">
        <v>490</v>
      </c>
      <c r="C87" s="2" t="s">
        <v>591</v>
      </c>
      <c r="D87" s="2">
        <v>2</v>
      </c>
      <c r="E87" s="16">
        <v>1058751</v>
      </c>
      <c r="F87" s="8">
        <v>6.3E-3</v>
      </c>
      <c r="G87" s="2">
        <v>2.5100000000000001E-2</v>
      </c>
      <c r="H87" s="2" t="s">
        <v>592</v>
      </c>
      <c r="I87" s="2">
        <v>478245.39840000001</v>
      </c>
      <c r="J87" s="2">
        <v>120037.6897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 t="s">
        <v>17</v>
      </c>
      <c r="B88" s="2" t="s">
        <v>490</v>
      </c>
      <c r="C88" s="2" t="s">
        <v>593</v>
      </c>
      <c r="D88" s="2">
        <v>5</v>
      </c>
      <c r="E88" s="2">
        <v>405</v>
      </c>
      <c r="F88" s="8">
        <v>4.4299999999999999E-2</v>
      </c>
      <c r="G88" s="2">
        <v>2.92E-2</v>
      </c>
      <c r="H88" s="2" t="s">
        <v>594</v>
      </c>
      <c r="I88" s="2">
        <v>555954.63269999996</v>
      </c>
      <c r="J88" s="2">
        <v>843451.72010000004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 t="s">
        <v>25</v>
      </c>
      <c r="B89" s="2" t="s">
        <v>490</v>
      </c>
      <c r="C89" s="2" t="s">
        <v>595</v>
      </c>
      <c r="D89" s="2">
        <v>2</v>
      </c>
      <c r="E89" s="16">
        <v>5009</v>
      </c>
      <c r="F89" s="8">
        <v>1.0800000000000001E-2</v>
      </c>
      <c r="G89" s="2">
        <v>3.85E-2</v>
      </c>
      <c r="H89" s="2" t="s">
        <v>596</v>
      </c>
      <c r="I89" s="2">
        <v>730545.06519999995</v>
      </c>
      <c r="J89" s="2">
        <v>204932.12220000001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 t="s">
        <v>17</v>
      </c>
      <c r="B90" s="2" t="s">
        <v>490</v>
      </c>
      <c r="C90" s="2" t="s">
        <v>597</v>
      </c>
      <c r="D90" s="2">
        <v>5</v>
      </c>
      <c r="E90" s="2">
        <v>399</v>
      </c>
      <c r="F90" s="2">
        <v>7.85E-2</v>
      </c>
      <c r="G90" s="2">
        <v>2.92E-2</v>
      </c>
      <c r="H90" s="2">
        <v>18775079.039999999</v>
      </c>
      <c r="I90" s="2">
        <v>548232.30779999995</v>
      </c>
      <c r="J90" s="2">
        <v>1473843.7039999999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 t="s">
        <v>17</v>
      </c>
      <c r="B91" s="2" t="s">
        <v>490</v>
      </c>
      <c r="C91" s="2" t="s">
        <v>598</v>
      </c>
      <c r="D91" s="2">
        <v>4</v>
      </c>
      <c r="E91" s="2">
        <v>397</v>
      </c>
      <c r="F91" s="8">
        <v>8.0999999999999996E-3</v>
      </c>
      <c r="G91" s="2">
        <v>2.92E-2</v>
      </c>
      <c r="H91" s="2" t="s">
        <v>599</v>
      </c>
      <c r="I91" s="2">
        <v>545388.73430000001</v>
      </c>
      <c r="J91" s="2">
        <v>151289.3407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 t="s">
        <v>177</v>
      </c>
      <c r="B92" s="2" t="s">
        <v>522</v>
      </c>
      <c r="C92" s="2" t="s">
        <v>390</v>
      </c>
      <c r="D92" s="2">
        <v>5</v>
      </c>
      <c r="E92" s="16">
        <v>6666667</v>
      </c>
      <c r="F92" s="2" t="s">
        <v>57</v>
      </c>
      <c r="G92" s="2">
        <v>3.9600000000000003E-2</v>
      </c>
      <c r="H92" s="2" t="s">
        <v>600</v>
      </c>
      <c r="I92" s="2">
        <v>651671.79150000005</v>
      </c>
      <c r="J92" s="2" t="s">
        <v>57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 t="s">
        <v>145</v>
      </c>
      <c r="B93" s="2" t="s">
        <v>381</v>
      </c>
      <c r="C93" s="2" t="s">
        <v>488</v>
      </c>
      <c r="D93" s="2">
        <v>4</v>
      </c>
      <c r="E93" s="16">
        <v>5100000</v>
      </c>
      <c r="F93" s="8">
        <v>0</v>
      </c>
      <c r="G93" s="2">
        <v>0</v>
      </c>
      <c r="H93" s="2" t="s">
        <v>601</v>
      </c>
      <c r="I93" s="2">
        <v>0</v>
      </c>
      <c r="J93" s="2">
        <v>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 t="s">
        <v>434</v>
      </c>
      <c r="B94" s="2" t="s">
        <v>490</v>
      </c>
      <c r="C94" s="2" t="s">
        <v>570</v>
      </c>
      <c r="D94" s="2">
        <v>2</v>
      </c>
      <c r="E94" s="16">
        <v>15914995</v>
      </c>
      <c r="F94" s="8">
        <v>0</v>
      </c>
      <c r="G94" s="2" t="s">
        <v>57</v>
      </c>
      <c r="H94" s="2" t="s">
        <v>602</v>
      </c>
      <c r="I94" s="2" t="s">
        <v>57</v>
      </c>
      <c r="J94" s="2">
        <v>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 t="s">
        <v>127</v>
      </c>
      <c r="B95" s="2" t="s">
        <v>478</v>
      </c>
      <c r="C95" s="2" t="s">
        <v>380</v>
      </c>
      <c r="D95" s="2">
        <v>4</v>
      </c>
      <c r="E95" s="16">
        <v>271624</v>
      </c>
      <c r="F95" s="8">
        <v>6.1699999999999998E-2</v>
      </c>
      <c r="G95" s="2">
        <v>4.9200000000000001E-2</v>
      </c>
      <c r="H95" s="2" t="s">
        <v>603</v>
      </c>
      <c r="I95" s="2">
        <v>756148.63260000001</v>
      </c>
      <c r="J95" s="2">
        <v>948259.56570000004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 t="s">
        <v>159</v>
      </c>
      <c r="B96" s="2" t="s">
        <v>478</v>
      </c>
      <c r="C96" s="2" t="s">
        <v>380</v>
      </c>
      <c r="D96" s="2">
        <v>4</v>
      </c>
      <c r="E96" s="16">
        <v>4577124</v>
      </c>
      <c r="F96" s="2">
        <v>6.4299999999999996E-2</v>
      </c>
      <c r="G96" s="2">
        <v>4.4499999999999998E-2</v>
      </c>
      <c r="H96" s="2" t="s">
        <v>604</v>
      </c>
      <c r="I96" s="2">
        <v>681724.2328</v>
      </c>
      <c r="J96" s="2">
        <v>985053.21730000002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 t="s">
        <v>87</v>
      </c>
      <c r="B97" s="2" t="s">
        <v>478</v>
      </c>
      <c r="C97" s="2" t="s">
        <v>380</v>
      </c>
      <c r="D97" s="2">
        <v>4</v>
      </c>
      <c r="E97" s="16">
        <v>577278</v>
      </c>
      <c r="F97" s="8">
        <v>9.0399999999999994E-2</v>
      </c>
      <c r="G97" s="8">
        <v>7.4899999999999994E-2</v>
      </c>
      <c r="H97" s="2" t="s">
        <v>605</v>
      </c>
      <c r="I97" s="2">
        <v>1117635.885</v>
      </c>
      <c r="J97" s="2">
        <v>1348922.35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 t="s">
        <v>119</v>
      </c>
      <c r="B98" s="2" t="s">
        <v>478</v>
      </c>
      <c r="C98" s="2" t="s">
        <v>380</v>
      </c>
      <c r="D98" s="2">
        <v>4</v>
      </c>
      <c r="E98" s="16">
        <v>1023309</v>
      </c>
      <c r="F98" s="8">
        <v>7.0000000000000007E-2</v>
      </c>
      <c r="G98" s="2">
        <v>2.29E-2</v>
      </c>
      <c r="H98" s="2" t="s">
        <v>606</v>
      </c>
      <c r="I98" s="2">
        <v>335190.24310000002</v>
      </c>
      <c r="J98" s="2">
        <v>1024598.996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 t="s">
        <v>25</v>
      </c>
      <c r="B99" s="2" t="s">
        <v>493</v>
      </c>
      <c r="C99" s="2" t="s">
        <v>356</v>
      </c>
      <c r="D99" s="2">
        <v>5</v>
      </c>
      <c r="E99" s="16">
        <v>3812</v>
      </c>
      <c r="F99" s="2">
        <v>0</v>
      </c>
      <c r="G99" s="2">
        <v>3.85E-2</v>
      </c>
      <c r="H99" s="2" t="s">
        <v>607</v>
      </c>
      <c r="I99" s="2">
        <v>555962.63370000001</v>
      </c>
      <c r="J99" s="2">
        <v>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 t="s">
        <v>153</v>
      </c>
      <c r="B100" s="2" t="s">
        <v>493</v>
      </c>
      <c r="C100" s="2" t="s">
        <v>375</v>
      </c>
      <c r="D100" s="2">
        <v>1</v>
      </c>
      <c r="E100" s="16">
        <v>94259</v>
      </c>
      <c r="F100" s="8">
        <v>0</v>
      </c>
      <c r="G100" s="2">
        <v>1.61E-2</v>
      </c>
      <c r="H100" s="2" t="s">
        <v>608</v>
      </c>
      <c r="I100" s="2">
        <v>225833.24900000001</v>
      </c>
      <c r="J100" s="2">
        <v>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 t="s">
        <v>41</v>
      </c>
      <c r="B101" s="2" t="s">
        <v>493</v>
      </c>
      <c r="C101" s="2" t="s">
        <v>374</v>
      </c>
      <c r="D101" s="2">
        <v>1</v>
      </c>
      <c r="E101" s="16">
        <v>3710323</v>
      </c>
      <c r="F101" s="2">
        <v>0</v>
      </c>
      <c r="G101" s="2">
        <v>3.8800000000000001E-2</v>
      </c>
      <c r="H101" s="2">
        <v>13940843.27</v>
      </c>
      <c r="I101" s="2">
        <v>540904.71900000004</v>
      </c>
      <c r="J101" s="2">
        <v>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 t="s">
        <v>71</v>
      </c>
      <c r="B102" s="2" t="s">
        <v>516</v>
      </c>
      <c r="C102" s="2" t="s">
        <v>389</v>
      </c>
      <c r="D102" s="2">
        <v>4</v>
      </c>
      <c r="E102" s="16">
        <v>767201</v>
      </c>
      <c r="F102" s="2">
        <v>8.562260226E-2</v>
      </c>
      <c r="G102" s="2">
        <v>2.5100000000000001E-2</v>
      </c>
      <c r="H102" s="2" t="s">
        <v>609</v>
      </c>
      <c r="I102" s="2">
        <v>346550.2231</v>
      </c>
      <c r="J102" s="2">
        <v>1182172.5859999999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 t="s">
        <v>17</v>
      </c>
      <c r="B103" s="2" t="s">
        <v>490</v>
      </c>
      <c r="C103" s="2" t="s">
        <v>536</v>
      </c>
      <c r="D103" s="2">
        <v>5</v>
      </c>
      <c r="E103" s="2">
        <v>292</v>
      </c>
      <c r="F103" s="8">
        <v>8.0100000000000005E-2</v>
      </c>
      <c r="G103" s="2">
        <v>2.92E-2</v>
      </c>
      <c r="H103" s="2" t="s">
        <v>610</v>
      </c>
      <c r="I103" s="2">
        <v>401068.94150000002</v>
      </c>
      <c r="J103" s="2">
        <v>1100192.5419999999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 t="s">
        <v>133</v>
      </c>
      <c r="B104" s="2" t="s">
        <v>493</v>
      </c>
      <c r="C104" s="2" t="s">
        <v>375</v>
      </c>
      <c r="D104" s="2">
        <v>1</v>
      </c>
      <c r="E104" s="16">
        <v>53970336</v>
      </c>
      <c r="F104" s="2">
        <v>0</v>
      </c>
      <c r="G104" s="2">
        <v>1.03E-2</v>
      </c>
      <c r="H104" s="2" t="s">
        <v>611</v>
      </c>
      <c r="I104" s="2">
        <v>140758.0368</v>
      </c>
      <c r="J104" s="2">
        <v>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 t="s">
        <v>119</v>
      </c>
      <c r="B105" s="2" t="s">
        <v>381</v>
      </c>
      <c r="C105" s="2" t="s">
        <v>381</v>
      </c>
      <c r="D105" s="2">
        <v>5</v>
      </c>
      <c r="E105" s="16">
        <v>944849</v>
      </c>
      <c r="F105" s="8">
        <v>0</v>
      </c>
      <c r="G105" s="2">
        <v>0</v>
      </c>
      <c r="H105" s="2" t="s">
        <v>612</v>
      </c>
      <c r="I105" s="2">
        <v>0</v>
      </c>
      <c r="J105" s="2">
        <v>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 t="s">
        <v>17</v>
      </c>
      <c r="B106" s="2" t="s">
        <v>490</v>
      </c>
      <c r="C106" s="2" t="s">
        <v>613</v>
      </c>
      <c r="D106" s="2">
        <v>2</v>
      </c>
      <c r="E106" s="2">
        <v>268</v>
      </c>
      <c r="F106" s="8">
        <v>6.7999999999999996E-3</v>
      </c>
      <c r="G106" s="2">
        <v>2.92E-2</v>
      </c>
      <c r="H106" s="2" t="s">
        <v>614</v>
      </c>
      <c r="I106" s="2">
        <v>368460.33649999998</v>
      </c>
      <c r="J106" s="2">
        <v>85805.831779999993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 t="s">
        <v>17</v>
      </c>
      <c r="B107" s="2" t="s">
        <v>490</v>
      </c>
      <c r="C107" s="2" t="s">
        <v>544</v>
      </c>
      <c r="D107" s="2">
        <v>2</v>
      </c>
      <c r="E107" s="2">
        <v>252</v>
      </c>
      <c r="F107" s="8">
        <v>3.2199999999999999E-2</v>
      </c>
      <c r="G107" s="2">
        <v>2.92E-2</v>
      </c>
      <c r="H107" s="2" t="s">
        <v>615</v>
      </c>
      <c r="I107" s="2">
        <v>345517.81040000002</v>
      </c>
      <c r="J107" s="2">
        <v>381016.2156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 t="s">
        <v>65</v>
      </c>
      <c r="B108" s="2" t="s">
        <v>493</v>
      </c>
      <c r="C108" s="2" t="s">
        <v>374</v>
      </c>
      <c r="D108" s="2">
        <v>1</v>
      </c>
      <c r="E108" s="16">
        <v>9612437</v>
      </c>
      <c r="F108" s="8">
        <v>0</v>
      </c>
      <c r="G108" s="2">
        <v>2.1299999999999999E-2</v>
      </c>
      <c r="H108" s="2" t="s">
        <v>616</v>
      </c>
      <c r="I108" s="2">
        <v>251455.2592</v>
      </c>
      <c r="J108" s="2">
        <v>0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 t="s">
        <v>133</v>
      </c>
      <c r="B109" s="2" t="s">
        <v>478</v>
      </c>
      <c r="C109" s="2" t="s">
        <v>380</v>
      </c>
      <c r="D109" s="2">
        <v>4</v>
      </c>
      <c r="E109" s="16">
        <v>46500000</v>
      </c>
      <c r="F109" s="8">
        <v>5.2200000000000003E-2</v>
      </c>
      <c r="G109" s="8">
        <v>1.03E-2</v>
      </c>
      <c r="H109" s="2" t="s">
        <v>617</v>
      </c>
      <c r="I109" s="2">
        <v>121274.9295</v>
      </c>
      <c r="J109" s="2">
        <v>614616.63300000003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 t="s">
        <v>182</v>
      </c>
      <c r="B110" s="2" t="s">
        <v>493</v>
      </c>
      <c r="C110" s="2" t="s">
        <v>375</v>
      </c>
      <c r="D110" s="2">
        <v>1</v>
      </c>
      <c r="E110" s="16">
        <v>6396</v>
      </c>
      <c r="F110" s="8">
        <v>0</v>
      </c>
      <c r="G110" s="2">
        <v>5.28E-2</v>
      </c>
      <c r="H110" s="2" t="s">
        <v>618</v>
      </c>
      <c r="I110" s="2">
        <v>603823.59860000003</v>
      </c>
      <c r="J110" s="2">
        <v>0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 t="s">
        <v>127</v>
      </c>
      <c r="B111" s="2" t="s">
        <v>497</v>
      </c>
      <c r="C111" s="2" t="s">
        <v>391</v>
      </c>
      <c r="D111" s="2">
        <v>4</v>
      </c>
      <c r="E111" s="16">
        <v>198600</v>
      </c>
      <c r="F111" s="8">
        <v>8.8999999999999996E-2</v>
      </c>
      <c r="G111" s="8">
        <v>4.9200000000000001E-2</v>
      </c>
      <c r="H111" s="2" t="s">
        <v>619</v>
      </c>
      <c r="I111" s="2">
        <v>552865.57239999995</v>
      </c>
      <c r="J111" s="2">
        <v>1000102.357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 t="s">
        <v>17</v>
      </c>
      <c r="B112" s="2" t="s">
        <v>362</v>
      </c>
      <c r="C112" s="2" t="s">
        <v>362</v>
      </c>
      <c r="D112" s="2">
        <v>5</v>
      </c>
      <c r="E112" s="2">
        <v>236</v>
      </c>
      <c r="F112" s="8">
        <v>0.3</v>
      </c>
      <c r="G112" s="2">
        <v>2.92E-2</v>
      </c>
      <c r="H112" s="2" t="s">
        <v>620</v>
      </c>
      <c r="I112" s="2">
        <v>324808.26010000001</v>
      </c>
      <c r="J112" s="2">
        <v>3337071.165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 t="s">
        <v>93</v>
      </c>
      <c r="B113" s="2" t="s">
        <v>493</v>
      </c>
      <c r="C113" s="2" t="s">
        <v>375</v>
      </c>
      <c r="D113" s="2">
        <v>1</v>
      </c>
      <c r="E113" s="16">
        <v>74836</v>
      </c>
      <c r="F113" s="8">
        <v>0</v>
      </c>
      <c r="G113" s="2">
        <v>2.87E-2</v>
      </c>
      <c r="H113" s="2" t="s">
        <v>621</v>
      </c>
      <c r="I113" s="2">
        <v>315549.66869999998</v>
      </c>
      <c r="J113" s="2">
        <v>0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 t="s">
        <v>41</v>
      </c>
      <c r="B114" s="2" t="s">
        <v>493</v>
      </c>
      <c r="C114" s="2" t="s">
        <v>622</v>
      </c>
      <c r="D114" s="2">
        <v>4</v>
      </c>
      <c r="E114" s="16">
        <v>2779333</v>
      </c>
      <c r="F114" s="2" t="s">
        <v>57</v>
      </c>
      <c r="G114" s="2">
        <v>0</v>
      </c>
      <c r="H114" s="2" t="s">
        <v>623</v>
      </c>
      <c r="I114" s="2">
        <v>0</v>
      </c>
      <c r="J114" s="2" t="s">
        <v>57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 t="s">
        <v>25</v>
      </c>
      <c r="B115" s="2" t="s">
        <v>490</v>
      </c>
      <c r="C115" s="2" t="s">
        <v>624</v>
      </c>
      <c r="D115" s="2">
        <v>2</v>
      </c>
      <c r="E115" s="16">
        <v>2577</v>
      </c>
      <c r="F115" s="8">
        <v>0</v>
      </c>
      <c r="G115" s="8">
        <v>3.85E-2</v>
      </c>
      <c r="H115" s="2" t="s">
        <v>625</v>
      </c>
      <c r="I115" s="2">
        <v>375799.41159999999</v>
      </c>
      <c r="J115" s="2">
        <v>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 t="s">
        <v>17</v>
      </c>
      <c r="B116" s="2" t="s">
        <v>490</v>
      </c>
      <c r="C116" s="2" t="s">
        <v>626</v>
      </c>
      <c r="D116" s="2">
        <v>2</v>
      </c>
      <c r="E116" s="2">
        <v>204</v>
      </c>
      <c r="F116" s="8">
        <v>3.7600000000000001E-2</v>
      </c>
      <c r="G116" s="2">
        <v>2.92E-2</v>
      </c>
      <c r="H116" s="2" t="s">
        <v>627</v>
      </c>
      <c r="I116" s="2">
        <v>280593.0197</v>
      </c>
      <c r="J116" s="2">
        <v>361311.55959999998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 t="s">
        <v>33</v>
      </c>
      <c r="B117" s="2" t="s">
        <v>490</v>
      </c>
      <c r="C117" s="2" t="s">
        <v>624</v>
      </c>
      <c r="D117" s="2">
        <v>2</v>
      </c>
      <c r="E117" s="16">
        <v>9531233</v>
      </c>
      <c r="F117" s="8">
        <v>0</v>
      </c>
      <c r="G117" s="2">
        <v>0.1197</v>
      </c>
      <c r="H117" s="2">
        <v>9531233.1649999991</v>
      </c>
      <c r="I117" s="2">
        <v>1140888.6100000001</v>
      </c>
      <c r="J117" s="2">
        <v>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 t="s">
        <v>17</v>
      </c>
      <c r="B118" s="2" t="s">
        <v>490</v>
      </c>
      <c r="C118" s="2" t="s">
        <v>624</v>
      </c>
      <c r="D118" s="2">
        <v>2</v>
      </c>
      <c r="E118" s="2">
        <v>202</v>
      </c>
      <c r="F118" s="8">
        <v>0</v>
      </c>
      <c r="G118" s="2">
        <v>2.92E-2</v>
      </c>
      <c r="H118" s="2">
        <v>9481450.9149999991</v>
      </c>
      <c r="I118" s="2">
        <v>276858.36670000001</v>
      </c>
      <c r="J118" s="2">
        <v>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 t="s">
        <v>25</v>
      </c>
      <c r="B119" s="2" t="s">
        <v>497</v>
      </c>
      <c r="C119" s="2" t="s">
        <v>393</v>
      </c>
      <c r="D119" s="2">
        <v>5</v>
      </c>
      <c r="E119" s="16">
        <v>2498</v>
      </c>
      <c r="F119" s="2">
        <v>0</v>
      </c>
      <c r="G119" s="2">
        <v>3.85E-2</v>
      </c>
      <c r="H119" s="2" t="s">
        <v>628</v>
      </c>
      <c r="I119" s="2">
        <v>364349.1876</v>
      </c>
      <c r="J119" s="2">
        <v>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 t="s">
        <v>171</v>
      </c>
      <c r="B120" s="2" t="s">
        <v>361</v>
      </c>
      <c r="C120" s="2" t="s">
        <v>388</v>
      </c>
      <c r="D120" s="2">
        <v>5</v>
      </c>
      <c r="E120" s="16">
        <v>73086</v>
      </c>
      <c r="F120" s="8">
        <v>0.02</v>
      </c>
      <c r="G120" s="2">
        <v>4.1799999999999997E-2</v>
      </c>
      <c r="H120" s="2" t="s">
        <v>629</v>
      </c>
      <c r="I120" s="2">
        <v>392385.00199999998</v>
      </c>
      <c r="J120" s="2">
        <v>187744.02009999999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 t="s">
        <v>71</v>
      </c>
      <c r="B121" s="2" t="s">
        <v>497</v>
      </c>
      <c r="C121" s="2" t="s">
        <v>391</v>
      </c>
      <c r="D121" s="2">
        <v>4</v>
      </c>
      <c r="E121" s="16">
        <v>500085</v>
      </c>
      <c r="F121" s="8">
        <v>5.5500000000000001E-2</v>
      </c>
      <c r="G121" s="2">
        <v>2.5100000000000001E-2</v>
      </c>
      <c r="H121" s="2" t="s">
        <v>630</v>
      </c>
      <c r="I121" s="2">
        <v>225892.10550000001</v>
      </c>
      <c r="J121" s="2">
        <v>499482.5441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 t="s">
        <v>71</v>
      </c>
      <c r="B122" s="2" t="s">
        <v>478</v>
      </c>
      <c r="C122" s="2" t="s">
        <v>380</v>
      </c>
      <c r="D122" s="2">
        <v>4</v>
      </c>
      <c r="E122" s="16">
        <v>485283</v>
      </c>
      <c r="F122" s="8">
        <v>5.4100000000000002E-2</v>
      </c>
      <c r="G122" s="8">
        <v>2.5100000000000001E-2</v>
      </c>
      <c r="H122" s="2" t="s">
        <v>631</v>
      </c>
      <c r="I122" s="2">
        <v>219205.7929</v>
      </c>
      <c r="J122" s="2">
        <v>472471.45010000002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 t="s">
        <v>25</v>
      </c>
      <c r="B123" s="2" t="s">
        <v>581</v>
      </c>
      <c r="C123" s="2" t="s">
        <v>632</v>
      </c>
      <c r="D123" s="2">
        <v>2</v>
      </c>
      <c r="E123" s="16">
        <v>2250</v>
      </c>
      <c r="F123" s="8">
        <v>0.1053</v>
      </c>
      <c r="G123" s="2">
        <v>3.85E-2</v>
      </c>
      <c r="H123" s="2" t="s">
        <v>633</v>
      </c>
      <c r="I123" s="2">
        <v>328072.75689999998</v>
      </c>
      <c r="J123" s="2">
        <v>897300.29370000004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 t="s">
        <v>93</v>
      </c>
      <c r="B124" s="2" t="s">
        <v>497</v>
      </c>
      <c r="C124" s="2" t="s">
        <v>391</v>
      </c>
      <c r="D124" s="2">
        <v>4</v>
      </c>
      <c r="E124" s="16">
        <v>56713</v>
      </c>
      <c r="F124" s="8">
        <v>0</v>
      </c>
      <c r="G124" s="2">
        <v>2.87E-2</v>
      </c>
      <c r="H124" s="2" t="s">
        <v>634</v>
      </c>
      <c r="I124" s="2">
        <v>239135.88190000001</v>
      </c>
      <c r="J124" s="2">
        <v>0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 t="s">
        <v>165</v>
      </c>
      <c r="B125" s="2" t="s">
        <v>490</v>
      </c>
      <c r="C125" s="2" t="s">
        <v>536</v>
      </c>
      <c r="D125" s="2">
        <v>5</v>
      </c>
      <c r="E125" s="16">
        <v>7764281</v>
      </c>
      <c r="F125" s="8">
        <v>1.3899999999999999E-2</v>
      </c>
      <c r="G125" s="2">
        <v>9.7999999999999997E-3</v>
      </c>
      <c r="H125" s="2" t="s">
        <v>635</v>
      </c>
      <c r="I125" s="2">
        <v>80392.665070000003</v>
      </c>
      <c r="J125" s="2">
        <v>114026.3311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 t="s">
        <v>33</v>
      </c>
      <c r="B126" s="2" t="s">
        <v>490</v>
      </c>
      <c r="C126" s="2" t="s">
        <v>636</v>
      </c>
      <c r="D126" s="2">
        <v>2</v>
      </c>
      <c r="E126" s="16">
        <v>8093132</v>
      </c>
      <c r="F126" s="8">
        <v>3.7900000000000003E-2</v>
      </c>
      <c r="G126" s="2">
        <v>0.1197</v>
      </c>
      <c r="H126" s="2" t="s">
        <v>637</v>
      </c>
      <c r="I126" s="2">
        <v>968747.88320000004</v>
      </c>
      <c r="J126" s="2">
        <v>306390.55339999998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 t="s">
        <v>188</v>
      </c>
      <c r="B127" s="2" t="s">
        <v>478</v>
      </c>
      <c r="C127" s="2" t="s">
        <v>380</v>
      </c>
      <c r="D127" s="2">
        <v>4</v>
      </c>
      <c r="E127" s="16">
        <v>2557741</v>
      </c>
      <c r="F127" s="8">
        <v>7.1599999999999997E-2</v>
      </c>
      <c r="G127" s="2">
        <v>5.8799999999999998E-2</v>
      </c>
      <c r="H127" s="2" t="s">
        <v>638</v>
      </c>
      <c r="I127" s="2">
        <v>472960.65220000001</v>
      </c>
      <c r="J127" s="2">
        <v>575918.07310000004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 t="s">
        <v>79</v>
      </c>
      <c r="B128" s="2" t="s">
        <v>381</v>
      </c>
      <c r="C128" s="2" t="s">
        <v>381</v>
      </c>
      <c r="D128" s="2">
        <v>5</v>
      </c>
      <c r="E128" s="16">
        <v>9694696</v>
      </c>
      <c r="F128" s="8">
        <v>0</v>
      </c>
      <c r="G128" s="2">
        <v>0</v>
      </c>
      <c r="H128" s="2">
        <v>7599867.8550000004</v>
      </c>
      <c r="I128" s="2">
        <v>0</v>
      </c>
      <c r="J128" s="2">
        <v>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 t="s">
        <v>133</v>
      </c>
      <c r="B129" s="2" t="s">
        <v>497</v>
      </c>
      <c r="C129" s="2" t="s">
        <v>391</v>
      </c>
      <c r="D129" s="2">
        <v>4</v>
      </c>
      <c r="E129" s="16">
        <v>30011502</v>
      </c>
      <c r="F129" s="2">
        <v>4.2099999999999999E-2</v>
      </c>
      <c r="G129" s="2">
        <v>1.03E-2</v>
      </c>
      <c r="H129" s="2" t="s">
        <v>639</v>
      </c>
      <c r="I129" s="2">
        <v>78271.888439999995</v>
      </c>
      <c r="J129" s="2">
        <v>319926.84499999997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 t="s">
        <v>71</v>
      </c>
      <c r="B130" s="2" t="s">
        <v>381</v>
      </c>
      <c r="C130" s="2" t="s">
        <v>381</v>
      </c>
      <c r="D130" s="2">
        <v>5</v>
      </c>
      <c r="E130" s="16">
        <v>419218</v>
      </c>
      <c r="F130" s="8">
        <v>0</v>
      </c>
      <c r="G130" s="2">
        <v>0</v>
      </c>
      <c r="H130" s="2" t="s">
        <v>640</v>
      </c>
      <c r="I130" s="2">
        <v>0</v>
      </c>
      <c r="J130" s="2">
        <v>0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 t="s">
        <v>55</v>
      </c>
      <c r="B131" s="2" t="s">
        <v>497</v>
      </c>
      <c r="C131" s="2" t="s">
        <v>641</v>
      </c>
      <c r="D131" s="2">
        <v>4</v>
      </c>
      <c r="E131" s="16">
        <v>200000</v>
      </c>
      <c r="F131" s="8">
        <v>-0.80349999999999999</v>
      </c>
      <c r="G131" s="2" t="s">
        <v>57</v>
      </c>
      <c r="H131" s="2" t="s">
        <v>642</v>
      </c>
      <c r="I131" s="2" t="s">
        <v>57</v>
      </c>
      <c r="J131" s="2">
        <v>-6060581.568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 t="s">
        <v>41</v>
      </c>
      <c r="B132" s="2" t="s">
        <v>478</v>
      </c>
      <c r="C132" s="2" t="s">
        <v>380</v>
      </c>
      <c r="D132" s="2">
        <v>4</v>
      </c>
      <c r="E132" s="16">
        <v>2000000</v>
      </c>
      <c r="F132" s="2">
        <v>0</v>
      </c>
      <c r="G132" s="2">
        <v>3.8800000000000001E-2</v>
      </c>
      <c r="H132" s="2" t="s">
        <v>643</v>
      </c>
      <c r="I132" s="2">
        <v>291567.49310000002</v>
      </c>
      <c r="J132" s="2">
        <v>0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 t="s">
        <v>105</v>
      </c>
      <c r="B133" s="2" t="s">
        <v>381</v>
      </c>
      <c r="C133" s="2" t="s">
        <v>381</v>
      </c>
      <c r="D133" s="2">
        <v>5</v>
      </c>
      <c r="E133" s="16">
        <v>17101</v>
      </c>
      <c r="F133" s="8">
        <v>0</v>
      </c>
      <c r="G133" s="2">
        <v>0</v>
      </c>
      <c r="H133" s="2" t="s">
        <v>644</v>
      </c>
      <c r="I133" s="2">
        <v>0</v>
      </c>
      <c r="J133" s="2">
        <v>0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 t="s">
        <v>93</v>
      </c>
      <c r="B134" s="2" t="s">
        <v>485</v>
      </c>
      <c r="C134" s="2" t="s">
        <v>486</v>
      </c>
      <c r="D134" s="2">
        <v>2</v>
      </c>
      <c r="E134" s="16">
        <v>50045</v>
      </c>
      <c r="F134" s="8">
        <v>5.6000000000000001E-2</v>
      </c>
      <c r="G134" s="2">
        <v>2.87E-2</v>
      </c>
      <c r="H134" s="2" t="s">
        <v>645</v>
      </c>
      <c r="I134" s="2">
        <v>211019.19820000001</v>
      </c>
      <c r="J134" s="2">
        <v>411818.98149999999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 t="s">
        <v>25</v>
      </c>
      <c r="B135" s="2" t="s">
        <v>497</v>
      </c>
      <c r="C135" s="2" t="s">
        <v>394</v>
      </c>
      <c r="D135" s="2">
        <v>4</v>
      </c>
      <c r="E135" s="16">
        <v>1825</v>
      </c>
      <c r="F135" s="8">
        <v>0</v>
      </c>
      <c r="G135" s="2">
        <v>3.85E-2</v>
      </c>
      <c r="H135" s="2" t="s">
        <v>646</v>
      </c>
      <c r="I135" s="2">
        <v>266211.12719999999</v>
      </c>
      <c r="J135" s="2">
        <v>0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 t="s">
        <v>25</v>
      </c>
      <c r="B136" s="2" t="s">
        <v>490</v>
      </c>
      <c r="C136" s="2" t="s">
        <v>647</v>
      </c>
      <c r="D136" s="2">
        <v>2</v>
      </c>
      <c r="E136" s="16">
        <v>1800</v>
      </c>
      <c r="F136" s="8">
        <v>2.5700000000000001E-2</v>
      </c>
      <c r="G136" s="2">
        <v>3.85E-2</v>
      </c>
      <c r="H136" s="2" t="s">
        <v>648</v>
      </c>
      <c r="I136" s="2">
        <v>262517.15409999999</v>
      </c>
      <c r="J136" s="2">
        <v>175238.7236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 t="s">
        <v>25</v>
      </c>
      <c r="B137" s="2" t="s">
        <v>490</v>
      </c>
      <c r="C137" s="2" t="s">
        <v>649</v>
      </c>
      <c r="D137" s="2">
        <v>2</v>
      </c>
      <c r="E137" s="16">
        <v>1767</v>
      </c>
      <c r="F137" s="8">
        <v>4.3E-3</v>
      </c>
      <c r="G137" s="2">
        <v>3.85E-2</v>
      </c>
      <c r="H137" s="2" t="s">
        <v>650</v>
      </c>
      <c r="I137" s="2">
        <v>257681.17329999999</v>
      </c>
      <c r="J137" s="2">
        <v>28779.975200000001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 t="s">
        <v>61</v>
      </c>
      <c r="B138" s="2" t="s">
        <v>497</v>
      </c>
      <c r="C138" s="2" t="s">
        <v>651</v>
      </c>
      <c r="D138" s="2">
        <v>4</v>
      </c>
      <c r="E138" s="16">
        <v>2000235</v>
      </c>
      <c r="F138" s="8">
        <v>-3.0000000000000001E-3</v>
      </c>
      <c r="G138" s="2" t="s">
        <v>57</v>
      </c>
      <c r="H138" s="2" t="s">
        <v>652</v>
      </c>
      <c r="I138" s="2" t="s">
        <v>57</v>
      </c>
      <c r="J138" s="2">
        <v>-20001.297630000001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 t="s">
        <v>127</v>
      </c>
      <c r="B139" s="2" t="s">
        <v>493</v>
      </c>
      <c r="C139" s="2" t="s">
        <v>375</v>
      </c>
      <c r="D139" s="2">
        <v>1</v>
      </c>
      <c r="E139" s="16">
        <v>113333</v>
      </c>
      <c r="F139" s="2">
        <v>0</v>
      </c>
      <c r="G139" s="2">
        <v>4.9200000000000001E-2</v>
      </c>
      <c r="H139" s="2" t="s">
        <v>653</v>
      </c>
      <c r="I139" s="2">
        <v>315496.2328</v>
      </c>
      <c r="J139" s="2">
        <v>0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 t="s">
        <v>145</v>
      </c>
      <c r="B140" s="2" t="s">
        <v>497</v>
      </c>
      <c r="C140" s="2" t="s">
        <v>654</v>
      </c>
      <c r="D140" s="2">
        <v>4</v>
      </c>
      <c r="E140" s="16">
        <v>2000029</v>
      </c>
      <c r="F140" s="2" t="s">
        <v>57</v>
      </c>
      <c r="G140" s="2">
        <v>4.3E-3</v>
      </c>
      <c r="H140" s="2">
        <v>6397533.7640000004</v>
      </c>
      <c r="I140" s="2">
        <v>27509.39518</v>
      </c>
      <c r="J140" s="2" t="s">
        <v>57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 t="s">
        <v>65</v>
      </c>
      <c r="B141" s="2" t="s">
        <v>493</v>
      </c>
      <c r="C141" s="2" t="s">
        <v>375</v>
      </c>
      <c r="D141" s="2">
        <v>1</v>
      </c>
      <c r="E141" s="16">
        <v>5129667</v>
      </c>
      <c r="F141" s="8">
        <v>0</v>
      </c>
      <c r="G141" s="2">
        <v>2.1299999999999999E-2</v>
      </c>
      <c r="H141" s="2" t="s">
        <v>655</v>
      </c>
      <c r="I141" s="2">
        <v>134188.84820000001</v>
      </c>
      <c r="J141" s="2">
        <v>0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 t="s">
        <v>33</v>
      </c>
      <c r="B142" s="2" t="s">
        <v>497</v>
      </c>
      <c r="C142" s="2" t="s">
        <v>391</v>
      </c>
      <c r="D142" s="2">
        <v>4</v>
      </c>
      <c r="E142" s="16">
        <v>6225184</v>
      </c>
      <c r="F142" s="2">
        <v>7.8138414439999998E-2</v>
      </c>
      <c r="G142" s="2">
        <v>0.1197</v>
      </c>
      <c r="H142" s="2" t="s">
        <v>656</v>
      </c>
      <c r="I142" s="2">
        <v>745154.49479999999</v>
      </c>
      <c r="J142" s="2">
        <v>486425.9878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 t="s">
        <v>71</v>
      </c>
      <c r="B143" s="2" t="s">
        <v>493</v>
      </c>
      <c r="C143" s="2" t="s">
        <v>375</v>
      </c>
      <c r="D143" s="2">
        <v>1</v>
      </c>
      <c r="E143" s="16">
        <v>339575</v>
      </c>
      <c r="F143" s="2">
        <v>0</v>
      </c>
      <c r="G143" s="2">
        <v>2.5100000000000001E-2</v>
      </c>
      <c r="H143" s="2" t="s">
        <v>657</v>
      </c>
      <c r="I143" s="2">
        <v>153388.6005</v>
      </c>
      <c r="J143" s="2">
        <v>0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 t="s">
        <v>218</v>
      </c>
      <c r="B144" s="2" t="s">
        <v>493</v>
      </c>
      <c r="C144" s="2" t="s">
        <v>375</v>
      </c>
      <c r="D144" s="2">
        <v>1</v>
      </c>
      <c r="E144" s="16">
        <v>4363843</v>
      </c>
      <c r="F144" s="8">
        <v>0</v>
      </c>
      <c r="G144" s="2">
        <v>0.1197</v>
      </c>
      <c r="H144" s="2" t="s">
        <v>658</v>
      </c>
      <c r="I144" s="2">
        <v>690288.17960000003</v>
      </c>
      <c r="J144" s="2">
        <v>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 t="s">
        <v>99</v>
      </c>
      <c r="B145" s="2" t="s">
        <v>361</v>
      </c>
      <c r="C145" s="2" t="s">
        <v>388</v>
      </c>
      <c r="D145" s="2">
        <v>5</v>
      </c>
      <c r="E145" s="16">
        <v>10378</v>
      </c>
      <c r="F145" s="8">
        <v>0.12</v>
      </c>
      <c r="G145" s="2">
        <v>5.8400000000000001E-2</v>
      </c>
      <c r="H145" s="2" t="s">
        <v>659</v>
      </c>
      <c r="I145" s="2">
        <v>320264.78129999997</v>
      </c>
      <c r="J145" s="2">
        <v>658078.31779999996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 t="s">
        <v>17</v>
      </c>
      <c r="B146" s="2" t="s">
        <v>497</v>
      </c>
      <c r="C146" s="2" t="s">
        <v>654</v>
      </c>
      <c r="D146" s="2">
        <v>4</v>
      </c>
      <c r="E146" s="2">
        <v>116</v>
      </c>
      <c r="F146" s="2" t="s">
        <v>57</v>
      </c>
      <c r="G146" s="2">
        <v>2.92E-2</v>
      </c>
      <c r="H146" s="2">
        <v>5459271.7199999997</v>
      </c>
      <c r="I146" s="2">
        <v>159410.73420000001</v>
      </c>
      <c r="J146" s="2" t="s">
        <v>57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 t="s">
        <v>71</v>
      </c>
      <c r="B147" s="2" t="s">
        <v>490</v>
      </c>
      <c r="C147" s="2" t="s">
        <v>660</v>
      </c>
      <c r="D147" s="2">
        <v>5</v>
      </c>
      <c r="E147" s="16">
        <v>300012</v>
      </c>
      <c r="F147" s="2">
        <v>4.3799999999999999E-2</v>
      </c>
      <c r="G147" s="2">
        <v>2.5100000000000001E-2</v>
      </c>
      <c r="H147" s="2" t="s">
        <v>661</v>
      </c>
      <c r="I147" s="2">
        <v>135517.46960000001</v>
      </c>
      <c r="J147" s="2">
        <v>236480.68410000001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 t="s">
        <v>216</v>
      </c>
      <c r="B148" s="2" t="s">
        <v>490</v>
      </c>
      <c r="C148" s="2" t="s">
        <v>514</v>
      </c>
      <c r="D148" s="2">
        <v>2</v>
      </c>
      <c r="E148" s="16">
        <v>207292</v>
      </c>
      <c r="F148" s="2">
        <v>0</v>
      </c>
      <c r="G148" s="2" t="s">
        <v>57</v>
      </c>
      <c r="H148" s="2" t="s">
        <v>662</v>
      </c>
      <c r="I148" s="2" t="s">
        <v>57</v>
      </c>
      <c r="J148" s="2">
        <v>0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 t="s">
        <v>182</v>
      </c>
      <c r="B149" s="2" t="s">
        <v>493</v>
      </c>
      <c r="C149" s="2" t="s">
        <v>374</v>
      </c>
      <c r="D149" s="2">
        <v>1</v>
      </c>
      <c r="E149" s="16">
        <v>2947</v>
      </c>
      <c r="F149" s="8">
        <v>0</v>
      </c>
      <c r="G149" s="2">
        <v>5.28E-2</v>
      </c>
      <c r="H149" s="2">
        <v>5269202.07</v>
      </c>
      <c r="I149" s="2">
        <v>278213.86930000002</v>
      </c>
      <c r="J149" s="2">
        <v>0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 t="s">
        <v>222</v>
      </c>
      <c r="B150" s="2" t="s">
        <v>493</v>
      </c>
      <c r="C150" s="2" t="s">
        <v>375</v>
      </c>
      <c r="D150" s="2">
        <v>1</v>
      </c>
      <c r="E150" s="16">
        <v>7394785</v>
      </c>
      <c r="F150" s="8">
        <v>0</v>
      </c>
      <c r="G150" s="2">
        <v>0.1197</v>
      </c>
      <c r="H150" s="2" t="s">
        <v>663</v>
      </c>
      <c r="I150" s="2">
        <v>630230.86549999996</v>
      </c>
      <c r="J150" s="2">
        <v>0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 t="s">
        <v>55</v>
      </c>
      <c r="B151" s="2" t="s">
        <v>493</v>
      </c>
      <c r="C151" s="2" t="s">
        <v>622</v>
      </c>
      <c r="D151" s="2">
        <v>4</v>
      </c>
      <c r="E151" s="16">
        <v>125000</v>
      </c>
      <c r="F151" s="2" t="s">
        <v>57</v>
      </c>
      <c r="G151" s="2" t="s">
        <v>57</v>
      </c>
      <c r="H151" s="2" t="s">
        <v>664</v>
      </c>
      <c r="I151" s="2" t="s">
        <v>57</v>
      </c>
      <c r="J151" s="2" t="s">
        <v>57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 t="s">
        <v>210</v>
      </c>
      <c r="B152" s="2" t="s">
        <v>499</v>
      </c>
      <c r="C152" s="2" t="s">
        <v>383</v>
      </c>
      <c r="D152" s="2">
        <v>5</v>
      </c>
      <c r="E152" s="16">
        <v>129427</v>
      </c>
      <c r="F152" s="2">
        <v>0</v>
      </c>
      <c r="G152" s="2">
        <v>3.0200000000000001E-2</v>
      </c>
      <c r="H152" s="2" t="s">
        <v>665</v>
      </c>
      <c r="I152" s="2">
        <v>134792.86799999999</v>
      </c>
      <c r="J152" s="2">
        <v>0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 t="s">
        <v>93</v>
      </c>
      <c r="B153" s="2" t="s">
        <v>499</v>
      </c>
      <c r="C153" s="2" t="s">
        <v>383</v>
      </c>
      <c r="D153" s="2">
        <v>5</v>
      </c>
      <c r="E153" s="16">
        <v>30135</v>
      </c>
      <c r="F153" s="2">
        <v>0</v>
      </c>
      <c r="G153" s="2">
        <v>2.87E-2</v>
      </c>
      <c r="H153" s="2" t="s">
        <v>666</v>
      </c>
      <c r="I153" s="2">
        <v>127064.6939</v>
      </c>
      <c r="J153" s="2">
        <v>0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 t="s">
        <v>202</v>
      </c>
      <c r="B154" s="2" t="s">
        <v>493</v>
      </c>
      <c r="C154" s="2" t="s">
        <v>375</v>
      </c>
      <c r="D154" s="2">
        <v>1</v>
      </c>
      <c r="E154" s="16">
        <v>23815</v>
      </c>
      <c r="F154" s="8">
        <v>0</v>
      </c>
      <c r="G154" s="2">
        <v>4.4999999999999998E-2</v>
      </c>
      <c r="H154" s="2" t="s">
        <v>667</v>
      </c>
      <c r="I154" s="2">
        <v>195632.1826</v>
      </c>
      <c r="J154" s="2">
        <v>0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 t="s">
        <v>105</v>
      </c>
      <c r="B155" s="2" t="s">
        <v>485</v>
      </c>
      <c r="C155" s="2" t="s">
        <v>486</v>
      </c>
      <c r="D155" s="2">
        <v>2</v>
      </c>
      <c r="E155" s="16">
        <v>10013</v>
      </c>
      <c r="F155" s="8">
        <v>8.8000000000000005E-3</v>
      </c>
      <c r="G155" s="2">
        <v>2.29E-2</v>
      </c>
      <c r="H155" s="2" t="s">
        <v>668</v>
      </c>
      <c r="I155" s="2">
        <v>98650.938410000002</v>
      </c>
      <c r="J155" s="2">
        <v>37737.214870000003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 t="s">
        <v>17</v>
      </c>
      <c r="B156" s="2" t="s">
        <v>497</v>
      </c>
      <c r="C156" s="2" t="s">
        <v>391</v>
      </c>
      <c r="D156" s="2">
        <v>4</v>
      </c>
      <c r="E156" s="2">
        <v>91</v>
      </c>
      <c r="F156" s="8">
        <v>0</v>
      </c>
      <c r="G156" s="2">
        <v>2.92E-2</v>
      </c>
      <c r="H156" s="2">
        <v>4300325.9510000004</v>
      </c>
      <c r="I156" s="2">
        <v>125569.5178</v>
      </c>
      <c r="J156" s="2">
        <v>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 t="s">
        <v>165</v>
      </c>
      <c r="B157" s="2" t="s">
        <v>478</v>
      </c>
      <c r="C157" s="2" t="s">
        <v>380</v>
      </c>
      <c r="D157" s="2">
        <v>4</v>
      </c>
      <c r="E157" s="16">
        <v>3980000</v>
      </c>
      <c r="F157" s="2">
        <v>6.4000000000000001E-2</v>
      </c>
      <c r="G157" s="2">
        <v>9.7999999999999997E-3</v>
      </c>
      <c r="H157" s="2" t="s">
        <v>669</v>
      </c>
      <c r="I157" s="2">
        <v>41209.586179999998</v>
      </c>
      <c r="J157" s="2">
        <v>269123.82809999998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 t="s">
        <v>17</v>
      </c>
      <c r="B158" s="2" t="s">
        <v>490</v>
      </c>
      <c r="C158" s="2" t="s">
        <v>670</v>
      </c>
      <c r="D158" s="2">
        <v>2</v>
      </c>
      <c r="E158" s="2">
        <v>84</v>
      </c>
      <c r="F158" s="2">
        <v>3.5700000000000003E-2</v>
      </c>
      <c r="G158" s="2">
        <v>2.92E-2</v>
      </c>
      <c r="H158" s="2" t="s">
        <v>671</v>
      </c>
      <c r="I158" s="2">
        <v>114954.3002</v>
      </c>
      <c r="J158" s="2">
        <v>140543.4424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 t="s">
        <v>145</v>
      </c>
      <c r="B159" s="2" t="s">
        <v>381</v>
      </c>
      <c r="C159" s="2" t="s">
        <v>477</v>
      </c>
      <c r="D159" s="2">
        <v>5</v>
      </c>
      <c r="E159" s="16">
        <v>1229423</v>
      </c>
      <c r="F159" s="8">
        <v>5.0000000000000001E-4</v>
      </c>
      <c r="G159" s="8">
        <v>0</v>
      </c>
      <c r="H159" s="2" t="s">
        <v>672</v>
      </c>
      <c r="I159" s="2">
        <v>0</v>
      </c>
      <c r="J159" s="2">
        <v>1966.2905619999999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 t="s">
        <v>453</v>
      </c>
      <c r="B160" s="2" t="s">
        <v>497</v>
      </c>
      <c r="C160" s="2" t="s">
        <v>501</v>
      </c>
      <c r="D160" s="2">
        <v>4</v>
      </c>
      <c r="E160" s="16">
        <v>25000</v>
      </c>
      <c r="F160" s="8">
        <v>1.2699999999999999E-2</v>
      </c>
      <c r="G160" s="2" t="s">
        <v>57</v>
      </c>
      <c r="H160" s="2" t="s">
        <v>673</v>
      </c>
      <c r="I160" s="2" t="s">
        <v>57</v>
      </c>
      <c r="J160" s="2">
        <v>49000.986360000003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 t="s">
        <v>171</v>
      </c>
      <c r="B161" s="2" t="s">
        <v>497</v>
      </c>
      <c r="C161" s="2" t="s">
        <v>391</v>
      </c>
      <c r="D161" s="2">
        <v>4</v>
      </c>
      <c r="E161" s="16">
        <v>30019</v>
      </c>
      <c r="F161" s="8">
        <v>6.3500000000000001E-2</v>
      </c>
      <c r="G161" s="2">
        <v>4.1799999999999997E-2</v>
      </c>
      <c r="H161" s="2" t="s">
        <v>674</v>
      </c>
      <c r="I161" s="2">
        <v>161168.43049999999</v>
      </c>
      <c r="J161" s="2">
        <v>244837.209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 t="s">
        <v>55</v>
      </c>
      <c r="B162" s="2" t="s">
        <v>497</v>
      </c>
      <c r="C162" s="2" t="s">
        <v>651</v>
      </c>
      <c r="D162" s="2">
        <v>4</v>
      </c>
      <c r="E162" s="16">
        <v>100000</v>
      </c>
      <c r="F162" s="8">
        <v>-3.0000000000000001E-3</v>
      </c>
      <c r="G162" s="2" t="s">
        <v>57</v>
      </c>
      <c r="H162" s="2" t="s">
        <v>675</v>
      </c>
      <c r="I162" s="2" t="s">
        <v>57</v>
      </c>
      <c r="J162" s="2">
        <v>-11274.80726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 t="s">
        <v>71</v>
      </c>
      <c r="B163" s="2" t="s">
        <v>493</v>
      </c>
      <c r="C163" s="2" t="s">
        <v>374</v>
      </c>
      <c r="D163" s="2">
        <v>1</v>
      </c>
      <c r="E163" s="16">
        <v>201332</v>
      </c>
      <c r="F163" s="8">
        <v>0</v>
      </c>
      <c r="G163" s="2">
        <v>2.5100000000000001E-2</v>
      </c>
      <c r="H163" s="2" t="s">
        <v>676</v>
      </c>
      <c r="I163" s="2">
        <v>90943.033219999998</v>
      </c>
      <c r="J163" s="2">
        <v>0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 t="s">
        <v>153</v>
      </c>
      <c r="B164" s="2" t="s">
        <v>478</v>
      </c>
      <c r="C164" s="2" t="s">
        <v>380</v>
      </c>
      <c r="D164" s="2">
        <v>4</v>
      </c>
      <c r="E164" s="16">
        <v>24000</v>
      </c>
      <c r="F164" s="8">
        <v>3.8600000000000002E-2</v>
      </c>
      <c r="G164" s="2">
        <v>1.61E-2</v>
      </c>
      <c r="H164" s="2" t="s">
        <v>677</v>
      </c>
      <c r="I164" s="2">
        <v>57501.38207</v>
      </c>
      <c r="J164" s="2">
        <v>137860.4564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 t="s">
        <v>165</v>
      </c>
      <c r="B165" s="2" t="s">
        <v>493</v>
      </c>
      <c r="C165" s="2" t="s">
        <v>375</v>
      </c>
      <c r="D165" s="2">
        <v>1</v>
      </c>
      <c r="E165" s="16">
        <v>3301042</v>
      </c>
      <c r="F165" s="2">
        <v>0</v>
      </c>
      <c r="G165" s="2">
        <v>9.7999999999999997E-3</v>
      </c>
      <c r="H165" s="2" t="s">
        <v>678</v>
      </c>
      <c r="I165" s="2">
        <v>34179.537499999999</v>
      </c>
      <c r="J165" s="2">
        <v>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 t="s">
        <v>159</v>
      </c>
      <c r="B166" s="2" t="s">
        <v>497</v>
      </c>
      <c r="C166" s="2" t="s">
        <v>391</v>
      </c>
      <c r="D166" s="2">
        <v>4</v>
      </c>
      <c r="E166" s="16">
        <v>1039592</v>
      </c>
      <c r="F166" s="8">
        <v>6.54E-2</v>
      </c>
      <c r="G166" s="2">
        <v>4.4499999999999998E-2</v>
      </c>
      <c r="H166" s="2" t="s">
        <v>679</v>
      </c>
      <c r="I166" s="2">
        <v>154838.46520000001</v>
      </c>
      <c r="J166" s="2">
        <v>227560.3511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 t="s">
        <v>33</v>
      </c>
      <c r="B167" s="2" t="s">
        <v>493</v>
      </c>
      <c r="C167" s="2" t="s">
        <v>622</v>
      </c>
      <c r="D167" s="2">
        <v>4</v>
      </c>
      <c r="E167" s="16">
        <v>3308036</v>
      </c>
      <c r="F167" s="8">
        <v>0</v>
      </c>
      <c r="G167" s="2">
        <v>0.1197</v>
      </c>
      <c r="H167" s="2" t="s">
        <v>680</v>
      </c>
      <c r="I167" s="2">
        <v>395971.87070000003</v>
      </c>
      <c r="J167" s="2">
        <v>0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 t="s">
        <v>139</v>
      </c>
      <c r="B168" s="2" t="s">
        <v>478</v>
      </c>
      <c r="C168" s="2" t="s">
        <v>380</v>
      </c>
      <c r="D168" s="2">
        <v>4</v>
      </c>
      <c r="E168" s="16">
        <v>19621</v>
      </c>
      <c r="F168" s="2">
        <v>6.59E-2</v>
      </c>
      <c r="G168" s="2">
        <v>0.04</v>
      </c>
      <c r="H168" s="2" t="s">
        <v>681</v>
      </c>
      <c r="I168" s="2">
        <v>128333.21769999999</v>
      </c>
      <c r="J168" s="2">
        <v>211428.9761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 t="s">
        <v>232</v>
      </c>
      <c r="B169" s="2" t="s">
        <v>478</v>
      </c>
      <c r="C169" s="2" t="s">
        <v>380</v>
      </c>
      <c r="D169" s="2">
        <v>4</v>
      </c>
      <c r="E169" s="16">
        <v>946378</v>
      </c>
      <c r="F169" s="8">
        <v>0.12640000000000001</v>
      </c>
      <c r="G169" s="2" t="s">
        <v>57</v>
      </c>
      <c r="H169" s="2" t="s">
        <v>682</v>
      </c>
      <c r="I169" s="2" t="s">
        <v>57</v>
      </c>
      <c r="J169" s="2">
        <v>403677.85759999999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 t="s">
        <v>236</v>
      </c>
      <c r="B170" s="2" t="s">
        <v>581</v>
      </c>
      <c r="C170" s="2" t="s">
        <v>683</v>
      </c>
      <c r="D170" s="2">
        <v>2</v>
      </c>
      <c r="E170" s="16">
        <v>563060</v>
      </c>
      <c r="F170" s="2">
        <v>9.0899999999999995E-2</v>
      </c>
      <c r="G170" s="2">
        <v>3.8699999999999998E-2</v>
      </c>
      <c r="H170" s="2" t="s">
        <v>684</v>
      </c>
      <c r="I170" s="2">
        <v>121802.3082</v>
      </c>
      <c r="J170" s="2">
        <v>286093.79379999998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 t="s">
        <v>242</v>
      </c>
      <c r="B171" s="2" t="s">
        <v>497</v>
      </c>
      <c r="C171" s="2" t="s">
        <v>391</v>
      </c>
      <c r="D171" s="2">
        <v>4</v>
      </c>
      <c r="E171" s="16">
        <v>24927</v>
      </c>
      <c r="F171" s="8">
        <v>4.0599999999999997E-2</v>
      </c>
      <c r="G171" s="2">
        <v>1.7399999999999999E-2</v>
      </c>
      <c r="H171" s="2" t="s">
        <v>685</v>
      </c>
      <c r="I171" s="2">
        <v>53998.68707</v>
      </c>
      <c r="J171" s="2">
        <v>125996.9365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 t="s">
        <v>248</v>
      </c>
      <c r="B172" s="2" t="s">
        <v>490</v>
      </c>
      <c r="C172" s="2" t="s">
        <v>562</v>
      </c>
      <c r="D172" s="2">
        <v>2</v>
      </c>
      <c r="E172" s="16">
        <v>209688</v>
      </c>
      <c r="F172" s="8">
        <v>0</v>
      </c>
      <c r="G172" s="2" t="s">
        <v>57</v>
      </c>
      <c r="H172" s="2" t="s">
        <v>686</v>
      </c>
      <c r="I172" s="2" t="s">
        <v>57</v>
      </c>
      <c r="J172" s="2">
        <v>0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 t="s">
        <v>119</v>
      </c>
      <c r="B173" s="2" t="s">
        <v>485</v>
      </c>
      <c r="C173" s="2" t="s">
        <v>486</v>
      </c>
      <c r="D173" s="2">
        <v>2</v>
      </c>
      <c r="E173" s="16">
        <v>205131</v>
      </c>
      <c r="F173" s="8">
        <v>8.8000000000000005E-3</v>
      </c>
      <c r="G173" s="2">
        <v>2.29E-2</v>
      </c>
      <c r="H173" s="2" t="s">
        <v>687</v>
      </c>
      <c r="I173" s="2">
        <v>67191.649380000003</v>
      </c>
      <c r="J173" s="2">
        <v>25703.00649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 t="s">
        <v>105</v>
      </c>
      <c r="B174" s="2" t="s">
        <v>493</v>
      </c>
      <c r="C174" s="2" t="s">
        <v>374</v>
      </c>
      <c r="D174" s="2">
        <v>1</v>
      </c>
      <c r="E174" s="16">
        <v>6800</v>
      </c>
      <c r="F174" s="8">
        <v>0</v>
      </c>
      <c r="G174" s="2">
        <v>2.29E-2</v>
      </c>
      <c r="H174" s="2" t="s">
        <v>688</v>
      </c>
      <c r="I174" s="2">
        <v>66996.453200000004</v>
      </c>
      <c r="J174" s="2">
        <v>0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 t="s">
        <v>33</v>
      </c>
      <c r="B175" s="2" t="s">
        <v>493</v>
      </c>
      <c r="C175" s="2" t="s">
        <v>374</v>
      </c>
      <c r="D175" s="2">
        <v>1</v>
      </c>
      <c r="E175" s="16">
        <v>2916044</v>
      </c>
      <c r="F175" s="8">
        <v>0</v>
      </c>
      <c r="G175" s="2">
        <v>0.1197</v>
      </c>
      <c r="H175" s="2" t="s">
        <v>689</v>
      </c>
      <c r="I175" s="2">
        <v>349050.47570000001</v>
      </c>
      <c r="J175" s="2">
        <v>0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 t="s">
        <v>226</v>
      </c>
      <c r="B176" s="2" t="s">
        <v>478</v>
      </c>
      <c r="C176" s="2" t="s">
        <v>380</v>
      </c>
      <c r="D176" s="2">
        <v>4</v>
      </c>
      <c r="E176" s="16">
        <v>490000</v>
      </c>
      <c r="F176" s="8">
        <v>6.9400000000000003E-2</v>
      </c>
      <c r="G176" s="2">
        <v>4.4999999999999997E-3</v>
      </c>
      <c r="H176" s="2" t="s">
        <v>690</v>
      </c>
      <c r="I176" s="2">
        <v>12713.90142</v>
      </c>
      <c r="J176" s="2">
        <v>196076.61300000001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 t="s">
        <v>165</v>
      </c>
      <c r="B177" s="2" t="s">
        <v>691</v>
      </c>
      <c r="C177" s="2" t="s">
        <v>692</v>
      </c>
      <c r="D177" s="2">
        <v>1</v>
      </c>
      <c r="E177" s="16">
        <v>2500000</v>
      </c>
      <c r="F177" s="8">
        <v>0</v>
      </c>
      <c r="G177" s="2">
        <v>9.7999999999999997E-3</v>
      </c>
      <c r="H177" s="2" t="s">
        <v>693</v>
      </c>
      <c r="I177" s="2">
        <v>25885.418450000001</v>
      </c>
      <c r="J177" s="2">
        <v>0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 t="s">
        <v>194</v>
      </c>
      <c r="B178" s="2" t="s">
        <v>478</v>
      </c>
      <c r="C178" s="2" t="s">
        <v>380</v>
      </c>
      <c r="D178" s="2">
        <v>4</v>
      </c>
      <c r="E178" s="16">
        <v>3500000</v>
      </c>
      <c r="F178" s="8">
        <v>5.57E-2</v>
      </c>
      <c r="G178" s="2">
        <v>1.6899999999999998E-2</v>
      </c>
      <c r="H178" s="2" t="s">
        <v>694</v>
      </c>
      <c r="I178" s="2">
        <v>44637.431649999999</v>
      </c>
      <c r="J178" s="2">
        <v>147118.63570000001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 t="s">
        <v>159</v>
      </c>
      <c r="B179" s="2" t="s">
        <v>493</v>
      </c>
      <c r="C179" s="2" t="s">
        <v>375</v>
      </c>
      <c r="D179" s="2">
        <v>1</v>
      </c>
      <c r="E179" s="16">
        <v>782082</v>
      </c>
      <c r="F179" s="8">
        <v>0</v>
      </c>
      <c r="G179" s="2">
        <v>4.4499999999999998E-2</v>
      </c>
      <c r="H179" s="2" t="s">
        <v>695</v>
      </c>
      <c r="I179" s="2">
        <v>116484.4985</v>
      </c>
      <c r="J179" s="2">
        <v>0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 t="s">
        <v>87</v>
      </c>
      <c r="B180" s="2" t="s">
        <v>499</v>
      </c>
      <c r="C180" s="2" t="s">
        <v>384</v>
      </c>
      <c r="D180" s="2">
        <v>5</v>
      </c>
      <c r="E180" s="16">
        <v>100000</v>
      </c>
      <c r="F180" s="8">
        <v>0</v>
      </c>
      <c r="G180" s="2">
        <v>7.4899999999999994E-2</v>
      </c>
      <c r="H180" s="2" t="s">
        <v>696</v>
      </c>
      <c r="I180" s="2">
        <v>193604.52179999999</v>
      </c>
      <c r="J180" s="2">
        <v>0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 t="s">
        <v>252</v>
      </c>
      <c r="B181" s="2" t="s">
        <v>493</v>
      </c>
      <c r="C181" s="2" t="s">
        <v>375</v>
      </c>
      <c r="D181" s="2">
        <v>1</v>
      </c>
      <c r="E181" s="16">
        <v>3304288</v>
      </c>
      <c r="F181" s="8">
        <v>0</v>
      </c>
      <c r="G181" s="2">
        <v>0.1197</v>
      </c>
      <c r="H181" s="2" t="s">
        <v>697</v>
      </c>
      <c r="I181" s="2">
        <v>308547.6974</v>
      </c>
      <c r="J181" s="2">
        <v>0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 t="s">
        <v>188</v>
      </c>
      <c r="B182" s="2" t="s">
        <v>490</v>
      </c>
      <c r="C182" s="2" t="s">
        <v>548</v>
      </c>
      <c r="D182" s="2">
        <v>2</v>
      </c>
      <c r="E182" s="16">
        <v>803980</v>
      </c>
      <c r="F182" s="2">
        <v>0.48010000000000003</v>
      </c>
      <c r="G182" s="2">
        <v>5.8799999999999998E-2</v>
      </c>
      <c r="H182" s="2" t="s">
        <v>698</v>
      </c>
      <c r="I182" s="2">
        <v>148666.75270000001</v>
      </c>
      <c r="J182" s="2">
        <v>1213858.9790000001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 t="s">
        <v>194</v>
      </c>
      <c r="B183" s="2" t="s">
        <v>381</v>
      </c>
      <c r="C183" s="2" t="s">
        <v>477</v>
      </c>
      <c r="D183" s="2">
        <v>5</v>
      </c>
      <c r="E183" s="16">
        <v>3237872</v>
      </c>
      <c r="F183" s="8">
        <v>0.02</v>
      </c>
      <c r="G183" s="2">
        <v>0</v>
      </c>
      <c r="H183" s="2" t="s">
        <v>699</v>
      </c>
      <c r="I183" s="2">
        <v>0</v>
      </c>
      <c r="J183" s="2">
        <v>48869.06839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 t="s">
        <v>33</v>
      </c>
      <c r="B184" s="2" t="s">
        <v>493</v>
      </c>
      <c r="C184" s="2" t="s">
        <v>376</v>
      </c>
      <c r="D184" s="2">
        <v>1</v>
      </c>
      <c r="E184" s="16">
        <v>2422643</v>
      </c>
      <c r="F184" s="8">
        <v>0</v>
      </c>
      <c r="G184" s="2">
        <v>0.1197</v>
      </c>
      <c r="H184" s="2" t="s">
        <v>700</v>
      </c>
      <c r="I184" s="2">
        <v>289990.36910000001</v>
      </c>
      <c r="J184" s="2">
        <v>0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 t="s">
        <v>99</v>
      </c>
      <c r="B185" s="2" t="s">
        <v>485</v>
      </c>
      <c r="C185" s="2" t="s">
        <v>486</v>
      </c>
      <c r="D185" s="2">
        <v>2</v>
      </c>
      <c r="E185" s="16">
        <v>4535</v>
      </c>
      <c r="F185" s="2">
        <v>0.40033200000000002</v>
      </c>
      <c r="G185" s="2">
        <v>5.8400000000000001E-2</v>
      </c>
      <c r="H185" s="2" t="s">
        <v>701</v>
      </c>
      <c r="I185" s="2">
        <v>139935.9859</v>
      </c>
      <c r="J185" s="2">
        <v>959261.18339999998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 t="s">
        <v>266</v>
      </c>
      <c r="B186" s="2" t="s">
        <v>490</v>
      </c>
      <c r="C186" s="2" t="s">
        <v>491</v>
      </c>
      <c r="D186" s="2">
        <v>2</v>
      </c>
      <c r="E186" s="16">
        <v>857273</v>
      </c>
      <c r="F186" s="8">
        <v>0</v>
      </c>
      <c r="G186" s="2" t="s">
        <v>57</v>
      </c>
      <c r="H186" s="2" t="s">
        <v>267</v>
      </c>
      <c r="I186" s="2" t="s">
        <v>57</v>
      </c>
      <c r="J186" s="2">
        <v>0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 t="s">
        <v>262</v>
      </c>
      <c r="B187" s="2" t="s">
        <v>493</v>
      </c>
      <c r="C187" s="2" t="s">
        <v>375</v>
      </c>
      <c r="D187" s="2">
        <v>1</v>
      </c>
      <c r="E187" s="16">
        <v>17453371</v>
      </c>
      <c r="F187" s="8">
        <v>0</v>
      </c>
      <c r="G187" s="2">
        <v>0.1197</v>
      </c>
      <c r="H187" s="2" t="s">
        <v>702</v>
      </c>
      <c r="I187" s="2">
        <v>267831.41019999998</v>
      </c>
      <c r="J187" s="2">
        <v>0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 t="s">
        <v>171</v>
      </c>
      <c r="B188" s="2" t="s">
        <v>493</v>
      </c>
      <c r="C188" s="2" t="s">
        <v>375</v>
      </c>
      <c r="D188" s="2">
        <v>1</v>
      </c>
      <c r="E188" s="16">
        <v>17328</v>
      </c>
      <c r="F188" s="8">
        <v>0</v>
      </c>
      <c r="G188" s="2">
        <v>4.1799999999999997E-2</v>
      </c>
      <c r="H188" s="2" t="s">
        <v>703</v>
      </c>
      <c r="I188" s="2">
        <v>93030.444680000001</v>
      </c>
      <c r="J188" s="2">
        <v>0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 t="s">
        <v>99</v>
      </c>
      <c r="B189" s="2" t="s">
        <v>493</v>
      </c>
      <c r="C189" s="2" t="s">
        <v>375</v>
      </c>
      <c r="D189" s="2">
        <v>1</v>
      </c>
      <c r="E189" s="16">
        <v>3997</v>
      </c>
      <c r="F189" s="8">
        <v>0</v>
      </c>
      <c r="G189" s="2">
        <v>5.8400000000000001E-2</v>
      </c>
      <c r="H189" s="2" t="s">
        <v>704</v>
      </c>
      <c r="I189" s="2">
        <v>123355.2662</v>
      </c>
      <c r="J189" s="2">
        <v>0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 t="s">
        <v>210</v>
      </c>
      <c r="B190" s="2" t="s">
        <v>478</v>
      </c>
      <c r="C190" s="2" t="s">
        <v>380</v>
      </c>
      <c r="D190" s="2">
        <v>4</v>
      </c>
      <c r="E190" s="16">
        <v>55000</v>
      </c>
      <c r="F190" s="8">
        <v>0.05</v>
      </c>
      <c r="G190" s="2">
        <v>3.0200000000000001E-2</v>
      </c>
      <c r="H190" s="2" t="s">
        <v>705</v>
      </c>
      <c r="I190" s="2">
        <v>57280.305130000001</v>
      </c>
      <c r="J190" s="2">
        <v>94834.942259999996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 t="s">
        <v>87</v>
      </c>
      <c r="B191" s="2" t="s">
        <v>493</v>
      </c>
      <c r="C191" s="2" t="s">
        <v>375</v>
      </c>
      <c r="D191" s="2">
        <v>1</v>
      </c>
      <c r="E191" s="16">
        <v>72676</v>
      </c>
      <c r="F191" s="2">
        <v>0</v>
      </c>
      <c r="G191" s="2">
        <v>7.4899999999999994E-2</v>
      </c>
      <c r="H191" s="2" t="s">
        <v>706</v>
      </c>
      <c r="I191" s="2">
        <v>140704.2311</v>
      </c>
      <c r="J191" s="2">
        <v>0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 t="s">
        <v>434</v>
      </c>
      <c r="B192" s="2" t="s">
        <v>490</v>
      </c>
      <c r="C192" s="2" t="s">
        <v>636</v>
      </c>
      <c r="D192" s="2">
        <v>2</v>
      </c>
      <c r="E192" s="16">
        <v>1875437</v>
      </c>
      <c r="F192" s="2">
        <v>0</v>
      </c>
      <c r="G192" s="2" t="s">
        <v>57</v>
      </c>
      <c r="H192" s="2" t="s">
        <v>707</v>
      </c>
      <c r="I192" s="2" t="s">
        <v>57</v>
      </c>
      <c r="J192" s="2">
        <v>0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 t="s">
        <v>49</v>
      </c>
      <c r="B193" s="2" t="s">
        <v>497</v>
      </c>
      <c r="C193" s="2" t="s">
        <v>501</v>
      </c>
      <c r="D193" s="2">
        <v>4</v>
      </c>
      <c r="E193" s="16">
        <v>1000026</v>
      </c>
      <c r="F193" s="8">
        <v>1.2699999999999999E-2</v>
      </c>
      <c r="G193" s="2">
        <v>8.1299999999999997E-2</v>
      </c>
      <c r="H193" s="2" t="s">
        <v>708</v>
      </c>
      <c r="I193" s="2">
        <v>148540.20079999999</v>
      </c>
      <c r="J193" s="2">
        <v>23179.038779999999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 t="s">
        <v>33</v>
      </c>
      <c r="B194" s="2" t="s">
        <v>497</v>
      </c>
      <c r="C194" s="2" t="s">
        <v>654</v>
      </c>
      <c r="D194" s="2">
        <v>4</v>
      </c>
      <c r="E194" s="16">
        <v>1826338</v>
      </c>
      <c r="F194" s="8">
        <v>0</v>
      </c>
      <c r="G194" s="2">
        <v>0.1197</v>
      </c>
      <c r="H194" s="2" t="s">
        <v>709</v>
      </c>
      <c r="I194" s="2">
        <v>218612.64970000001</v>
      </c>
      <c r="J194" s="2">
        <v>0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 t="s">
        <v>87</v>
      </c>
      <c r="B195" s="2" t="s">
        <v>361</v>
      </c>
      <c r="C195" s="2" t="s">
        <v>386</v>
      </c>
      <c r="D195" s="2">
        <v>5</v>
      </c>
      <c r="E195" s="16">
        <v>70177</v>
      </c>
      <c r="F195" s="8">
        <v>0.1</v>
      </c>
      <c r="G195" s="2">
        <v>7.4899999999999994E-2</v>
      </c>
      <c r="H195" s="2" t="s">
        <v>710</v>
      </c>
      <c r="I195" s="2">
        <v>135864.9804</v>
      </c>
      <c r="J195" s="2">
        <v>181395.16740000001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 t="s">
        <v>33</v>
      </c>
      <c r="B196" s="2" t="s">
        <v>497</v>
      </c>
      <c r="C196" s="2" t="s">
        <v>641</v>
      </c>
      <c r="D196" s="2">
        <v>4</v>
      </c>
      <c r="E196" s="16">
        <v>1809326</v>
      </c>
      <c r="F196" s="8">
        <v>-0.80349999999999999</v>
      </c>
      <c r="G196" s="2">
        <v>0.1197</v>
      </c>
      <c r="H196" s="2" t="s">
        <v>711</v>
      </c>
      <c r="I196" s="2">
        <v>216576.29920000001</v>
      </c>
      <c r="J196" s="2">
        <v>-1453727.987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 t="s">
        <v>171</v>
      </c>
      <c r="B197" s="2" t="s">
        <v>478</v>
      </c>
      <c r="C197" s="2" t="s">
        <v>380</v>
      </c>
      <c r="D197" s="2">
        <v>4</v>
      </c>
      <c r="E197" s="16">
        <v>14000</v>
      </c>
      <c r="F197" s="8">
        <v>4.2500000000000003E-2</v>
      </c>
      <c r="G197" s="2">
        <v>4.1799999999999997E-2</v>
      </c>
      <c r="H197" s="2" t="s">
        <v>712</v>
      </c>
      <c r="I197" s="2">
        <v>75163.869649999993</v>
      </c>
      <c r="J197" s="2">
        <v>76422.59474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 t="s">
        <v>464</v>
      </c>
      <c r="B198" s="2" t="s">
        <v>497</v>
      </c>
      <c r="C198" s="2" t="s">
        <v>501</v>
      </c>
      <c r="D198" s="2">
        <v>4</v>
      </c>
      <c r="E198" s="16">
        <v>523118</v>
      </c>
      <c r="F198" s="8">
        <v>1.2699999999999999E-2</v>
      </c>
      <c r="G198" s="2" t="s">
        <v>57</v>
      </c>
      <c r="H198" s="2" t="s">
        <v>713</v>
      </c>
      <c r="I198" s="2" t="s">
        <v>57</v>
      </c>
      <c r="J198" s="2">
        <v>22198.694729999999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 t="s">
        <v>139</v>
      </c>
      <c r="B199" s="2" t="s">
        <v>493</v>
      </c>
      <c r="C199" s="2" t="s">
        <v>375</v>
      </c>
      <c r="D199" s="2">
        <v>1</v>
      </c>
      <c r="E199" s="16">
        <v>9978</v>
      </c>
      <c r="F199" s="8">
        <v>0</v>
      </c>
      <c r="G199" s="2">
        <v>0.04</v>
      </c>
      <c r="H199" s="2" t="s">
        <v>714</v>
      </c>
      <c r="I199" s="2">
        <v>65265.210679999997</v>
      </c>
      <c r="J199" s="2">
        <v>0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 t="s">
        <v>145</v>
      </c>
      <c r="B200" s="2" t="s">
        <v>497</v>
      </c>
      <c r="C200" s="2" t="s">
        <v>501</v>
      </c>
      <c r="D200" s="2">
        <v>4</v>
      </c>
      <c r="E200" s="16">
        <v>500014</v>
      </c>
      <c r="F200" s="8">
        <v>1.2699999999999999E-2</v>
      </c>
      <c r="G200" s="2">
        <v>4.3E-3</v>
      </c>
      <c r="H200" s="2" t="s">
        <v>715</v>
      </c>
      <c r="I200" s="2">
        <v>6877.4444569999996</v>
      </c>
      <c r="J200" s="2">
        <v>20290.86666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 t="s">
        <v>119</v>
      </c>
      <c r="B201" s="2" t="s">
        <v>493</v>
      </c>
      <c r="C201" s="2" t="s">
        <v>375</v>
      </c>
      <c r="D201" s="2">
        <v>1</v>
      </c>
      <c r="E201" s="16">
        <v>110523</v>
      </c>
      <c r="F201" s="8">
        <v>0</v>
      </c>
      <c r="G201" s="2">
        <v>2.29E-2</v>
      </c>
      <c r="H201" s="2" t="s">
        <v>716</v>
      </c>
      <c r="I201" s="2">
        <v>36202.327579999997</v>
      </c>
      <c r="J201" s="2">
        <v>0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 t="s">
        <v>145</v>
      </c>
      <c r="B202" s="2" t="s">
        <v>493</v>
      </c>
      <c r="C202" s="2" t="s">
        <v>375</v>
      </c>
      <c r="D202" s="2">
        <v>1</v>
      </c>
      <c r="E202" s="16">
        <v>485261</v>
      </c>
      <c r="F202" s="8">
        <v>0</v>
      </c>
      <c r="G202" s="2">
        <v>4.3E-3</v>
      </c>
      <c r="H202" s="2" t="s">
        <v>717</v>
      </c>
      <c r="I202" s="2">
        <v>6674.5231480000002</v>
      </c>
      <c r="J202" s="2">
        <v>0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 t="s">
        <v>113</v>
      </c>
      <c r="B203" s="2" t="s">
        <v>493</v>
      </c>
      <c r="C203" s="2" t="s">
        <v>375</v>
      </c>
      <c r="D203" s="2">
        <v>1</v>
      </c>
      <c r="E203" s="16">
        <v>307202</v>
      </c>
      <c r="F203" s="8">
        <v>0</v>
      </c>
      <c r="G203" s="2">
        <v>0.13500000000000001</v>
      </c>
      <c r="H203" s="2" t="s">
        <v>718</v>
      </c>
      <c r="I203" s="2">
        <v>207256.25229999999</v>
      </c>
      <c r="J203" s="2">
        <v>0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 t="s">
        <v>93</v>
      </c>
      <c r="B204" s="2" t="s">
        <v>493</v>
      </c>
      <c r="C204" s="2" t="s">
        <v>374</v>
      </c>
      <c r="D204" s="2">
        <v>1</v>
      </c>
      <c r="E204" s="16">
        <v>10405</v>
      </c>
      <c r="F204" s="8">
        <v>0</v>
      </c>
      <c r="G204" s="2">
        <v>2.87E-2</v>
      </c>
      <c r="H204" s="2" t="s">
        <v>719</v>
      </c>
      <c r="I204" s="2">
        <v>43871.719169999997</v>
      </c>
      <c r="J204" s="2">
        <v>0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 t="s">
        <v>17</v>
      </c>
      <c r="B205" s="2" t="s">
        <v>497</v>
      </c>
      <c r="C205" s="2" t="s">
        <v>394</v>
      </c>
      <c r="D205" s="2">
        <v>4</v>
      </c>
      <c r="E205" s="2">
        <v>32</v>
      </c>
      <c r="F205" s="2">
        <v>0</v>
      </c>
      <c r="G205" s="2">
        <v>2.92E-2</v>
      </c>
      <c r="H205" s="2" t="s">
        <v>720</v>
      </c>
      <c r="I205" s="2">
        <v>44120.857490000002</v>
      </c>
      <c r="J205" s="2">
        <v>0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 t="s">
        <v>113</v>
      </c>
      <c r="B206" s="2" t="s">
        <v>485</v>
      </c>
      <c r="C206" s="2" t="s">
        <v>486</v>
      </c>
      <c r="D206" s="2">
        <v>2</v>
      </c>
      <c r="E206" s="16">
        <v>300556</v>
      </c>
      <c r="F206" s="8">
        <v>3.5000000000000003E-2</v>
      </c>
      <c r="G206" s="2">
        <v>0.13500000000000001</v>
      </c>
      <c r="H206" s="2" t="s">
        <v>721</v>
      </c>
      <c r="I206" s="2">
        <v>202772.42819999999</v>
      </c>
      <c r="J206" s="2">
        <v>52630.710249999996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 t="s">
        <v>113</v>
      </c>
      <c r="B207" s="2" t="s">
        <v>478</v>
      </c>
      <c r="C207" s="2" t="s">
        <v>380</v>
      </c>
      <c r="D207" s="2">
        <v>4</v>
      </c>
      <c r="E207" s="16">
        <v>290225</v>
      </c>
      <c r="F207" s="8">
        <v>0.14249999999999999</v>
      </c>
      <c r="G207" s="2">
        <v>0.13500000000000001</v>
      </c>
      <c r="H207" s="2" t="s">
        <v>722</v>
      </c>
      <c r="I207" s="2">
        <v>195802.48790000001</v>
      </c>
      <c r="J207" s="2">
        <v>206680.4039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 t="s">
        <v>202</v>
      </c>
      <c r="B208" s="2" t="s">
        <v>381</v>
      </c>
      <c r="C208" s="2" t="s">
        <v>477</v>
      </c>
      <c r="D208" s="2">
        <v>5</v>
      </c>
      <c r="E208" s="16">
        <v>7917</v>
      </c>
      <c r="F208" s="8">
        <v>3.1E-2</v>
      </c>
      <c r="G208" s="2">
        <v>0</v>
      </c>
      <c r="H208" s="2" t="s">
        <v>723</v>
      </c>
      <c r="I208" s="2">
        <v>0</v>
      </c>
      <c r="J208" s="2">
        <v>44803.493719999999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 t="s">
        <v>105</v>
      </c>
      <c r="B209" s="2" t="s">
        <v>493</v>
      </c>
      <c r="C209" s="2" t="s">
        <v>375</v>
      </c>
      <c r="D209" s="2">
        <v>1</v>
      </c>
      <c r="E209" s="16">
        <v>3282</v>
      </c>
      <c r="F209" s="8">
        <v>0</v>
      </c>
      <c r="G209" s="2">
        <v>2.29E-2</v>
      </c>
      <c r="H209" s="2">
        <v>1412178.4269999999</v>
      </c>
      <c r="I209" s="2">
        <v>32338.885969999999</v>
      </c>
      <c r="J209" s="2">
        <v>0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 t="s">
        <v>465</v>
      </c>
      <c r="B210" s="2" t="s">
        <v>497</v>
      </c>
      <c r="C210" s="2" t="s">
        <v>641</v>
      </c>
      <c r="D210" s="2">
        <v>4</v>
      </c>
      <c r="E210" s="16">
        <v>213559</v>
      </c>
      <c r="F210" s="2" t="s">
        <v>57</v>
      </c>
      <c r="G210" s="2" t="s">
        <v>57</v>
      </c>
      <c r="H210" s="2">
        <v>1378015.2439999999</v>
      </c>
      <c r="I210" s="2" t="s">
        <v>57</v>
      </c>
      <c r="J210" s="2" t="s">
        <v>57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 t="s">
        <v>268</v>
      </c>
      <c r="B211" s="2" t="s">
        <v>490</v>
      </c>
      <c r="C211" s="2" t="s">
        <v>562</v>
      </c>
      <c r="D211" s="2">
        <v>2</v>
      </c>
      <c r="E211" s="2">
        <v>38</v>
      </c>
      <c r="F211" s="8">
        <v>0.05</v>
      </c>
      <c r="G211" s="2" t="s">
        <v>57</v>
      </c>
      <c r="H211" s="2" t="s">
        <v>724</v>
      </c>
      <c r="I211" s="2" t="s">
        <v>57</v>
      </c>
      <c r="J211" s="2">
        <v>68356.342269999994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 t="s">
        <v>71</v>
      </c>
      <c r="B212" s="2" t="s">
        <v>490</v>
      </c>
      <c r="C212" s="2" t="s">
        <v>548</v>
      </c>
      <c r="D212" s="2">
        <v>2</v>
      </c>
      <c r="E212" s="16">
        <v>75000</v>
      </c>
      <c r="F212" s="8">
        <v>0.08</v>
      </c>
      <c r="G212" s="2">
        <v>2.5100000000000001E-2</v>
      </c>
      <c r="H212" s="2" t="s">
        <v>725</v>
      </c>
      <c r="I212" s="2">
        <v>33878.023150000001</v>
      </c>
      <c r="J212" s="2">
        <v>107977.76300000001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 t="s">
        <v>202</v>
      </c>
      <c r="B213" s="2" t="s">
        <v>478</v>
      </c>
      <c r="C213" s="2" t="s">
        <v>380</v>
      </c>
      <c r="D213" s="2">
        <v>4</v>
      </c>
      <c r="E213" s="16">
        <v>6913</v>
      </c>
      <c r="F213" s="8">
        <v>7.7799999999999994E-2</v>
      </c>
      <c r="G213" s="2">
        <v>4.4999999999999998E-2</v>
      </c>
      <c r="H213" s="2" t="s">
        <v>726</v>
      </c>
      <c r="I213" s="2">
        <v>56791.031179999998</v>
      </c>
      <c r="J213" s="2">
        <v>98185.382790000003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 t="s">
        <v>450</v>
      </c>
      <c r="B214" s="2" t="s">
        <v>497</v>
      </c>
      <c r="C214" s="2" t="s">
        <v>641</v>
      </c>
      <c r="D214" s="2">
        <v>4</v>
      </c>
      <c r="E214" s="16">
        <v>162993</v>
      </c>
      <c r="F214" s="2" t="s">
        <v>57</v>
      </c>
      <c r="G214" s="2" t="s">
        <v>57</v>
      </c>
      <c r="H214" s="2" t="s">
        <v>727</v>
      </c>
      <c r="I214" s="2" t="s">
        <v>57</v>
      </c>
      <c r="J214" s="2" t="s">
        <v>57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 t="s">
        <v>439</v>
      </c>
      <c r="B215" s="2" t="s">
        <v>497</v>
      </c>
      <c r="C215" s="2" t="s">
        <v>501</v>
      </c>
      <c r="D215" s="2">
        <v>4</v>
      </c>
      <c r="E215" s="16">
        <v>400000</v>
      </c>
      <c r="F215" s="2" t="s">
        <v>57</v>
      </c>
      <c r="G215" s="2" t="s">
        <v>57</v>
      </c>
      <c r="H215" s="2" t="s">
        <v>728</v>
      </c>
      <c r="I215" s="2" t="s">
        <v>57</v>
      </c>
      <c r="J215" s="2" t="s">
        <v>57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 t="s">
        <v>256</v>
      </c>
      <c r="B216" s="2" t="s">
        <v>490</v>
      </c>
      <c r="C216" s="2" t="s">
        <v>729</v>
      </c>
      <c r="D216" s="2">
        <v>2</v>
      </c>
      <c r="E216" s="16">
        <v>923375</v>
      </c>
      <c r="F216" s="8">
        <v>0</v>
      </c>
      <c r="G216" s="2">
        <v>4.8999999999999998E-3</v>
      </c>
      <c r="H216" s="2" t="s">
        <v>730</v>
      </c>
      <c r="I216" s="2">
        <v>5535.4357909999999</v>
      </c>
      <c r="J216" s="2">
        <v>0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 t="s">
        <v>226</v>
      </c>
      <c r="B217" s="2" t="s">
        <v>493</v>
      </c>
      <c r="C217" s="2" t="s">
        <v>375</v>
      </c>
      <c r="D217" s="2">
        <v>1</v>
      </c>
      <c r="E217" s="16">
        <v>193237</v>
      </c>
      <c r="F217" s="2">
        <v>0</v>
      </c>
      <c r="G217" s="2">
        <v>4.4999999999999997E-3</v>
      </c>
      <c r="H217" s="2" t="s">
        <v>731</v>
      </c>
      <c r="I217" s="2">
        <v>5013.8790079999999</v>
      </c>
      <c r="J217" s="2">
        <v>0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 t="s">
        <v>194</v>
      </c>
      <c r="B218" s="2" t="s">
        <v>493</v>
      </c>
      <c r="C218" s="2" t="s">
        <v>375</v>
      </c>
      <c r="D218" s="2">
        <v>1</v>
      </c>
      <c r="E218" s="16">
        <v>1450446</v>
      </c>
      <c r="F218" s="8">
        <v>0</v>
      </c>
      <c r="G218" s="2">
        <v>1.6899999999999998E-2</v>
      </c>
      <c r="H218" s="2" t="s">
        <v>732</v>
      </c>
      <c r="I218" s="2">
        <v>18498.340649999998</v>
      </c>
      <c r="J218" s="2">
        <v>0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 t="s">
        <v>271</v>
      </c>
      <c r="B219" s="2" t="s">
        <v>478</v>
      </c>
      <c r="C219" s="2" t="s">
        <v>380</v>
      </c>
      <c r="D219" s="2">
        <v>4</v>
      </c>
      <c r="E219" s="2">
        <v>51</v>
      </c>
      <c r="F219" s="8">
        <v>8.3099999999999993E-2</v>
      </c>
      <c r="G219" s="2" t="s">
        <v>57</v>
      </c>
      <c r="H219" s="2" t="s">
        <v>733</v>
      </c>
      <c r="I219" s="2" t="s">
        <v>57</v>
      </c>
      <c r="J219" s="2">
        <v>83574.350940000004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 t="s">
        <v>87</v>
      </c>
      <c r="B220" s="2" t="s">
        <v>493</v>
      </c>
      <c r="C220" s="2" t="s">
        <v>374</v>
      </c>
      <c r="D220" s="2">
        <v>1</v>
      </c>
      <c r="E220" s="16">
        <v>38904</v>
      </c>
      <c r="F220" s="2">
        <v>0</v>
      </c>
      <c r="G220" s="2">
        <v>7.4899999999999994E-2</v>
      </c>
      <c r="H220" s="2">
        <v>1005601.351</v>
      </c>
      <c r="I220" s="2">
        <v>75319.541200000007</v>
      </c>
      <c r="J220" s="2">
        <v>0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 t="s">
        <v>17</v>
      </c>
      <c r="B221" s="2" t="s">
        <v>522</v>
      </c>
      <c r="C221" s="2" t="s">
        <v>390</v>
      </c>
      <c r="D221" s="2">
        <v>5</v>
      </c>
      <c r="E221" s="2">
        <v>20</v>
      </c>
      <c r="F221" s="2" t="s">
        <v>57</v>
      </c>
      <c r="G221" s="2">
        <v>2.92E-2</v>
      </c>
      <c r="H221" s="2" t="s">
        <v>734</v>
      </c>
      <c r="I221" s="2">
        <v>27457.67801</v>
      </c>
      <c r="J221" s="2" t="s">
        <v>57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 t="s">
        <v>210</v>
      </c>
      <c r="B222" s="2" t="s">
        <v>493</v>
      </c>
      <c r="C222" s="2" t="s">
        <v>375</v>
      </c>
      <c r="D222" s="2">
        <v>1</v>
      </c>
      <c r="E222" s="16">
        <v>27267</v>
      </c>
      <c r="F222" s="8">
        <v>0</v>
      </c>
      <c r="G222" s="2">
        <v>3.0200000000000001E-2</v>
      </c>
      <c r="H222" s="2" t="s">
        <v>735</v>
      </c>
      <c r="I222" s="2">
        <v>28397.536349999998</v>
      </c>
      <c r="J222" s="2">
        <v>0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 t="s">
        <v>17</v>
      </c>
      <c r="B223" s="2" t="s">
        <v>691</v>
      </c>
      <c r="C223" s="2" t="s">
        <v>692</v>
      </c>
      <c r="D223" s="2">
        <v>1</v>
      </c>
      <c r="E223" s="2">
        <v>20</v>
      </c>
      <c r="F223" s="8">
        <v>0</v>
      </c>
      <c r="G223" s="2">
        <v>2.92E-2</v>
      </c>
      <c r="H223" s="2" t="s">
        <v>736</v>
      </c>
      <c r="I223" s="2">
        <v>27138.57878</v>
      </c>
      <c r="J223" s="2">
        <v>0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 t="s">
        <v>188</v>
      </c>
      <c r="B224" s="2" t="s">
        <v>493</v>
      </c>
      <c r="C224" s="2" t="s">
        <v>375</v>
      </c>
      <c r="D224" s="2">
        <v>1</v>
      </c>
      <c r="E224" s="16">
        <v>288398</v>
      </c>
      <c r="F224" s="8">
        <v>0</v>
      </c>
      <c r="G224" s="2">
        <v>5.8799999999999998E-2</v>
      </c>
      <c r="H224" s="2" t="s">
        <v>737</v>
      </c>
      <c r="I224" s="2">
        <v>53328.729570000003</v>
      </c>
      <c r="J224" s="2">
        <v>0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 t="s">
        <v>33</v>
      </c>
      <c r="B225" s="2" t="s">
        <v>381</v>
      </c>
      <c r="C225" s="2" t="s">
        <v>371</v>
      </c>
      <c r="D225" s="2">
        <v>4</v>
      </c>
      <c r="E225" s="16">
        <v>876358</v>
      </c>
      <c r="F225" s="2">
        <v>0</v>
      </c>
      <c r="G225" s="2">
        <v>0</v>
      </c>
      <c r="H225" s="2" t="s">
        <v>738</v>
      </c>
      <c r="I225" s="2">
        <v>0</v>
      </c>
      <c r="J225" s="2">
        <v>0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 t="s">
        <v>33</v>
      </c>
      <c r="B226" s="2" t="s">
        <v>490</v>
      </c>
      <c r="C226" s="2" t="s">
        <v>739</v>
      </c>
      <c r="D226" s="2">
        <v>2</v>
      </c>
      <c r="E226" s="16">
        <v>846785</v>
      </c>
      <c r="F226" s="8">
        <v>0</v>
      </c>
      <c r="G226" s="2">
        <v>0.1197</v>
      </c>
      <c r="H226" s="2" t="s">
        <v>740</v>
      </c>
      <c r="I226" s="2">
        <v>101360.18700000001</v>
      </c>
      <c r="J226" s="2">
        <v>11.32449033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 t="s">
        <v>275</v>
      </c>
      <c r="B227" s="2" t="s">
        <v>478</v>
      </c>
      <c r="C227" s="2" t="s">
        <v>380</v>
      </c>
      <c r="D227" s="2">
        <v>4</v>
      </c>
      <c r="E227" s="16">
        <v>94796</v>
      </c>
      <c r="F227" s="2">
        <v>7.4700000000000003E-2</v>
      </c>
      <c r="G227" s="2">
        <v>9.1999999999999998E-3</v>
      </c>
      <c r="H227" s="2" t="s">
        <v>741</v>
      </c>
      <c r="I227" s="2">
        <v>7623.6499610000001</v>
      </c>
      <c r="J227" s="2">
        <v>61900.723050000001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 t="s">
        <v>437</v>
      </c>
      <c r="B228" s="2" t="s">
        <v>497</v>
      </c>
      <c r="C228" s="2" t="s">
        <v>641</v>
      </c>
      <c r="D228" s="2">
        <v>4</v>
      </c>
      <c r="E228" s="16">
        <v>7269609</v>
      </c>
      <c r="F228" s="8">
        <v>-0.80349999999999999</v>
      </c>
      <c r="G228" s="2" t="s">
        <v>57</v>
      </c>
      <c r="H228" s="2" t="s">
        <v>742</v>
      </c>
      <c r="I228" s="2" t="s">
        <v>57</v>
      </c>
      <c r="J228" s="2">
        <v>-644294.48140000005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 t="s">
        <v>41</v>
      </c>
      <c r="B229" s="2" t="s">
        <v>493</v>
      </c>
      <c r="C229" s="2" t="s">
        <v>356</v>
      </c>
      <c r="D229" s="2">
        <v>5</v>
      </c>
      <c r="E229" s="16">
        <v>197143</v>
      </c>
      <c r="F229" s="8">
        <v>0</v>
      </c>
      <c r="G229" s="2">
        <v>3.8800000000000001E-2</v>
      </c>
      <c r="H229" s="2">
        <v>740728.23679999996</v>
      </c>
      <c r="I229" s="2">
        <v>28740.255590000001</v>
      </c>
      <c r="J229" s="2">
        <v>0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 t="s">
        <v>153</v>
      </c>
      <c r="B230" s="2" t="s">
        <v>497</v>
      </c>
      <c r="C230" s="2" t="s">
        <v>391</v>
      </c>
      <c r="D230" s="2">
        <v>4</v>
      </c>
      <c r="E230" s="16">
        <v>4631</v>
      </c>
      <c r="F230" s="8">
        <v>0</v>
      </c>
      <c r="G230" s="2">
        <v>1.61E-2</v>
      </c>
      <c r="H230" s="2" t="s">
        <v>743</v>
      </c>
      <c r="I230" s="2">
        <v>11094.433559999999</v>
      </c>
      <c r="J230" s="2">
        <v>0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 t="s">
        <v>443</v>
      </c>
      <c r="B231" s="2" t="s">
        <v>497</v>
      </c>
      <c r="C231" s="2" t="s">
        <v>501</v>
      </c>
      <c r="D231" s="2">
        <v>4</v>
      </c>
      <c r="E231" s="16">
        <v>500013</v>
      </c>
      <c r="F231" s="8">
        <v>1.2699999999999999E-2</v>
      </c>
      <c r="G231" s="2" t="s">
        <v>57</v>
      </c>
      <c r="H231" s="2" t="s">
        <v>744</v>
      </c>
      <c r="I231" s="2" t="s">
        <v>57</v>
      </c>
      <c r="J231" s="2">
        <v>8142.5956800000004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 t="s">
        <v>188</v>
      </c>
      <c r="B232" s="2" t="s">
        <v>490</v>
      </c>
      <c r="C232" s="2" t="s">
        <v>536</v>
      </c>
      <c r="D232" s="2">
        <v>5</v>
      </c>
      <c r="E232" s="16">
        <v>186788</v>
      </c>
      <c r="F232" s="8">
        <v>0</v>
      </c>
      <c r="G232" s="2">
        <v>5.8799999999999998E-2</v>
      </c>
      <c r="H232" s="2" t="s">
        <v>745</v>
      </c>
      <c r="I232" s="2">
        <v>34539.688690000003</v>
      </c>
      <c r="J232" s="2">
        <v>0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 t="s">
        <v>33</v>
      </c>
      <c r="B233" s="2" t="s">
        <v>493</v>
      </c>
      <c r="C233" s="2" t="s">
        <v>377</v>
      </c>
      <c r="D233" s="2">
        <v>1</v>
      </c>
      <c r="E233" s="16">
        <v>581464</v>
      </c>
      <c r="F233" s="2">
        <v>0</v>
      </c>
      <c r="G233" s="2">
        <v>0.1197</v>
      </c>
      <c r="H233" s="2" t="s">
        <v>746</v>
      </c>
      <c r="I233" s="2">
        <v>69601.23156</v>
      </c>
      <c r="J233" s="2">
        <v>0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 t="s">
        <v>236</v>
      </c>
      <c r="B234" s="2" t="s">
        <v>478</v>
      </c>
      <c r="C234" s="2" t="s">
        <v>380</v>
      </c>
      <c r="D234" s="2">
        <v>4</v>
      </c>
      <c r="E234" s="16">
        <v>99483</v>
      </c>
      <c r="F234" s="8">
        <v>0.14729999999999999</v>
      </c>
      <c r="G234" s="2">
        <v>3.8699999999999998E-2</v>
      </c>
      <c r="H234" s="2">
        <v>556080.30610000005</v>
      </c>
      <c r="I234" s="2">
        <v>21520.307840000001</v>
      </c>
      <c r="J234" s="2">
        <v>81910.629079999999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 t="s">
        <v>236</v>
      </c>
      <c r="B235" s="2" t="s">
        <v>493</v>
      </c>
      <c r="C235" s="2" t="s">
        <v>375</v>
      </c>
      <c r="D235" s="2">
        <v>1</v>
      </c>
      <c r="E235" s="16">
        <v>90221</v>
      </c>
      <c r="F235" s="8">
        <v>0</v>
      </c>
      <c r="G235" s="2">
        <v>3.8699999999999998E-2</v>
      </c>
      <c r="H235" s="2" t="s">
        <v>747</v>
      </c>
      <c r="I235" s="2">
        <v>19516.888800000001</v>
      </c>
      <c r="J235" s="2">
        <v>0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 t="s">
        <v>256</v>
      </c>
      <c r="B236" s="2" t="s">
        <v>485</v>
      </c>
      <c r="C236" s="2" t="s">
        <v>486</v>
      </c>
      <c r="D236" s="2">
        <v>2</v>
      </c>
      <c r="E236" s="16">
        <v>401184</v>
      </c>
      <c r="F236" s="8">
        <v>1.2E-2</v>
      </c>
      <c r="G236" s="2">
        <v>4.8999999999999998E-3</v>
      </c>
      <c r="H236" s="2" t="s">
        <v>748</v>
      </c>
      <c r="I236" s="2">
        <v>2405.0102449999999</v>
      </c>
      <c r="J236" s="2">
        <v>5890.4099900000001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 t="s">
        <v>71</v>
      </c>
      <c r="B237" s="2" t="s">
        <v>490</v>
      </c>
      <c r="C237" s="2" t="s">
        <v>462</v>
      </c>
      <c r="D237" s="2">
        <v>3</v>
      </c>
      <c r="E237" s="16">
        <v>26047</v>
      </c>
      <c r="F237" s="8">
        <v>0</v>
      </c>
      <c r="G237" s="2">
        <v>2.5100000000000001E-2</v>
      </c>
      <c r="H237" s="2" t="s">
        <v>749</v>
      </c>
      <c r="I237" s="2">
        <v>11765.687330000001</v>
      </c>
      <c r="J237" s="2">
        <v>0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 t="s">
        <v>449</v>
      </c>
      <c r="B238" s="2" t="s">
        <v>490</v>
      </c>
      <c r="C238" s="2" t="s">
        <v>564</v>
      </c>
      <c r="D238" s="2">
        <v>5</v>
      </c>
      <c r="E238" s="16">
        <v>3067685</v>
      </c>
      <c r="F238" s="8">
        <v>0</v>
      </c>
      <c r="G238" s="2" t="s">
        <v>57</v>
      </c>
      <c r="H238" s="2" t="s">
        <v>750</v>
      </c>
      <c r="I238" s="2" t="s">
        <v>57</v>
      </c>
      <c r="J238" s="2">
        <v>0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 t="s">
        <v>461</v>
      </c>
      <c r="B239" s="2" t="s">
        <v>493</v>
      </c>
      <c r="C239" s="2" t="s">
        <v>374</v>
      </c>
      <c r="D239" s="2">
        <v>1</v>
      </c>
      <c r="E239" s="16">
        <v>100001</v>
      </c>
      <c r="F239" s="8">
        <v>0</v>
      </c>
      <c r="G239" s="2" t="s">
        <v>57</v>
      </c>
      <c r="H239" s="2" t="s">
        <v>751</v>
      </c>
      <c r="I239" s="2" t="s">
        <v>57</v>
      </c>
      <c r="J239" s="2">
        <v>0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 t="s">
        <v>461</v>
      </c>
      <c r="B240" s="2" t="s">
        <v>478</v>
      </c>
      <c r="C240" s="2" t="s">
        <v>380</v>
      </c>
      <c r="D240" s="2">
        <v>4</v>
      </c>
      <c r="E240" s="16">
        <v>100000</v>
      </c>
      <c r="F240" s="2" t="s">
        <v>57</v>
      </c>
      <c r="G240" s="2" t="s">
        <v>57</v>
      </c>
      <c r="H240" s="2">
        <v>441732.01179999998</v>
      </c>
      <c r="I240" s="2" t="s">
        <v>57</v>
      </c>
      <c r="J240" s="2" t="s">
        <v>57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 t="s">
        <v>194</v>
      </c>
      <c r="B241" s="2" t="s">
        <v>497</v>
      </c>
      <c r="C241" s="2" t="s">
        <v>391</v>
      </c>
      <c r="D241" s="2">
        <v>4</v>
      </c>
      <c r="E241" s="16">
        <v>577407</v>
      </c>
      <c r="F241" s="8">
        <v>0</v>
      </c>
      <c r="G241" s="2">
        <v>1.6899999999999998E-2</v>
      </c>
      <c r="H241" s="2" t="s">
        <v>752</v>
      </c>
      <c r="I241" s="2">
        <v>7363.9860849999995</v>
      </c>
      <c r="J241" s="2">
        <v>0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 t="s">
        <v>119</v>
      </c>
      <c r="B242" s="2" t="s">
        <v>497</v>
      </c>
      <c r="C242" s="2" t="s">
        <v>391</v>
      </c>
      <c r="D242" s="2">
        <v>4</v>
      </c>
      <c r="E242" s="16">
        <v>29916</v>
      </c>
      <c r="F242" s="8">
        <v>5.3900000000000003E-2</v>
      </c>
      <c r="G242" s="2">
        <v>2.29E-2</v>
      </c>
      <c r="H242" s="2" t="s">
        <v>753</v>
      </c>
      <c r="I242" s="2">
        <v>9799.1434329999993</v>
      </c>
      <c r="J242" s="2">
        <v>23064.35943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 t="s">
        <v>216</v>
      </c>
      <c r="B243" s="2" t="s">
        <v>490</v>
      </c>
      <c r="C243" s="2" t="s">
        <v>562</v>
      </c>
      <c r="D243" s="2">
        <v>2</v>
      </c>
      <c r="E243" s="16">
        <v>16272</v>
      </c>
      <c r="F243" s="8">
        <v>0</v>
      </c>
      <c r="G243" s="2" t="s">
        <v>57</v>
      </c>
      <c r="H243" s="2" t="s">
        <v>754</v>
      </c>
      <c r="I243" s="2" t="s">
        <v>57</v>
      </c>
      <c r="J243" s="2">
        <v>0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 t="s">
        <v>281</v>
      </c>
      <c r="B244" s="2" t="s">
        <v>493</v>
      </c>
      <c r="C244" s="2" t="s">
        <v>375</v>
      </c>
      <c r="D244" s="2">
        <v>1</v>
      </c>
      <c r="E244" s="2">
        <v>236</v>
      </c>
      <c r="F244" s="8">
        <v>0</v>
      </c>
      <c r="G244" s="2">
        <v>5.5E-2</v>
      </c>
      <c r="H244" s="2" t="s">
        <v>755</v>
      </c>
      <c r="I244" s="2">
        <v>23185.27865</v>
      </c>
      <c r="J244" s="2">
        <v>0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 t="s">
        <v>291</v>
      </c>
      <c r="B245" s="2" t="s">
        <v>493</v>
      </c>
      <c r="C245" s="2" t="s">
        <v>375</v>
      </c>
      <c r="D245" s="2">
        <v>1</v>
      </c>
      <c r="E245" s="16">
        <v>12440</v>
      </c>
      <c r="F245" s="8">
        <v>0</v>
      </c>
      <c r="G245" s="2">
        <v>0</v>
      </c>
      <c r="H245" s="2" t="s">
        <v>292</v>
      </c>
      <c r="I245" s="2">
        <v>0</v>
      </c>
      <c r="J245" s="2">
        <v>0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 t="s">
        <v>242</v>
      </c>
      <c r="B246" s="2" t="s">
        <v>493</v>
      </c>
      <c r="C246" s="2" t="s">
        <v>375</v>
      </c>
      <c r="D246" s="2">
        <v>1</v>
      </c>
      <c r="E246" s="16">
        <v>3301</v>
      </c>
      <c r="F246" s="2">
        <v>0</v>
      </c>
      <c r="G246" s="2">
        <v>1.7399999999999999E-2</v>
      </c>
      <c r="H246" s="2" t="s">
        <v>756</v>
      </c>
      <c r="I246" s="2">
        <v>7149.9492909999999</v>
      </c>
      <c r="J246" s="2">
        <v>0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 t="s">
        <v>256</v>
      </c>
      <c r="B247" s="2" t="s">
        <v>478</v>
      </c>
      <c r="C247" s="2" t="s">
        <v>380</v>
      </c>
      <c r="D247" s="2">
        <v>4</v>
      </c>
      <c r="E247" s="16">
        <v>330000</v>
      </c>
      <c r="F247" s="8">
        <v>6.8599999999999994E-2</v>
      </c>
      <c r="G247" s="2">
        <v>4.8999999999999998E-3</v>
      </c>
      <c r="H247" s="2" t="s">
        <v>757</v>
      </c>
      <c r="I247" s="2">
        <v>1978.278626</v>
      </c>
      <c r="J247" s="2">
        <v>27695.90076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 t="s">
        <v>25</v>
      </c>
      <c r="B248" s="2" t="s">
        <v>493</v>
      </c>
      <c r="C248" s="2" t="s">
        <v>376</v>
      </c>
      <c r="D248" s="2">
        <v>1</v>
      </c>
      <c r="E248" s="2">
        <v>107</v>
      </c>
      <c r="F248" s="8">
        <v>0</v>
      </c>
      <c r="G248" s="2">
        <v>3.85E-2</v>
      </c>
      <c r="H248" s="2" t="s">
        <v>758</v>
      </c>
      <c r="I248" s="2">
        <v>15538.37623</v>
      </c>
      <c r="J248" s="2">
        <v>0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 t="s">
        <v>287</v>
      </c>
      <c r="B249" s="2" t="s">
        <v>478</v>
      </c>
      <c r="C249" s="2" t="s">
        <v>380</v>
      </c>
      <c r="D249" s="2">
        <v>4</v>
      </c>
      <c r="E249" s="16">
        <v>803656</v>
      </c>
      <c r="F249" s="8">
        <v>9.4299999999999995E-2</v>
      </c>
      <c r="G249" s="2" t="s">
        <v>57</v>
      </c>
      <c r="H249" s="2" t="s">
        <v>759</v>
      </c>
      <c r="I249" s="2" t="s">
        <v>57</v>
      </c>
      <c r="J249" s="2">
        <v>37458.005109999998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 t="s">
        <v>71</v>
      </c>
      <c r="B250" s="2" t="s">
        <v>497</v>
      </c>
      <c r="C250" s="2" t="s">
        <v>654</v>
      </c>
      <c r="D250" s="2">
        <v>4</v>
      </c>
      <c r="E250" s="16">
        <v>22036</v>
      </c>
      <c r="F250" s="2" t="s">
        <v>57</v>
      </c>
      <c r="G250" s="2">
        <v>2.5100000000000001E-2</v>
      </c>
      <c r="H250" s="2" t="s">
        <v>760</v>
      </c>
      <c r="I250" s="2">
        <v>9953.6141800000005</v>
      </c>
      <c r="J250" s="2" t="s">
        <v>57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 t="s">
        <v>177</v>
      </c>
      <c r="B251" s="2" t="s">
        <v>493</v>
      </c>
      <c r="C251" s="2" t="s">
        <v>375</v>
      </c>
      <c r="D251" s="2">
        <v>1</v>
      </c>
      <c r="E251" s="16">
        <v>158369</v>
      </c>
      <c r="F251" s="8">
        <v>0</v>
      </c>
      <c r="G251" s="2">
        <v>3.9600000000000003E-2</v>
      </c>
      <c r="H251" s="2" t="s">
        <v>179</v>
      </c>
      <c r="I251" s="2">
        <v>15480.705529999999</v>
      </c>
      <c r="J251" s="2">
        <v>0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 t="s">
        <v>133</v>
      </c>
      <c r="B252" s="2" t="s">
        <v>493</v>
      </c>
      <c r="C252" s="2" t="s">
        <v>374</v>
      </c>
      <c r="D252" s="2">
        <v>1</v>
      </c>
      <c r="E252" s="16">
        <v>1525758</v>
      </c>
      <c r="F252" s="8">
        <v>0</v>
      </c>
      <c r="G252" s="2">
        <v>1.03E-2</v>
      </c>
      <c r="H252" s="2" t="s">
        <v>761</v>
      </c>
      <c r="I252" s="2">
        <v>3979.2741420000002</v>
      </c>
      <c r="J252" s="2">
        <v>0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 t="s">
        <v>226</v>
      </c>
      <c r="B253" s="2" t="s">
        <v>493</v>
      </c>
      <c r="C253" s="2" t="s">
        <v>374</v>
      </c>
      <c r="D253" s="2">
        <v>1</v>
      </c>
      <c r="E253" s="16">
        <v>66728</v>
      </c>
      <c r="F253" s="8">
        <v>0</v>
      </c>
      <c r="G253" s="2">
        <v>4.4999999999999997E-3</v>
      </c>
      <c r="H253" s="2" t="s">
        <v>762</v>
      </c>
      <c r="I253" s="2">
        <v>1731.3801309999999</v>
      </c>
      <c r="J253" s="2">
        <v>0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 t="s">
        <v>25</v>
      </c>
      <c r="B254" s="2" t="s">
        <v>490</v>
      </c>
      <c r="C254" s="2" t="s">
        <v>572</v>
      </c>
      <c r="D254" s="2">
        <v>5</v>
      </c>
      <c r="E254" s="2">
        <v>95</v>
      </c>
      <c r="F254" s="8">
        <v>0</v>
      </c>
      <c r="G254" s="2">
        <v>3.85E-2</v>
      </c>
      <c r="H254" s="2" t="s">
        <v>763</v>
      </c>
      <c r="I254" s="2">
        <v>13787.48835</v>
      </c>
      <c r="J254" s="2">
        <v>0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 t="s">
        <v>256</v>
      </c>
      <c r="B255" s="2" t="s">
        <v>493</v>
      </c>
      <c r="C255" s="2" t="s">
        <v>375</v>
      </c>
      <c r="D255" s="2">
        <v>1</v>
      </c>
      <c r="E255" s="16">
        <v>265555</v>
      </c>
      <c r="F255" s="8">
        <v>0</v>
      </c>
      <c r="G255" s="2">
        <v>4.8999999999999998E-3</v>
      </c>
      <c r="H255" s="2" t="s">
        <v>764</v>
      </c>
      <c r="I255" s="2">
        <v>1591.94361</v>
      </c>
      <c r="J255" s="2">
        <v>0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 t="s">
        <v>462</v>
      </c>
      <c r="B256" s="2" t="s">
        <v>691</v>
      </c>
      <c r="C256" s="2" t="s">
        <v>692</v>
      </c>
      <c r="D256" s="2">
        <v>1</v>
      </c>
      <c r="E256" s="16">
        <v>1044</v>
      </c>
      <c r="F256" s="8">
        <v>0</v>
      </c>
      <c r="G256" s="2" t="s">
        <v>57</v>
      </c>
      <c r="H256" s="2" t="s">
        <v>765</v>
      </c>
      <c r="I256" s="2" t="s">
        <v>57</v>
      </c>
      <c r="J256" s="2">
        <v>0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 t="s">
        <v>296</v>
      </c>
      <c r="B257" s="2" t="s">
        <v>493</v>
      </c>
      <c r="C257" s="2" t="s">
        <v>375</v>
      </c>
      <c r="D257" s="2">
        <v>1</v>
      </c>
      <c r="E257" s="16">
        <v>1666</v>
      </c>
      <c r="F257" s="8">
        <v>0</v>
      </c>
      <c r="G257" s="2">
        <v>0.1197</v>
      </c>
      <c r="H257" s="2" t="s">
        <v>297</v>
      </c>
      <c r="I257" s="2">
        <v>34850.563439999998</v>
      </c>
      <c r="J257" s="2">
        <v>0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 t="s">
        <v>248</v>
      </c>
      <c r="B258" s="2" t="s">
        <v>478</v>
      </c>
      <c r="C258" s="2" t="s">
        <v>380</v>
      </c>
      <c r="D258" s="2">
        <v>4</v>
      </c>
      <c r="E258" s="16">
        <v>20408</v>
      </c>
      <c r="F258" s="8">
        <v>0.55000000000000004</v>
      </c>
      <c r="G258" s="2" t="s">
        <v>57</v>
      </c>
      <c r="H258" s="2" t="s">
        <v>766</v>
      </c>
      <c r="I258" s="2" t="s">
        <v>57</v>
      </c>
      <c r="J258" s="2">
        <v>158297.50150000001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 t="s">
        <v>275</v>
      </c>
      <c r="B259" s="2" t="s">
        <v>493</v>
      </c>
      <c r="C259" s="2" t="s">
        <v>375</v>
      </c>
      <c r="D259" s="2">
        <v>1</v>
      </c>
      <c r="E259" s="16">
        <v>32392</v>
      </c>
      <c r="F259" s="2">
        <v>0</v>
      </c>
      <c r="G259" s="2">
        <v>9.1999999999999998E-3</v>
      </c>
      <c r="H259" s="2" t="s">
        <v>767</v>
      </c>
      <c r="I259" s="2">
        <v>2605.030393</v>
      </c>
      <c r="J259" s="2">
        <v>0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 t="s">
        <v>464</v>
      </c>
      <c r="B260" s="2" t="s">
        <v>497</v>
      </c>
      <c r="C260" s="2" t="s">
        <v>503</v>
      </c>
      <c r="D260" s="2">
        <v>4</v>
      </c>
      <c r="E260" s="16">
        <v>83585</v>
      </c>
      <c r="F260" s="2" t="s">
        <v>57</v>
      </c>
      <c r="G260" s="2" t="s">
        <v>57</v>
      </c>
      <c r="H260" s="2" t="s">
        <v>768</v>
      </c>
      <c r="I260" s="2" t="s">
        <v>57</v>
      </c>
      <c r="J260" s="2" t="s">
        <v>57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 t="s">
        <v>210</v>
      </c>
      <c r="B261" s="2" t="s">
        <v>497</v>
      </c>
      <c r="C261" s="2" t="s">
        <v>391</v>
      </c>
      <c r="D261" s="2">
        <v>4</v>
      </c>
      <c r="E261" s="16">
        <v>7932</v>
      </c>
      <c r="F261" s="2">
        <v>2.29E-2</v>
      </c>
      <c r="G261" s="2">
        <v>3.0200000000000001E-2</v>
      </c>
      <c r="H261" s="2" t="s">
        <v>769</v>
      </c>
      <c r="I261" s="2">
        <v>8260.5367010000009</v>
      </c>
      <c r="J261" s="2">
        <v>6263.7844519999999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 t="s">
        <v>17</v>
      </c>
      <c r="B262" s="2" t="s">
        <v>493</v>
      </c>
      <c r="C262" s="2" t="s">
        <v>376</v>
      </c>
      <c r="D262" s="2">
        <v>1</v>
      </c>
      <c r="E262" s="2">
        <v>6</v>
      </c>
      <c r="F262" s="8">
        <v>0</v>
      </c>
      <c r="G262" s="2">
        <v>2.92E-2</v>
      </c>
      <c r="H262" s="2" t="s">
        <v>770</v>
      </c>
      <c r="I262" s="2">
        <v>7907.3155310000002</v>
      </c>
      <c r="J262" s="2">
        <v>0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 t="s">
        <v>216</v>
      </c>
      <c r="B263" s="2" t="s">
        <v>490</v>
      </c>
      <c r="C263" s="2" t="s">
        <v>570</v>
      </c>
      <c r="D263" s="2">
        <v>2</v>
      </c>
      <c r="E263" s="16">
        <v>10381</v>
      </c>
      <c r="F263" s="2">
        <v>0</v>
      </c>
      <c r="G263" s="2" t="s">
        <v>57</v>
      </c>
      <c r="H263" s="2" t="s">
        <v>771</v>
      </c>
      <c r="I263" s="2" t="s">
        <v>57</v>
      </c>
      <c r="J263" s="2">
        <v>0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 t="s">
        <v>216</v>
      </c>
      <c r="B264" s="2" t="s">
        <v>490</v>
      </c>
      <c r="C264" s="2" t="s">
        <v>527</v>
      </c>
      <c r="D264" s="2">
        <v>2</v>
      </c>
      <c r="E264" s="16">
        <v>10204</v>
      </c>
      <c r="F264" s="8">
        <v>0</v>
      </c>
      <c r="G264" s="2" t="s">
        <v>57</v>
      </c>
      <c r="H264" s="2" t="s">
        <v>772</v>
      </c>
      <c r="I264" s="2" t="s">
        <v>57</v>
      </c>
      <c r="J264" s="2">
        <v>0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 t="s">
        <v>438</v>
      </c>
      <c r="B265" s="2" t="s">
        <v>490</v>
      </c>
      <c r="C265" s="2" t="s">
        <v>564</v>
      </c>
      <c r="D265" s="2">
        <v>5</v>
      </c>
      <c r="E265" s="16">
        <v>3184</v>
      </c>
      <c r="F265" s="8">
        <v>0</v>
      </c>
      <c r="G265" s="2" t="s">
        <v>57</v>
      </c>
      <c r="H265" s="2" t="s">
        <v>773</v>
      </c>
      <c r="I265" s="2" t="s">
        <v>57</v>
      </c>
      <c r="J265" s="2">
        <v>0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 t="s">
        <v>71</v>
      </c>
      <c r="B266" s="2" t="s">
        <v>490</v>
      </c>
      <c r="C266" s="2" t="s">
        <v>536</v>
      </c>
      <c r="D266" s="2">
        <v>5</v>
      </c>
      <c r="E266" s="16">
        <v>13940</v>
      </c>
      <c r="F266" s="8">
        <v>0.12870000000000001</v>
      </c>
      <c r="G266" s="2">
        <v>2.5100000000000001E-2</v>
      </c>
      <c r="H266" s="2" t="s">
        <v>774</v>
      </c>
      <c r="I266" s="2">
        <v>6296.7952370000003</v>
      </c>
      <c r="J266" s="2">
        <v>32286.754860000001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 t="s">
        <v>293</v>
      </c>
      <c r="B267" s="2" t="s">
        <v>490</v>
      </c>
      <c r="C267" s="2" t="s">
        <v>775</v>
      </c>
      <c r="D267" s="2">
        <v>2</v>
      </c>
      <c r="E267" s="16">
        <v>362369</v>
      </c>
      <c r="F267" s="8">
        <v>0.47060000000000002</v>
      </c>
      <c r="G267" s="2" t="s">
        <v>57</v>
      </c>
      <c r="H267" s="2" t="s">
        <v>776</v>
      </c>
      <c r="I267" s="2" t="s">
        <v>57</v>
      </c>
      <c r="J267" s="2">
        <v>112061.79700000001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 t="s">
        <v>242</v>
      </c>
      <c r="B268" s="2" t="s">
        <v>493</v>
      </c>
      <c r="C268" s="2" t="s">
        <v>374</v>
      </c>
      <c r="D268" s="2">
        <v>1</v>
      </c>
      <c r="E268" s="16">
        <v>1904</v>
      </c>
      <c r="F268" s="2">
        <v>0</v>
      </c>
      <c r="G268" s="2">
        <v>1.7399999999999999E-2</v>
      </c>
      <c r="H268" s="2" t="s">
        <v>777</v>
      </c>
      <c r="I268" s="2">
        <v>4125.6585340000001</v>
      </c>
      <c r="J268" s="2">
        <v>0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 t="s">
        <v>188</v>
      </c>
      <c r="B269" s="2" t="s">
        <v>485</v>
      </c>
      <c r="C269" s="2" t="s">
        <v>486</v>
      </c>
      <c r="D269" s="2">
        <v>2</v>
      </c>
      <c r="E269" s="16">
        <v>70429</v>
      </c>
      <c r="F269" s="2">
        <v>9.6050030770000003E-2</v>
      </c>
      <c r="G269" s="2">
        <v>5.8799999999999998E-2</v>
      </c>
      <c r="H269" s="2" t="s">
        <v>778</v>
      </c>
      <c r="I269" s="2">
        <v>13023.30364</v>
      </c>
      <c r="J269" s="2">
        <v>21273.617620000001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 t="s">
        <v>461</v>
      </c>
      <c r="B270" s="2" t="s">
        <v>493</v>
      </c>
      <c r="C270" s="2" t="s">
        <v>375</v>
      </c>
      <c r="D270" s="2">
        <v>1</v>
      </c>
      <c r="E270" s="16">
        <v>47581</v>
      </c>
      <c r="F270" s="2" t="s">
        <v>57</v>
      </c>
      <c r="G270" s="2" t="s">
        <v>57</v>
      </c>
      <c r="H270" s="2" t="s">
        <v>779</v>
      </c>
      <c r="I270" s="2" t="s">
        <v>57</v>
      </c>
      <c r="J270" s="2" t="s">
        <v>57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 t="s">
        <v>456</v>
      </c>
      <c r="B271" s="2" t="s">
        <v>490</v>
      </c>
      <c r="C271" s="2" t="s">
        <v>780</v>
      </c>
      <c r="D271" s="2">
        <v>2</v>
      </c>
      <c r="E271" s="16">
        <v>733669</v>
      </c>
      <c r="F271" s="8">
        <v>0</v>
      </c>
      <c r="G271" s="2" t="s">
        <v>57</v>
      </c>
      <c r="H271" s="2">
        <v>187482.45860000001</v>
      </c>
      <c r="I271" s="2" t="s">
        <v>57</v>
      </c>
      <c r="J271" s="2">
        <v>0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 t="s">
        <v>281</v>
      </c>
      <c r="B272" s="2" t="s">
        <v>485</v>
      </c>
      <c r="C272" s="2" t="s">
        <v>486</v>
      </c>
      <c r="D272" s="2">
        <v>2</v>
      </c>
      <c r="E272" s="2">
        <v>101</v>
      </c>
      <c r="F272" s="8">
        <v>8.8000000000000005E-3</v>
      </c>
      <c r="G272" s="2">
        <v>5.5E-2</v>
      </c>
      <c r="H272" s="2" t="s">
        <v>781</v>
      </c>
      <c r="I272" s="2">
        <v>9906.3252410000005</v>
      </c>
      <c r="J272" s="2">
        <v>1577.807438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 t="s">
        <v>449</v>
      </c>
      <c r="B273" s="2" t="s">
        <v>490</v>
      </c>
      <c r="C273" s="2" t="s">
        <v>597</v>
      </c>
      <c r="D273" s="2">
        <v>5</v>
      </c>
      <c r="E273" s="16">
        <v>1204371</v>
      </c>
      <c r="F273" s="2">
        <v>0</v>
      </c>
      <c r="G273" s="2" t="s">
        <v>57</v>
      </c>
      <c r="H273" s="2" t="s">
        <v>782</v>
      </c>
      <c r="I273" s="2" t="s">
        <v>57</v>
      </c>
      <c r="J273" s="2">
        <v>0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 t="s">
        <v>216</v>
      </c>
      <c r="B274" s="2" t="s">
        <v>490</v>
      </c>
      <c r="C274" s="2" t="s">
        <v>624</v>
      </c>
      <c r="D274" s="2">
        <v>2</v>
      </c>
      <c r="E274" s="16">
        <v>6634</v>
      </c>
      <c r="F274" s="8">
        <v>0</v>
      </c>
      <c r="G274" s="2" t="s">
        <v>57</v>
      </c>
      <c r="H274" s="2" t="s">
        <v>783</v>
      </c>
      <c r="I274" s="2" t="s">
        <v>57</v>
      </c>
      <c r="J274" s="2">
        <v>0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 t="s">
        <v>202</v>
      </c>
      <c r="B275" s="2" t="s">
        <v>493</v>
      </c>
      <c r="C275" s="2" t="s">
        <v>374</v>
      </c>
      <c r="D275" s="2">
        <v>1</v>
      </c>
      <c r="E275" s="2">
        <v>940</v>
      </c>
      <c r="F275" s="8">
        <v>0</v>
      </c>
      <c r="G275" s="2">
        <v>4.4999999999999998E-2</v>
      </c>
      <c r="H275" s="2">
        <v>171538.4069</v>
      </c>
      <c r="I275" s="2">
        <v>7719.2283120000002</v>
      </c>
      <c r="J275" s="2">
        <v>0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 t="s">
        <v>17</v>
      </c>
      <c r="B276" s="2" t="s">
        <v>497</v>
      </c>
      <c r="C276" s="2" t="s">
        <v>392</v>
      </c>
      <c r="D276" s="2">
        <v>5</v>
      </c>
      <c r="E276" s="2">
        <v>4</v>
      </c>
      <c r="F276" s="8">
        <v>0</v>
      </c>
      <c r="G276" s="2">
        <v>2.92E-2</v>
      </c>
      <c r="H276" s="2" t="s">
        <v>784</v>
      </c>
      <c r="I276" s="2">
        <v>4918.675757</v>
      </c>
      <c r="J276" s="2">
        <v>0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 t="s">
        <v>25</v>
      </c>
      <c r="B277" s="2" t="s">
        <v>493</v>
      </c>
      <c r="C277" s="2" t="s">
        <v>377</v>
      </c>
      <c r="D277" s="2">
        <v>1</v>
      </c>
      <c r="E277" s="2">
        <v>44</v>
      </c>
      <c r="F277" s="8">
        <v>0</v>
      </c>
      <c r="G277" s="2">
        <v>3.85E-2</v>
      </c>
      <c r="H277" s="2" t="s">
        <v>785</v>
      </c>
      <c r="I277" s="2">
        <v>6434.5131080000001</v>
      </c>
      <c r="J277" s="2">
        <v>0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 t="s">
        <v>462</v>
      </c>
      <c r="B278" s="2" t="s">
        <v>490</v>
      </c>
      <c r="C278" s="2" t="s">
        <v>462</v>
      </c>
      <c r="D278" s="2">
        <v>3</v>
      </c>
      <c r="E278" s="2">
        <v>567</v>
      </c>
      <c r="F278" s="8">
        <v>0</v>
      </c>
      <c r="G278" s="2" t="s">
        <v>57</v>
      </c>
      <c r="H278" s="2" t="s">
        <v>786</v>
      </c>
      <c r="I278" s="2" t="s">
        <v>57</v>
      </c>
      <c r="J278" s="2">
        <v>0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 t="s">
        <v>216</v>
      </c>
      <c r="B279" s="2" t="s">
        <v>490</v>
      </c>
      <c r="C279" s="2" t="s">
        <v>505</v>
      </c>
      <c r="D279" s="2">
        <v>2</v>
      </c>
      <c r="E279" s="16">
        <v>6213</v>
      </c>
      <c r="F279" s="8">
        <v>0</v>
      </c>
      <c r="G279" s="2" t="s">
        <v>57</v>
      </c>
      <c r="H279" s="2" t="s">
        <v>787</v>
      </c>
      <c r="I279" s="2" t="s">
        <v>57</v>
      </c>
      <c r="J279" s="2">
        <v>0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 t="s">
        <v>304</v>
      </c>
      <c r="B280" s="2" t="s">
        <v>497</v>
      </c>
      <c r="C280" s="2" t="s">
        <v>391</v>
      </c>
      <c r="D280" s="2">
        <v>4</v>
      </c>
      <c r="E280" s="16">
        <v>3865</v>
      </c>
      <c r="F280" s="8">
        <v>6.8500000000000005E-2</v>
      </c>
      <c r="G280" s="2">
        <v>0</v>
      </c>
      <c r="H280" s="2" t="s">
        <v>305</v>
      </c>
      <c r="I280" s="2">
        <v>0</v>
      </c>
      <c r="J280" s="2">
        <v>11019.926079999999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 t="s">
        <v>194</v>
      </c>
      <c r="B281" s="2" t="s">
        <v>493</v>
      </c>
      <c r="C281" s="2" t="s">
        <v>374</v>
      </c>
      <c r="D281" s="2">
        <v>1</v>
      </c>
      <c r="E281" s="16">
        <v>212858</v>
      </c>
      <c r="F281" s="8">
        <v>0</v>
      </c>
      <c r="G281" s="2">
        <v>1.6899999999999998E-2</v>
      </c>
      <c r="H281" s="2" t="s">
        <v>788</v>
      </c>
      <c r="I281" s="2">
        <v>2714.68975</v>
      </c>
      <c r="J281" s="2">
        <v>0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 t="s">
        <v>232</v>
      </c>
      <c r="B282" s="2" t="s">
        <v>490</v>
      </c>
      <c r="C282" s="2" t="s">
        <v>570</v>
      </c>
      <c r="D282" s="2">
        <v>2</v>
      </c>
      <c r="E282" s="16">
        <v>47545</v>
      </c>
      <c r="F282" s="8">
        <v>0</v>
      </c>
      <c r="G282" s="2" t="s">
        <v>57</v>
      </c>
      <c r="H282" s="2" t="s">
        <v>789</v>
      </c>
      <c r="I282" s="2" t="s">
        <v>57</v>
      </c>
      <c r="J282" s="2">
        <v>0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 t="s">
        <v>300</v>
      </c>
      <c r="B283" s="2" t="s">
        <v>478</v>
      </c>
      <c r="C283" s="2" t="s">
        <v>380</v>
      </c>
      <c r="D283" s="2">
        <v>4</v>
      </c>
      <c r="E283" s="16">
        <v>11679</v>
      </c>
      <c r="F283" s="2">
        <v>0.16239999999999999</v>
      </c>
      <c r="G283" s="2" t="s">
        <v>57</v>
      </c>
      <c r="H283" s="2" t="s">
        <v>790</v>
      </c>
      <c r="I283" s="2" t="s">
        <v>57</v>
      </c>
      <c r="J283" s="2">
        <v>26007.64977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 t="s">
        <v>25</v>
      </c>
      <c r="B284" s="2" t="s">
        <v>490</v>
      </c>
      <c r="C284" s="2" t="s">
        <v>576</v>
      </c>
      <c r="D284" s="2">
        <v>2</v>
      </c>
      <c r="E284" s="2">
        <v>41</v>
      </c>
      <c r="F284" s="8">
        <v>0</v>
      </c>
      <c r="G284" s="2">
        <v>3.85E-2</v>
      </c>
      <c r="H284" s="2">
        <v>154846.89780000001</v>
      </c>
      <c r="I284" s="2">
        <v>5961.6055660000002</v>
      </c>
      <c r="J284" s="2">
        <v>0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 t="s">
        <v>65</v>
      </c>
      <c r="B285" s="2" t="s">
        <v>493</v>
      </c>
      <c r="C285" s="2" t="s">
        <v>377</v>
      </c>
      <c r="D285" s="2">
        <v>1</v>
      </c>
      <c r="E285" s="16">
        <v>120099</v>
      </c>
      <c r="F285" s="8">
        <v>0</v>
      </c>
      <c r="G285" s="2">
        <v>2.1299999999999999E-2</v>
      </c>
      <c r="H285" s="2" t="s">
        <v>791</v>
      </c>
      <c r="I285" s="2">
        <v>3141.7267160000001</v>
      </c>
      <c r="J285" s="2">
        <v>0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 t="s">
        <v>25</v>
      </c>
      <c r="B286" s="2" t="s">
        <v>490</v>
      </c>
      <c r="C286" s="2" t="s">
        <v>780</v>
      </c>
      <c r="D286" s="2">
        <v>2</v>
      </c>
      <c r="E286" s="2">
        <v>37</v>
      </c>
      <c r="F286" s="8">
        <v>0</v>
      </c>
      <c r="G286" s="2">
        <v>3.85E-2</v>
      </c>
      <c r="H286" s="2">
        <v>141559.12409999999</v>
      </c>
      <c r="I286" s="2">
        <v>5450.0262780000003</v>
      </c>
      <c r="J286" s="2">
        <v>0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 t="s">
        <v>49</v>
      </c>
      <c r="B287" s="2" t="s">
        <v>493</v>
      </c>
      <c r="C287" s="2" t="s">
        <v>377</v>
      </c>
      <c r="D287" s="2">
        <v>1</v>
      </c>
      <c r="E287" s="16">
        <v>77167</v>
      </c>
      <c r="F287" s="8">
        <v>0</v>
      </c>
      <c r="G287" s="2">
        <v>8.1299999999999997E-2</v>
      </c>
      <c r="H287" s="2" t="s">
        <v>792</v>
      </c>
      <c r="I287" s="2">
        <v>11462.053</v>
      </c>
      <c r="J287" s="2">
        <v>0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 t="s">
        <v>171</v>
      </c>
      <c r="B288" s="2" t="s">
        <v>493</v>
      </c>
      <c r="C288" s="2" t="s">
        <v>374</v>
      </c>
      <c r="D288" s="2">
        <v>1</v>
      </c>
      <c r="E288" s="16">
        <v>1087</v>
      </c>
      <c r="F288" s="8">
        <v>0</v>
      </c>
      <c r="G288" s="2">
        <v>4.1799999999999997E-2</v>
      </c>
      <c r="H288" s="2" t="s">
        <v>793</v>
      </c>
      <c r="I288" s="2">
        <v>5838.1422679999996</v>
      </c>
      <c r="J288" s="2">
        <v>0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 t="s">
        <v>17</v>
      </c>
      <c r="B289" s="2" t="s">
        <v>490</v>
      </c>
      <c r="C289" s="2" t="s">
        <v>572</v>
      </c>
      <c r="D289" s="2">
        <v>5</v>
      </c>
      <c r="E289" s="2">
        <v>3</v>
      </c>
      <c r="F289" s="8">
        <v>0</v>
      </c>
      <c r="G289" s="2">
        <v>2.92E-2</v>
      </c>
      <c r="H289" s="2">
        <v>135475.46489999999</v>
      </c>
      <c r="I289" s="2">
        <v>3955.8835749999998</v>
      </c>
      <c r="J289" s="2">
        <v>0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 t="s">
        <v>25</v>
      </c>
      <c r="B290" s="2" t="s">
        <v>497</v>
      </c>
      <c r="C290" s="2" t="s">
        <v>654</v>
      </c>
      <c r="D290" s="2">
        <v>4</v>
      </c>
      <c r="E290" s="2">
        <v>35</v>
      </c>
      <c r="F290" s="8">
        <v>0</v>
      </c>
      <c r="G290" s="2">
        <v>3.85E-2</v>
      </c>
      <c r="H290" s="2">
        <v>133551.19390000001</v>
      </c>
      <c r="I290" s="2">
        <v>5141.7209670000002</v>
      </c>
      <c r="J290" s="2">
        <v>0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 t="s">
        <v>216</v>
      </c>
      <c r="B291" s="2" t="s">
        <v>490</v>
      </c>
      <c r="C291" s="2" t="s">
        <v>553</v>
      </c>
      <c r="D291" s="2">
        <v>2</v>
      </c>
      <c r="E291" s="16">
        <v>4909</v>
      </c>
      <c r="F291" s="8">
        <v>0</v>
      </c>
      <c r="G291" s="2" t="s">
        <v>57</v>
      </c>
      <c r="H291" s="2" t="s">
        <v>794</v>
      </c>
      <c r="I291" s="2" t="s">
        <v>57</v>
      </c>
      <c r="J291" s="2">
        <v>0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 t="s">
        <v>25</v>
      </c>
      <c r="B292" s="2" t="s">
        <v>490</v>
      </c>
      <c r="C292" s="2" t="s">
        <v>527</v>
      </c>
      <c r="D292" s="2">
        <v>2</v>
      </c>
      <c r="E292" s="2">
        <v>33</v>
      </c>
      <c r="F292" s="8">
        <v>0</v>
      </c>
      <c r="G292" s="2">
        <v>3.85E-2</v>
      </c>
      <c r="H292" s="2" t="s">
        <v>795</v>
      </c>
      <c r="I292" s="2">
        <v>4844.5243330000003</v>
      </c>
      <c r="J292" s="2">
        <v>0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 t="s">
        <v>293</v>
      </c>
      <c r="B293" s="2" t="s">
        <v>490</v>
      </c>
      <c r="C293" s="2" t="s">
        <v>572</v>
      </c>
      <c r="D293" s="2">
        <v>5</v>
      </c>
      <c r="E293" s="16">
        <v>190001</v>
      </c>
      <c r="F293" s="8">
        <v>0</v>
      </c>
      <c r="G293" s="2" t="s">
        <v>57</v>
      </c>
      <c r="H293" s="2">
        <v>124856.1746</v>
      </c>
      <c r="I293" s="2" t="s">
        <v>57</v>
      </c>
      <c r="J293" s="2">
        <v>0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 t="s">
        <v>216</v>
      </c>
      <c r="B294" s="2" t="s">
        <v>490</v>
      </c>
      <c r="C294" s="2" t="s">
        <v>739</v>
      </c>
      <c r="D294" s="2">
        <v>2</v>
      </c>
      <c r="E294" s="16">
        <v>4782</v>
      </c>
      <c r="F294" s="8">
        <v>0</v>
      </c>
      <c r="G294" s="2" t="s">
        <v>57</v>
      </c>
      <c r="H294" s="2" t="s">
        <v>796</v>
      </c>
      <c r="I294" s="2" t="s">
        <v>57</v>
      </c>
      <c r="J294" s="2">
        <v>0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 t="s">
        <v>307</v>
      </c>
      <c r="B295" s="2" t="s">
        <v>490</v>
      </c>
      <c r="C295" s="2" t="s">
        <v>797</v>
      </c>
      <c r="D295" s="2">
        <v>2</v>
      </c>
      <c r="E295" s="16">
        <v>32597</v>
      </c>
      <c r="F295" s="8">
        <v>0</v>
      </c>
      <c r="G295" s="2" t="s">
        <v>57</v>
      </c>
      <c r="H295" s="2">
        <v>123867.8527</v>
      </c>
      <c r="I295" s="2" t="s">
        <v>57</v>
      </c>
      <c r="J295" s="2">
        <v>0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 t="s">
        <v>232</v>
      </c>
      <c r="B296" s="2" t="s">
        <v>490</v>
      </c>
      <c r="C296" s="2" t="s">
        <v>527</v>
      </c>
      <c r="D296" s="2">
        <v>2</v>
      </c>
      <c r="E296" s="16">
        <v>36392</v>
      </c>
      <c r="F296" s="8">
        <v>0</v>
      </c>
      <c r="G296" s="2" t="s">
        <v>57</v>
      </c>
      <c r="H296" s="2" t="s">
        <v>798</v>
      </c>
      <c r="I296" s="2" t="s">
        <v>57</v>
      </c>
      <c r="J296" s="2">
        <v>0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 t="s">
        <v>456</v>
      </c>
      <c r="B297" s="2" t="s">
        <v>490</v>
      </c>
      <c r="C297" s="2" t="s">
        <v>572</v>
      </c>
      <c r="D297" s="2">
        <v>5</v>
      </c>
      <c r="E297" s="16">
        <v>473253</v>
      </c>
      <c r="F297" s="2">
        <v>0</v>
      </c>
      <c r="G297" s="2" t="s">
        <v>57</v>
      </c>
      <c r="H297" s="2" t="s">
        <v>799</v>
      </c>
      <c r="I297" s="2" t="s">
        <v>57</v>
      </c>
      <c r="J297" s="2">
        <v>0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 t="s">
        <v>33</v>
      </c>
      <c r="B298" s="2" t="s">
        <v>497</v>
      </c>
      <c r="C298" s="2" t="s">
        <v>800</v>
      </c>
      <c r="D298" s="2">
        <v>4</v>
      </c>
      <c r="E298" s="16">
        <v>120489</v>
      </c>
      <c r="F298" s="8">
        <v>0</v>
      </c>
      <c r="G298" s="2">
        <v>0.1197</v>
      </c>
      <c r="H298" s="2" t="s">
        <v>801</v>
      </c>
      <c r="I298" s="2">
        <v>14422.590550000001</v>
      </c>
      <c r="J298" s="2">
        <v>0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 t="s">
        <v>262</v>
      </c>
      <c r="B299" s="2" t="s">
        <v>493</v>
      </c>
      <c r="C299" s="2" t="s">
        <v>374</v>
      </c>
      <c r="D299" s="2">
        <v>1</v>
      </c>
      <c r="E299" s="16">
        <v>902267</v>
      </c>
      <c r="F299" s="8">
        <v>0</v>
      </c>
      <c r="G299" s="2">
        <v>0.1197</v>
      </c>
      <c r="H299" s="2" t="s">
        <v>802</v>
      </c>
      <c r="I299" s="2">
        <v>13845.77434</v>
      </c>
      <c r="J299" s="2">
        <v>0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 t="s">
        <v>232</v>
      </c>
      <c r="B300" s="2" t="s">
        <v>490</v>
      </c>
      <c r="C300" s="2" t="s">
        <v>624</v>
      </c>
      <c r="D300" s="2">
        <v>2</v>
      </c>
      <c r="E300" s="16">
        <v>30394</v>
      </c>
      <c r="F300" s="8">
        <v>0</v>
      </c>
      <c r="G300" s="2" t="s">
        <v>57</v>
      </c>
      <c r="H300" s="2" t="s">
        <v>803</v>
      </c>
      <c r="I300" s="2" t="s">
        <v>57</v>
      </c>
      <c r="J300" s="2">
        <v>0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 t="s">
        <v>33</v>
      </c>
      <c r="B301" s="2" t="s">
        <v>490</v>
      </c>
      <c r="C301" s="2" t="s">
        <v>804</v>
      </c>
      <c r="D301" s="2">
        <v>2</v>
      </c>
      <c r="E301" s="16">
        <v>100528</v>
      </c>
      <c r="F301" s="8">
        <v>0.27729999999999999</v>
      </c>
      <c r="G301" s="2">
        <v>0.1197</v>
      </c>
      <c r="H301" s="2" t="s">
        <v>805</v>
      </c>
      <c r="I301" s="2">
        <v>12033.16927</v>
      </c>
      <c r="J301" s="2">
        <v>27876.339499999998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 t="s">
        <v>49</v>
      </c>
      <c r="B302" s="2" t="s">
        <v>490</v>
      </c>
      <c r="C302" s="2" t="s">
        <v>572</v>
      </c>
      <c r="D302" s="2">
        <v>5</v>
      </c>
      <c r="E302" s="16">
        <v>54924</v>
      </c>
      <c r="F302" s="8">
        <v>0</v>
      </c>
      <c r="G302" s="2">
        <v>8.1299999999999997E-2</v>
      </c>
      <c r="H302" s="2" t="s">
        <v>806</v>
      </c>
      <c r="I302" s="2">
        <v>8158.187731</v>
      </c>
      <c r="J302" s="2">
        <v>0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 t="s">
        <v>105</v>
      </c>
      <c r="B303" s="2" t="s">
        <v>497</v>
      </c>
      <c r="C303" s="2" t="s">
        <v>391</v>
      </c>
      <c r="D303" s="2">
        <v>4</v>
      </c>
      <c r="E303" s="2">
        <v>232</v>
      </c>
      <c r="F303" s="8">
        <v>0</v>
      </c>
      <c r="G303" s="2">
        <v>2.29E-2</v>
      </c>
      <c r="H303" s="2" t="s">
        <v>807</v>
      </c>
      <c r="I303" s="2">
        <v>2283.4279799999999</v>
      </c>
      <c r="J303" s="2">
        <v>0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 t="s">
        <v>182</v>
      </c>
      <c r="B304" s="2" t="s">
        <v>478</v>
      </c>
      <c r="C304" s="2" t="s">
        <v>380</v>
      </c>
      <c r="D304" s="2">
        <v>4</v>
      </c>
      <c r="E304" s="2">
        <v>55</v>
      </c>
      <c r="F304" s="2">
        <v>4.4999999999999998E-2</v>
      </c>
      <c r="G304" s="2">
        <v>5.28E-2</v>
      </c>
      <c r="H304" s="2" t="s">
        <v>808</v>
      </c>
      <c r="I304" s="2">
        <v>5192.3474150000002</v>
      </c>
      <c r="J304" s="2">
        <v>4425.2960919999996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 t="s">
        <v>232</v>
      </c>
      <c r="B305" s="2" t="s">
        <v>490</v>
      </c>
      <c r="C305" s="2" t="s">
        <v>505</v>
      </c>
      <c r="D305" s="2">
        <v>2</v>
      </c>
      <c r="E305" s="16">
        <v>28399</v>
      </c>
      <c r="F305" s="8">
        <v>0</v>
      </c>
      <c r="G305" s="2" t="s">
        <v>57</v>
      </c>
      <c r="H305" s="2">
        <v>95834.952900000004</v>
      </c>
      <c r="I305" s="2" t="s">
        <v>57</v>
      </c>
      <c r="J305" s="2">
        <v>0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 t="s">
        <v>17</v>
      </c>
      <c r="B306" s="2" t="s">
        <v>493</v>
      </c>
      <c r="C306" s="2" t="s">
        <v>377</v>
      </c>
      <c r="D306" s="2">
        <v>1</v>
      </c>
      <c r="E306" s="2">
        <v>2</v>
      </c>
      <c r="F306" s="2">
        <v>0</v>
      </c>
      <c r="G306" s="2">
        <v>2.92E-2</v>
      </c>
      <c r="H306" s="2" t="s">
        <v>809</v>
      </c>
      <c r="I306" s="2">
        <v>2692.289021</v>
      </c>
      <c r="J306" s="2">
        <v>0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 t="s">
        <v>262</v>
      </c>
      <c r="B307" s="2" t="s">
        <v>493</v>
      </c>
      <c r="C307" s="2" t="s">
        <v>376</v>
      </c>
      <c r="D307" s="2">
        <v>1</v>
      </c>
      <c r="E307" s="16">
        <v>718764</v>
      </c>
      <c r="F307" s="8">
        <v>0</v>
      </c>
      <c r="G307" s="2">
        <v>0.1197</v>
      </c>
      <c r="H307" s="2" t="s">
        <v>810</v>
      </c>
      <c r="I307" s="2">
        <v>11029.818010000001</v>
      </c>
      <c r="J307" s="2">
        <v>0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 t="s">
        <v>25</v>
      </c>
      <c r="B308" s="2" t="s">
        <v>497</v>
      </c>
      <c r="C308" s="2" t="s">
        <v>392</v>
      </c>
      <c r="D308" s="2">
        <v>5</v>
      </c>
      <c r="E308" s="2">
        <v>21</v>
      </c>
      <c r="F308" s="2">
        <v>0</v>
      </c>
      <c r="G308" s="2">
        <v>3.85E-2</v>
      </c>
      <c r="H308" s="2" t="s">
        <v>811</v>
      </c>
      <c r="I308" s="2">
        <v>3019.4265340000002</v>
      </c>
      <c r="J308" s="2">
        <v>0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 t="s">
        <v>17</v>
      </c>
      <c r="B309" s="2" t="s">
        <v>490</v>
      </c>
      <c r="C309" s="2" t="s">
        <v>780</v>
      </c>
      <c r="D309" s="2">
        <v>2</v>
      </c>
      <c r="E309" s="2">
        <v>2</v>
      </c>
      <c r="F309" s="8">
        <v>0</v>
      </c>
      <c r="G309" s="2">
        <v>2.92E-2</v>
      </c>
      <c r="H309" s="2">
        <v>77211.20478</v>
      </c>
      <c r="I309" s="2">
        <v>2254.56718</v>
      </c>
      <c r="J309" s="2">
        <v>0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 t="s">
        <v>309</v>
      </c>
      <c r="B310" s="2" t="s">
        <v>490</v>
      </c>
      <c r="C310" s="2" t="s">
        <v>566</v>
      </c>
      <c r="D310" s="2">
        <v>2</v>
      </c>
      <c r="E310" s="16">
        <v>93674</v>
      </c>
      <c r="F310" s="8">
        <v>0</v>
      </c>
      <c r="G310" s="2" t="s">
        <v>57</v>
      </c>
      <c r="H310" s="2" t="s">
        <v>812</v>
      </c>
      <c r="I310" s="2" t="s">
        <v>57</v>
      </c>
      <c r="J310" s="2">
        <v>0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 t="s">
        <v>232</v>
      </c>
      <c r="B311" s="2" t="s">
        <v>490</v>
      </c>
      <c r="C311" s="2" t="s">
        <v>553</v>
      </c>
      <c r="D311" s="2">
        <v>2</v>
      </c>
      <c r="E311" s="16">
        <v>22457</v>
      </c>
      <c r="F311" s="8">
        <v>0</v>
      </c>
      <c r="G311" s="2" t="s">
        <v>57</v>
      </c>
      <c r="H311" s="2" t="s">
        <v>813</v>
      </c>
      <c r="I311" s="2" t="s">
        <v>57</v>
      </c>
      <c r="J311" s="2">
        <v>0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 t="s">
        <v>464</v>
      </c>
      <c r="B312" s="2" t="s">
        <v>497</v>
      </c>
      <c r="C312" s="2" t="s">
        <v>651</v>
      </c>
      <c r="D312" s="2">
        <v>4</v>
      </c>
      <c r="E312" s="16">
        <v>20285</v>
      </c>
      <c r="F312" s="8">
        <v>-3.0000000000000001E-3</v>
      </c>
      <c r="G312" s="2" t="s">
        <v>57</v>
      </c>
      <c r="H312" s="2" t="s">
        <v>814</v>
      </c>
      <c r="I312" s="2" t="s">
        <v>57</v>
      </c>
      <c r="J312" s="2">
        <v>-202.838356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 t="s">
        <v>113</v>
      </c>
      <c r="B313" s="2" t="s">
        <v>493</v>
      </c>
      <c r="C313" s="2" t="s">
        <v>376</v>
      </c>
      <c r="D313" s="2">
        <v>1</v>
      </c>
      <c r="E313" s="16">
        <v>13445</v>
      </c>
      <c r="F313" s="8">
        <v>0</v>
      </c>
      <c r="G313" s="2">
        <v>0.13500000000000001</v>
      </c>
      <c r="H313" s="2" t="s">
        <v>815</v>
      </c>
      <c r="I313" s="2">
        <v>9070.8268329999992</v>
      </c>
      <c r="J313" s="2">
        <v>0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 t="s">
        <v>216</v>
      </c>
      <c r="B314" s="2" t="s">
        <v>490</v>
      </c>
      <c r="C314" s="2" t="s">
        <v>636</v>
      </c>
      <c r="D314" s="2">
        <v>2</v>
      </c>
      <c r="E314" s="16">
        <v>2411</v>
      </c>
      <c r="F314" s="2">
        <v>0</v>
      </c>
      <c r="G314" s="2" t="s">
        <v>57</v>
      </c>
      <c r="H314" s="2" t="s">
        <v>816</v>
      </c>
      <c r="I314" s="2" t="s">
        <v>57</v>
      </c>
      <c r="J314" s="2">
        <v>0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 t="s">
        <v>99</v>
      </c>
      <c r="B315" s="2" t="s">
        <v>493</v>
      </c>
      <c r="C315" s="2" t="s">
        <v>374</v>
      </c>
      <c r="D315" s="2">
        <v>1</v>
      </c>
      <c r="E315" s="2">
        <v>116</v>
      </c>
      <c r="F315" s="8">
        <v>0</v>
      </c>
      <c r="G315" s="2">
        <v>5.8400000000000001E-2</v>
      </c>
      <c r="H315" s="2" t="s">
        <v>817</v>
      </c>
      <c r="I315" s="2">
        <v>3564.999988</v>
      </c>
      <c r="J315" s="2">
        <v>0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 t="s">
        <v>182</v>
      </c>
      <c r="B316" s="2" t="s">
        <v>493</v>
      </c>
      <c r="C316" s="2" t="s">
        <v>376</v>
      </c>
      <c r="D316" s="2">
        <v>1</v>
      </c>
      <c r="E316" s="2">
        <v>34</v>
      </c>
      <c r="F316" s="8">
        <v>0</v>
      </c>
      <c r="G316" s="2">
        <v>5.28E-2</v>
      </c>
      <c r="H316" s="2" t="s">
        <v>818</v>
      </c>
      <c r="I316" s="2">
        <v>3167.6991280000002</v>
      </c>
      <c r="J316" s="2">
        <v>0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 t="s">
        <v>119</v>
      </c>
      <c r="B317" s="2" t="s">
        <v>493</v>
      </c>
      <c r="C317" s="2" t="s">
        <v>374</v>
      </c>
      <c r="D317" s="2">
        <v>1</v>
      </c>
      <c r="E317" s="16">
        <v>4044</v>
      </c>
      <c r="F317" s="2">
        <v>0</v>
      </c>
      <c r="G317" s="2">
        <v>2.29E-2</v>
      </c>
      <c r="H317" s="2">
        <v>57844.114889999997</v>
      </c>
      <c r="I317" s="2">
        <v>1324.6302310000001</v>
      </c>
      <c r="J317" s="2">
        <v>0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 t="s">
        <v>440</v>
      </c>
      <c r="B318" s="2" t="s">
        <v>490</v>
      </c>
      <c r="C318" s="2" t="s">
        <v>819</v>
      </c>
      <c r="D318" s="2">
        <v>2</v>
      </c>
      <c r="E318" s="2">
        <v>121</v>
      </c>
      <c r="F318" s="2">
        <v>0</v>
      </c>
      <c r="G318" s="2" t="s">
        <v>57</v>
      </c>
      <c r="H318" s="2">
        <v>57568.549149999999</v>
      </c>
      <c r="I318" s="2" t="s">
        <v>57</v>
      </c>
      <c r="J318" s="2">
        <v>0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 t="s">
        <v>309</v>
      </c>
      <c r="B319" s="2" t="s">
        <v>490</v>
      </c>
      <c r="C319" s="2" t="s">
        <v>820</v>
      </c>
      <c r="D319" s="2">
        <v>2</v>
      </c>
      <c r="E319" s="16">
        <v>65473</v>
      </c>
      <c r="F319" s="2">
        <v>0</v>
      </c>
      <c r="G319" s="2" t="s">
        <v>57</v>
      </c>
      <c r="H319" s="2">
        <v>53617.247960000001</v>
      </c>
      <c r="I319" s="2" t="s">
        <v>57</v>
      </c>
      <c r="J319" s="2">
        <v>0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 t="s">
        <v>287</v>
      </c>
      <c r="B320" s="2" t="s">
        <v>493</v>
      </c>
      <c r="C320" s="2" t="s">
        <v>375</v>
      </c>
      <c r="D320" s="2">
        <v>1</v>
      </c>
      <c r="E320" s="16">
        <v>105118</v>
      </c>
      <c r="F320" s="8">
        <v>0</v>
      </c>
      <c r="G320" s="2" t="s">
        <v>57</v>
      </c>
      <c r="H320" s="2" t="s">
        <v>821</v>
      </c>
      <c r="I320" s="2" t="s">
        <v>57</v>
      </c>
      <c r="J320" s="2">
        <v>0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 t="s">
        <v>87</v>
      </c>
      <c r="B321" s="2" t="s">
        <v>493</v>
      </c>
      <c r="C321" s="2" t="s">
        <v>377</v>
      </c>
      <c r="D321" s="2">
        <v>1</v>
      </c>
      <c r="E321" s="16">
        <v>1974</v>
      </c>
      <c r="F321" s="8">
        <v>0</v>
      </c>
      <c r="G321" s="2">
        <v>7.4899999999999994E-2</v>
      </c>
      <c r="H321" s="2" t="s">
        <v>822</v>
      </c>
      <c r="I321" s="2">
        <v>3821.677948</v>
      </c>
      <c r="J321" s="2">
        <v>0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 t="s">
        <v>232</v>
      </c>
      <c r="B322" s="2" t="s">
        <v>490</v>
      </c>
      <c r="C322" s="2" t="s">
        <v>739</v>
      </c>
      <c r="D322" s="2">
        <v>2</v>
      </c>
      <c r="E322" s="16">
        <v>14659</v>
      </c>
      <c r="F322" s="8">
        <v>9.8199999999999996E-2</v>
      </c>
      <c r="G322" s="2" t="s">
        <v>57</v>
      </c>
      <c r="H322" s="2" t="s">
        <v>823</v>
      </c>
      <c r="I322" s="2" t="s">
        <v>57</v>
      </c>
      <c r="J322" s="2">
        <v>4857.7871940000005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 t="s">
        <v>232</v>
      </c>
      <c r="B323" s="2" t="s">
        <v>490</v>
      </c>
      <c r="C323" s="2" t="s">
        <v>536</v>
      </c>
      <c r="D323" s="2">
        <v>5</v>
      </c>
      <c r="E323" s="16">
        <v>14304</v>
      </c>
      <c r="F323" s="8">
        <v>0</v>
      </c>
      <c r="G323" s="2" t="s">
        <v>57</v>
      </c>
      <c r="H323" s="2" t="s">
        <v>824</v>
      </c>
      <c r="I323" s="2" t="s">
        <v>57</v>
      </c>
      <c r="J323" s="2">
        <v>0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 t="s">
        <v>188</v>
      </c>
      <c r="B324" s="2" t="s">
        <v>493</v>
      </c>
      <c r="C324" s="2" t="s">
        <v>374</v>
      </c>
      <c r="D324" s="2">
        <v>1</v>
      </c>
      <c r="E324" s="16">
        <v>15097</v>
      </c>
      <c r="F324" s="8">
        <v>0</v>
      </c>
      <c r="G324" s="2">
        <v>5.8799999999999998E-2</v>
      </c>
      <c r="H324" s="2">
        <v>47475.534879999999</v>
      </c>
      <c r="I324" s="2">
        <v>2791.561451</v>
      </c>
      <c r="J324" s="2">
        <v>0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 t="s">
        <v>440</v>
      </c>
      <c r="B325" s="2" t="s">
        <v>490</v>
      </c>
      <c r="C325" s="2" t="s">
        <v>584</v>
      </c>
      <c r="D325" s="2">
        <v>2</v>
      </c>
      <c r="E325" s="2">
        <v>99</v>
      </c>
      <c r="F325" s="8">
        <v>0</v>
      </c>
      <c r="G325" s="2" t="s">
        <v>57</v>
      </c>
      <c r="H325" s="2" t="s">
        <v>825</v>
      </c>
      <c r="I325" s="2" t="s">
        <v>57</v>
      </c>
      <c r="J325" s="2">
        <v>0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 t="s">
        <v>33</v>
      </c>
      <c r="B326" s="2" t="s">
        <v>490</v>
      </c>
      <c r="C326" s="2" t="s">
        <v>572</v>
      </c>
      <c r="D326" s="2">
        <v>5</v>
      </c>
      <c r="E326" s="16">
        <v>44799</v>
      </c>
      <c r="F326" s="8">
        <v>0</v>
      </c>
      <c r="G326" s="2">
        <v>0.1197</v>
      </c>
      <c r="H326" s="2" t="s">
        <v>826</v>
      </c>
      <c r="I326" s="2">
        <v>5362.4413690000001</v>
      </c>
      <c r="J326" s="2">
        <v>0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 t="s">
        <v>127</v>
      </c>
      <c r="B327" s="2" t="s">
        <v>493</v>
      </c>
      <c r="C327" s="2" t="s">
        <v>376</v>
      </c>
      <c r="D327" s="2">
        <v>1</v>
      </c>
      <c r="E327" s="2">
        <v>789</v>
      </c>
      <c r="F327" s="8">
        <v>0</v>
      </c>
      <c r="G327" s="2">
        <v>4.9200000000000001E-2</v>
      </c>
      <c r="H327" s="2" t="s">
        <v>827</v>
      </c>
      <c r="I327" s="2">
        <v>2196.0608379999999</v>
      </c>
      <c r="J327" s="2">
        <v>0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 t="s">
        <v>25</v>
      </c>
      <c r="B328" s="2" t="s">
        <v>490</v>
      </c>
      <c r="C328" s="2" t="s">
        <v>541</v>
      </c>
      <c r="D328" s="2">
        <v>5</v>
      </c>
      <c r="E328" s="2">
        <v>11</v>
      </c>
      <c r="F328" s="8">
        <v>0</v>
      </c>
      <c r="G328" s="2">
        <v>3.85E-2</v>
      </c>
      <c r="H328" s="2" t="s">
        <v>828</v>
      </c>
      <c r="I328" s="2">
        <v>1665.5945039999999</v>
      </c>
      <c r="J328" s="2">
        <v>0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 t="s">
        <v>49</v>
      </c>
      <c r="B329" s="2" t="s">
        <v>493</v>
      </c>
      <c r="C329" s="2" t="s">
        <v>374</v>
      </c>
      <c r="D329" s="2">
        <v>1</v>
      </c>
      <c r="E329" s="16">
        <v>22602</v>
      </c>
      <c r="F329" s="8">
        <v>0</v>
      </c>
      <c r="G329" s="2">
        <v>8.1299999999999997E-2</v>
      </c>
      <c r="H329" s="2" t="s">
        <v>829</v>
      </c>
      <c r="I329" s="2">
        <v>3357.1676560000001</v>
      </c>
      <c r="J329" s="2">
        <v>0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 t="s">
        <v>25</v>
      </c>
      <c r="B330" s="2" t="s">
        <v>490</v>
      </c>
      <c r="C330" s="2" t="s">
        <v>514</v>
      </c>
      <c r="D330" s="2">
        <v>2</v>
      </c>
      <c r="E330" s="2">
        <v>11</v>
      </c>
      <c r="F330" s="8">
        <v>0</v>
      </c>
      <c r="G330" s="2">
        <v>3.85E-2</v>
      </c>
      <c r="H330" s="2" t="s">
        <v>830</v>
      </c>
      <c r="I330" s="2">
        <v>1567.8232009999999</v>
      </c>
      <c r="J330" s="2">
        <v>0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 t="s">
        <v>232</v>
      </c>
      <c r="B331" s="2" t="s">
        <v>493</v>
      </c>
      <c r="C331" s="2" t="s">
        <v>375</v>
      </c>
      <c r="D331" s="2">
        <v>1</v>
      </c>
      <c r="E331" s="16">
        <v>11545</v>
      </c>
      <c r="F331" s="8">
        <v>0</v>
      </c>
      <c r="G331" s="2" t="s">
        <v>57</v>
      </c>
      <c r="H331" s="2" t="s">
        <v>831</v>
      </c>
      <c r="I331" s="2" t="s">
        <v>57</v>
      </c>
      <c r="J331" s="2">
        <v>0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 t="s">
        <v>216</v>
      </c>
      <c r="B332" s="2" t="s">
        <v>490</v>
      </c>
      <c r="C332" s="2" t="s">
        <v>576</v>
      </c>
      <c r="D332" s="2">
        <v>2</v>
      </c>
      <c r="E332" s="16">
        <v>1487</v>
      </c>
      <c r="F332" s="8">
        <v>0</v>
      </c>
      <c r="G332" s="2" t="s">
        <v>57</v>
      </c>
      <c r="H332" s="2" t="s">
        <v>832</v>
      </c>
      <c r="I332" s="2" t="s">
        <v>57</v>
      </c>
      <c r="J332" s="2">
        <v>0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 t="s">
        <v>218</v>
      </c>
      <c r="B333" s="2" t="s">
        <v>493</v>
      </c>
      <c r="C333" s="2" t="s">
        <v>376</v>
      </c>
      <c r="D333" s="2">
        <v>1</v>
      </c>
      <c r="E333" s="16">
        <v>29004</v>
      </c>
      <c r="F333" s="8">
        <v>0</v>
      </c>
      <c r="G333" s="2">
        <v>0.1197</v>
      </c>
      <c r="H333" s="2" t="s">
        <v>833</v>
      </c>
      <c r="I333" s="2">
        <v>4587.9556839999996</v>
      </c>
      <c r="J333" s="2">
        <v>0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 t="s">
        <v>307</v>
      </c>
      <c r="B334" s="2" t="s">
        <v>490</v>
      </c>
      <c r="C334" s="2" t="s">
        <v>834</v>
      </c>
      <c r="D334" s="2">
        <v>2</v>
      </c>
      <c r="E334" s="16">
        <v>9871</v>
      </c>
      <c r="F334" s="8">
        <v>0</v>
      </c>
      <c r="G334" s="2" t="s">
        <v>57</v>
      </c>
      <c r="H334" s="2" t="s">
        <v>835</v>
      </c>
      <c r="I334" s="2" t="s">
        <v>57</v>
      </c>
      <c r="J334" s="2">
        <v>0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 t="s">
        <v>139</v>
      </c>
      <c r="B335" s="2" t="s">
        <v>490</v>
      </c>
      <c r="C335" s="2" t="s">
        <v>836</v>
      </c>
      <c r="D335" s="2">
        <v>5</v>
      </c>
      <c r="E335" s="2">
        <v>229</v>
      </c>
      <c r="F335" s="8">
        <v>6.7599999999999993E-2</v>
      </c>
      <c r="G335" s="2">
        <v>0.04</v>
      </c>
      <c r="H335" s="2" t="s">
        <v>837</v>
      </c>
      <c r="I335" s="2">
        <v>1496.507065</v>
      </c>
      <c r="J335" s="2">
        <v>2529.096939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 t="s">
        <v>232</v>
      </c>
      <c r="B336" s="2" t="s">
        <v>490</v>
      </c>
      <c r="C336" s="2" t="s">
        <v>636</v>
      </c>
      <c r="D336" s="2">
        <v>2</v>
      </c>
      <c r="E336" s="16">
        <v>11040</v>
      </c>
      <c r="F336" s="8">
        <v>0</v>
      </c>
      <c r="G336" s="2" t="s">
        <v>57</v>
      </c>
      <c r="H336" s="2" t="s">
        <v>838</v>
      </c>
      <c r="I336" s="2" t="s">
        <v>57</v>
      </c>
      <c r="J336" s="2">
        <v>0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 t="s">
        <v>438</v>
      </c>
      <c r="B337" s="2" t="s">
        <v>490</v>
      </c>
      <c r="C337" s="2" t="s">
        <v>597</v>
      </c>
      <c r="D337" s="2">
        <v>5</v>
      </c>
      <c r="E337" s="2">
        <v>463</v>
      </c>
      <c r="F337" s="8">
        <v>0</v>
      </c>
      <c r="G337" s="2" t="s">
        <v>57</v>
      </c>
      <c r="H337" s="2" t="s">
        <v>839</v>
      </c>
      <c r="I337" s="2" t="s">
        <v>57</v>
      </c>
      <c r="J337" s="2">
        <v>0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 t="s">
        <v>232</v>
      </c>
      <c r="B338" s="2" t="s">
        <v>493</v>
      </c>
      <c r="C338" s="2" t="s">
        <v>374</v>
      </c>
      <c r="D338" s="2">
        <v>1</v>
      </c>
      <c r="E338" s="16">
        <v>9830</v>
      </c>
      <c r="F338" s="8">
        <v>0</v>
      </c>
      <c r="G338" s="2" t="s">
        <v>57</v>
      </c>
      <c r="H338" s="2" t="s">
        <v>840</v>
      </c>
      <c r="I338" s="2" t="s">
        <v>57</v>
      </c>
      <c r="J338" s="2">
        <v>0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 t="s">
        <v>232</v>
      </c>
      <c r="B339" s="2" t="s">
        <v>490</v>
      </c>
      <c r="C339" s="2" t="s">
        <v>514</v>
      </c>
      <c r="D339" s="2">
        <v>2</v>
      </c>
      <c r="E339" s="16">
        <v>9715</v>
      </c>
      <c r="F339" s="8">
        <v>0</v>
      </c>
      <c r="G339" s="2" t="s">
        <v>57</v>
      </c>
      <c r="H339" s="2" t="s">
        <v>841</v>
      </c>
      <c r="I339" s="2" t="s">
        <v>57</v>
      </c>
      <c r="J339" s="2">
        <v>0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 t="s">
        <v>93</v>
      </c>
      <c r="B340" s="2" t="s">
        <v>493</v>
      </c>
      <c r="C340" s="2" t="s">
        <v>376</v>
      </c>
      <c r="D340" s="2">
        <v>1</v>
      </c>
      <c r="E340" s="2">
        <v>222</v>
      </c>
      <c r="F340" s="8">
        <v>0</v>
      </c>
      <c r="G340" s="2">
        <v>2.87E-2</v>
      </c>
      <c r="H340" s="2" t="s">
        <v>842</v>
      </c>
      <c r="I340" s="2">
        <v>937.23622809999995</v>
      </c>
      <c r="J340" s="2">
        <v>0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 t="s">
        <v>153</v>
      </c>
      <c r="B341" s="2" t="s">
        <v>493</v>
      </c>
      <c r="C341" s="2" t="s">
        <v>374</v>
      </c>
      <c r="D341" s="2">
        <v>1</v>
      </c>
      <c r="E341" s="2">
        <v>215</v>
      </c>
      <c r="F341" s="8">
        <v>0</v>
      </c>
      <c r="G341" s="2">
        <v>1.61E-2</v>
      </c>
      <c r="H341" s="2" t="s">
        <v>843</v>
      </c>
      <c r="I341" s="2">
        <v>514.20970299999999</v>
      </c>
      <c r="J341" s="2">
        <v>0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 t="s">
        <v>464</v>
      </c>
      <c r="B342" s="2" t="s">
        <v>497</v>
      </c>
      <c r="C342" s="2" t="s">
        <v>641</v>
      </c>
      <c r="D342" s="2">
        <v>4</v>
      </c>
      <c r="E342" s="16">
        <v>9449</v>
      </c>
      <c r="F342" s="8">
        <v>-0.80349999999999999</v>
      </c>
      <c r="G342" s="2" t="s">
        <v>57</v>
      </c>
      <c r="H342" s="2" t="s">
        <v>844</v>
      </c>
      <c r="I342" s="2" t="s">
        <v>57</v>
      </c>
      <c r="J342" s="2">
        <v>-25394.330099999999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 t="s">
        <v>313</v>
      </c>
      <c r="B343" s="2" t="s">
        <v>490</v>
      </c>
      <c r="C343" s="2" t="s">
        <v>647</v>
      </c>
      <c r="D343" s="2">
        <v>2</v>
      </c>
      <c r="E343" s="16">
        <v>28065</v>
      </c>
      <c r="F343" s="8">
        <v>0</v>
      </c>
      <c r="G343" s="2" t="s">
        <v>57</v>
      </c>
      <c r="H343" s="2" t="s">
        <v>314</v>
      </c>
      <c r="I343" s="2" t="s">
        <v>57</v>
      </c>
      <c r="J343" s="2">
        <v>0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 t="s">
        <v>216</v>
      </c>
      <c r="B344" s="2" t="s">
        <v>490</v>
      </c>
      <c r="C344" s="2" t="s">
        <v>647</v>
      </c>
      <c r="D344" s="2">
        <v>2</v>
      </c>
      <c r="E344" s="16">
        <v>1133</v>
      </c>
      <c r="F344" s="8">
        <v>0</v>
      </c>
      <c r="G344" s="2" t="s">
        <v>57</v>
      </c>
      <c r="H344" s="2" t="s">
        <v>845</v>
      </c>
      <c r="I344" s="2" t="s">
        <v>57</v>
      </c>
      <c r="J344" s="2">
        <v>0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 t="s">
        <v>232</v>
      </c>
      <c r="B345" s="2" t="s">
        <v>490</v>
      </c>
      <c r="C345" s="2" t="s">
        <v>562</v>
      </c>
      <c r="D345" s="2">
        <v>2</v>
      </c>
      <c r="E345" s="16">
        <v>8284</v>
      </c>
      <c r="F345" s="8">
        <v>0</v>
      </c>
      <c r="G345" s="2" t="s">
        <v>57</v>
      </c>
      <c r="H345" s="2" t="s">
        <v>846</v>
      </c>
      <c r="I345" s="2" t="s">
        <v>57</v>
      </c>
      <c r="J345" s="2">
        <v>0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 t="s">
        <v>222</v>
      </c>
      <c r="B346" s="2" t="s">
        <v>493</v>
      </c>
      <c r="C346" s="2" t="s">
        <v>376</v>
      </c>
      <c r="D346" s="2">
        <v>1</v>
      </c>
      <c r="E346" s="16">
        <v>37638</v>
      </c>
      <c r="F346" s="8">
        <v>0</v>
      </c>
      <c r="G346" s="2">
        <v>0.1197</v>
      </c>
      <c r="H346" s="2" t="s">
        <v>847</v>
      </c>
      <c r="I346" s="2">
        <v>3207.7512430000002</v>
      </c>
      <c r="J346" s="2">
        <v>0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 t="s">
        <v>252</v>
      </c>
      <c r="B347" s="2" t="s">
        <v>493</v>
      </c>
      <c r="C347" s="2" t="s">
        <v>376</v>
      </c>
      <c r="D347" s="2">
        <v>1</v>
      </c>
      <c r="E347" s="16">
        <v>30800</v>
      </c>
      <c r="F347" s="8">
        <v>0</v>
      </c>
      <c r="G347" s="2">
        <v>0.1197</v>
      </c>
      <c r="H347" s="2" t="s">
        <v>848</v>
      </c>
      <c r="I347" s="2">
        <v>2876.0414759999999</v>
      </c>
      <c r="J347" s="2">
        <v>0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 t="s">
        <v>33</v>
      </c>
      <c r="B348" s="2" t="s">
        <v>497</v>
      </c>
      <c r="C348" s="2" t="s">
        <v>392</v>
      </c>
      <c r="D348" s="2">
        <v>5</v>
      </c>
      <c r="E348" s="16">
        <v>23644</v>
      </c>
      <c r="F348" s="8">
        <v>0</v>
      </c>
      <c r="G348" s="2">
        <v>0.1197</v>
      </c>
      <c r="H348" s="2" t="s">
        <v>849</v>
      </c>
      <c r="I348" s="2">
        <v>2830.234637</v>
      </c>
      <c r="J348" s="2">
        <v>0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 t="s">
        <v>17</v>
      </c>
      <c r="B349" s="2" t="s">
        <v>497</v>
      </c>
      <c r="C349" s="2" t="s">
        <v>393</v>
      </c>
      <c r="D349" s="2">
        <v>5</v>
      </c>
      <c r="E349" s="2">
        <v>0</v>
      </c>
      <c r="F349" s="8">
        <v>0</v>
      </c>
      <c r="G349" s="2">
        <v>2.92E-2</v>
      </c>
      <c r="H349" s="2" t="s">
        <v>850</v>
      </c>
      <c r="I349" s="2">
        <v>675.91127830000005</v>
      </c>
      <c r="J349" s="2">
        <v>0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 t="s">
        <v>232</v>
      </c>
      <c r="B350" s="2" t="s">
        <v>490</v>
      </c>
      <c r="C350" s="2" t="s">
        <v>576</v>
      </c>
      <c r="D350" s="2">
        <v>2</v>
      </c>
      <c r="E350" s="16">
        <v>6796</v>
      </c>
      <c r="F350" s="8">
        <v>0</v>
      </c>
      <c r="G350" s="2" t="s">
        <v>57</v>
      </c>
      <c r="H350" s="2" t="s">
        <v>851</v>
      </c>
      <c r="I350" s="2" t="s">
        <v>57</v>
      </c>
      <c r="J350" s="2">
        <v>0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 t="s">
        <v>216</v>
      </c>
      <c r="B351" s="2" t="s">
        <v>581</v>
      </c>
      <c r="C351" s="2" t="s">
        <v>632</v>
      </c>
      <c r="D351" s="2">
        <v>2</v>
      </c>
      <c r="E351" s="2">
        <v>852</v>
      </c>
      <c r="F351" s="8">
        <v>0</v>
      </c>
      <c r="G351" s="2" t="s">
        <v>57</v>
      </c>
      <c r="H351" s="2" t="s">
        <v>852</v>
      </c>
      <c r="I351" s="2" t="s">
        <v>57</v>
      </c>
      <c r="J351" s="2">
        <v>0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 t="s">
        <v>165</v>
      </c>
      <c r="B352" s="2" t="s">
        <v>493</v>
      </c>
      <c r="C352" s="2" t="s">
        <v>374</v>
      </c>
      <c r="D352" s="2">
        <v>1</v>
      </c>
      <c r="E352" s="16">
        <v>20926</v>
      </c>
      <c r="F352" s="8">
        <v>0</v>
      </c>
      <c r="G352" s="2">
        <v>9.7999999999999997E-3</v>
      </c>
      <c r="H352" s="2" t="s">
        <v>853</v>
      </c>
      <c r="I352" s="2">
        <v>216.67158929999999</v>
      </c>
      <c r="J352" s="2">
        <v>0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 t="s">
        <v>17</v>
      </c>
      <c r="B353" s="2" t="s">
        <v>581</v>
      </c>
      <c r="C353" s="2" t="s">
        <v>854</v>
      </c>
      <c r="D353" s="2">
        <v>2</v>
      </c>
      <c r="E353" s="2">
        <v>0</v>
      </c>
      <c r="F353" s="8">
        <v>0</v>
      </c>
      <c r="G353" s="2">
        <v>2.92E-2</v>
      </c>
      <c r="H353" s="2" t="s">
        <v>855</v>
      </c>
      <c r="I353" s="2">
        <v>604.37110180000002</v>
      </c>
      <c r="J353" s="2">
        <v>0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 t="s">
        <v>315</v>
      </c>
      <c r="B354" s="2" t="s">
        <v>493</v>
      </c>
      <c r="C354" s="2" t="s">
        <v>375</v>
      </c>
      <c r="D354" s="2">
        <v>1</v>
      </c>
      <c r="E354" s="2">
        <v>9</v>
      </c>
      <c r="F354" s="8">
        <v>0</v>
      </c>
      <c r="G354" s="2" t="s">
        <v>57</v>
      </c>
      <c r="H354" s="2" t="s">
        <v>856</v>
      </c>
      <c r="I354" s="2" t="s">
        <v>57</v>
      </c>
      <c r="J354" s="2">
        <v>0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 t="s">
        <v>25</v>
      </c>
      <c r="B355" s="2" t="s">
        <v>361</v>
      </c>
      <c r="C355" s="2" t="s">
        <v>511</v>
      </c>
      <c r="D355" s="2">
        <v>3</v>
      </c>
      <c r="E355" s="2">
        <v>5</v>
      </c>
      <c r="F355" s="8">
        <v>0</v>
      </c>
      <c r="G355" s="2">
        <v>3.85E-2</v>
      </c>
      <c r="H355" s="2" t="s">
        <v>857</v>
      </c>
      <c r="I355" s="2">
        <v>709.00586229999999</v>
      </c>
      <c r="J355" s="2">
        <v>0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 t="s">
        <v>25</v>
      </c>
      <c r="B356" s="2" t="s">
        <v>490</v>
      </c>
      <c r="C356" s="2" t="s">
        <v>739</v>
      </c>
      <c r="D356" s="2">
        <v>2</v>
      </c>
      <c r="E356" s="2">
        <v>5</v>
      </c>
      <c r="F356" s="8">
        <v>0</v>
      </c>
      <c r="G356" s="2">
        <v>3.85E-2</v>
      </c>
      <c r="H356" s="2" t="s">
        <v>858</v>
      </c>
      <c r="I356" s="2">
        <v>708.73497589999999</v>
      </c>
      <c r="J356" s="2">
        <v>0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 t="s">
        <v>232</v>
      </c>
      <c r="B357" s="2" t="s">
        <v>490</v>
      </c>
      <c r="C357" s="2" t="s">
        <v>491</v>
      </c>
      <c r="D357" s="2">
        <v>2</v>
      </c>
      <c r="E357" s="16">
        <v>5377</v>
      </c>
      <c r="F357" s="8">
        <v>0</v>
      </c>
      <c r="G357" s="2" t="s">
        <v>57</v>
      </c>
      <c r="H357" s="2" t="s">
        <v>859</v>
      </c>
      <c r="I357" s="2" t="s">
        <v>57</v>
      </c>
      <c r="J357" s="2">
        <v>0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 t="s">
        <v>65</v>
      </c>
      <c r="B358" s="2" t="s">
        <v>493</v>
      </c>
      <c r="C358" s="2" t="s">
        <v>376</v>
      </c>
      <c r="D358" s="2">
        <v>1</v>
      </c>
      <c r="E358" s="16">
        <v>14728</v>
      </c>
      <c r="F358" s="8">
        <v>0</v>
      </c>
      <c r="G358" s="2">
        <v>2.1299999999999999E-2</v>
      </c>
      <c r="H358" s="2" t="s">
        <v>860</v>
      </c>
      <c r="I358" s="2">
        <v>385.28680780000002</v>
      </c>
      <c r="J358" s="2">
        <v>0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 t="s">
        <v>25</v>
      </c>
      <c r="B359" s="2" t="s">
        <v>361</v>
      </c>
      <c r="C359" s="2" t="s">
        <v>574</v>
      </c>
      <c r="D359" s="2">
        <v>3</v>
      </c>
      <c r="E359" s="2">
        <v>5</v>
      </c>
      <c r="F359" s="8">
        <v>0</v>
      </c>
      <c r="G359" s="2">
        <v>3.85E-2</v>
      </c>
      <c r="H359" s="2" t="s">
        <v>861</v>
      </c>
      <c r="I359" s="2">
        <v>695.27088389999994</v>
      </c>
      <c r="J359" s="2">
        <v>0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 t="s">
        <v>113</v>
      </c>
      <c r="B360" s="2" t="s">
        <v>493</v>
      </c>
      <c r="C360" s="2" t="s">
        <v>374</v>
      </c>
      <c r="D360" s="2">
        <v>1</v>
      </c>
      <c r="E360" s="16">
        <v>3604</v>
      </c>
      <c r="F360" s="8">
        <v>0</v>
      </c>
      <c r="G360" s="2">
        <v>0.13500000000000001</v>
      </c>
      <c r="H360" s="2" t="s">
        <v>862</v>
      </c>
      <c r="I360" s="2">
        <v>2431.2338709999999</v>
      </c>
      <c r="J360" s="2">
        <v>0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 t="s">
        <v>271</v>
      </c>
      <c r="B361" s="2" t="s">
        <v>497</v>
      </c>
      <c r="C361" s="2" t="s">
        <v>391</v>
      </c>
      <c r="D361" s="2">
        <v>4</v>
      </c>
      <c r="E361" s="2">
        <v>1</v>
      </c>
      <c r="F361" s="8">
        <v>0.2273</v>
      </c>
      <c r="G361" s="2" t="s">
        <v>57</v>
      </c>
      <c r="H361" s="2" t="s">
        <v>863</v>
      </c>
      <c r="I361" s="2" t="s">
        <v>57</v>
      </c>
      <c r="J361" s="2">
        <v>4087.5517209999998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 t="s">
        <v>25</v>
      </c>
      <c r="B362" s="2" t="s">
        <v>490</v>
      </c>
      <c r="C362" s="2" t="s">
        <v>804</v>
      </c>
      <c r="D362" s="2">
        <v>2</v>
      </c>
      <c r="E362" s="2">
        <v>5</v>
      </c>
      <c r="F362" s="8">
        <v>0</v>
      </c>
      <c r="G362" s="2">
        <v>3.85E-2</v>
      </c>
      <c r="H362" s="2" t="s">
        <v>864</v>
      </c>
      <c r="I362" s="2">
        <v>683.38735980000001</v>
      </c>
      <c r="J362" s="2">
        <v>0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 t="s">
        <v>236</v>
      </c>
      <c r="B363" s="2" t="s">
        <v>490</v>
      </c>
      <c r="C363" s="2" t="s">
        <v>544</v>
      </c>
      <c r="D363" s="2">
        <v>2</v>
      </c>
      <c r="E363" s="16">
        <v>3132</v>
      </c>
      <c r="F363" s="2">
        <v>0</v>
      </c>
      <c r="G363" s="2">
        <v>3.8699999999999998E-2</v>
      </c>
      <c r="H363" s="2" t="s">
        <v>865</v>
      </c>
      <c r="I363" s="2">
        <v>677.49789150000004</v>
      </c>
      <c r="J363" s="2">
        <v>0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 t="s">
        <v>139</v>
      </c>
      <c r="B364" s="2" t="s">
        <v>493</v>
      </c>
      <c r="C364" s="2" t="s">
        <v>376</v>
      </c>
      <c r="D364" s="2">
        <v>1</v>
      </c>
      <c r="E364" s="2">
        <v>107</v>
      </c>
      <c r="F364" s="8">
        <v>0</v>
      </c>
      <c r="G364" s="2">
        <v>0.04</v>
      </c>
      <c r="H364" s="2" t="s">
        <v>866</v>
      </c>
      <c r="I364" s="2">
        <v>699.42704100000003</v>
      </c>
      <c r="J364" s="2">
        <v>0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 t="s">
        <v>232</v>
      </c>
      <c r="B365" s="2" t="s">
        <v>490</v>
      </c>
      <c r="C365" s="2" t="s">
        <v>647</v>
      </c>
      <c r="D365" s="2">
        <v>2</v>
      </c>
      <c r="E365" s="16">
        <v>5182</v>
      </c>
      <c r="F365" s="8">
        <v>0</v>
      </c>
      <c r="G365" s="2" t="s">
        <v>57</v>
      </c>
      <c r="H365" s="2" t="s">
        <v>866</v>
      </c>
      <c r="I365" s="2" t="s">
        <v>57</v>
      </c>
      <c r="J365" s="2">
        <v>0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 t="s">
        <v>226</v>
      </c>
      <c r="B366" s="2" t="s">
        <v>497</v>
      </c>
      <c r="C366" s="2" t="s">
        <v>391</v>
      </c>
      <c r="D366" s="2">
        <v>4</v>
      </c>
      <c r="E366" s="16">
        <v>3029</v>
      </c>
      <c r="F366" s="2">
        <v>0.4269</v>
      </c>
      <c r="G366" s="2">
        <v>4.4999999999999997E-3</v>
      </c>
      <c r="H366" s="2" t="s">
        <v>109</v>
      </c>
      <c r="I366" s="2">
        <v>78.599529680000003</v>
      </c>
      <c r="J366" s="2">
        <v>7456.4753819999996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 t="s">
        <v>79</v>
      </c>
      <c r="B367" s="2" t="s">
        <v>493</v>
      </c>
      <c r="C367" s="2" t="s">
        <v>374</v>
      </c>
      <c r="D367" s="2">
        <v>1</v>
      </c>
      <c r="E367" s="16">
        <v>20097</v>
      </c>
      <c r="F367" s="8">
        <v>0</v>
      </c>
      <c r="G367" s="2">
        <v>1.3299999999999999E-2</v>
      </c>
      <c r="H367" s="2" t="s">
        <v>867</v>
      </c>
      <c r="I367" s="2">
        <v>209.5346777</v>
      </c>
      <c r="J367" s="2">
        <v>0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 t="s">
        <v>318</v>
      </c>
      <c r="B368" s="2" t="s">
        <v>493</v>
      </c>
      <c r="C368" s="2" t="s">
        <v>375</v>
      </c>
      <c r="D368" s="2">
        <v>1</v>
      </c>
      <c r="E368" s="16">
        <v>186214</v>
      </c>
      <c r="F368" s="8">
        <v>0</v>
      </c>
      <c r="G368" s="2">
        <v>0</v>
      </c>
      <c r="H368" s="2" t="s">
        <v>319</v>
      </c>
      <c r="I368" s="2">
        <v>0</v>
      </c>
      <c r="J368" s="2">
        <v>0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 t="s">
        <v>25</v>
      </c>
      <c r="B369" s="2" t="s">
        <v>490</v>
      </c>
      <c r="C369" s="2" t="s">
        <v>868</v>
      </c>
      <c r="D369" s="2">
        <v>2</v>
      </c>
      <c r="E369" s="2">
        <v>4</v>
      </c>
      <c r="F369" s="8">
        <v>0</v>
      </c>
      <c r="G369" s="2">
        <v>3.85E-2</v>
      </c>
      <c r="H369" s="2">
        <v>15522.04594</v>
      </c>
      <c r="I369" s="2">
        <v>597.59876870000005</v>
      </c>
      <c r="J369" s="2">
        <v>0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 t="s">
        <v>25</v>
      </c>
      <c r="B370" s="2" t="s">
        <v>361</v>
      </c>
      <c r="C370" s="2" t="s">
        <v>578</v>
      </c>
      <c r="D370" s="2">
        <v>5</v>
      </c>
      <c r="E370" s="2">
        <v>4</v>
      </c>
      <c r="F370" s="8">
        <v>0</v>
      </c>
      <c r="G370" s="2">
        <v>3.85E-2</v>
      </c>
      <c r="H370" s="2">
        <v>15437.511850000001</v>
      </c>
      <c r="I370" s="2">
        <v>594.34420639999996</v>
      </c>
      <c r="J370" s="2">
        <v>0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 t="s">
        <v>216</v>
      </c>
      <c r="B371" s="2" t="s">
        <v>490</v>
      </c>
      <c r="C371" s="2" t="s">
        <v>536</v>
      </c>
      <c r="D371" s="2">
        <v>5</v>
      </c>
      <c r="E371" s="2">
        <v>580</v>
      </c>
      <c r="F371" s="8">
        <v>0</v>
      </c>
      <c r="G371" s="2" t="s">
        <v>57</v>
      </c>
      <c r="H371" s="2" t="s">
        <v>869</v>
      </c>
      <c r="I371" s="2" t="s">
        <v>57</v>
      </c>
      <c r="J371" s="2">
        <v>0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 t="s">
        <v>159</v>
      </c>
      <c r="B372" s="2" t="s">
        <v>493</v>
      </c>
      <c r="C372" s="2" t="s">
        <v>374</v>
      </c>
      <c r="D372" s="2">
        <v>1</v>
      </c>
      <c r="E372" s="16">
        <v>4209</v>
      </c>
      <c r="F372" s="8">
        <v>0</v>
      </c>
      <c r="G372" s="2">
        <v>4.4499999999999998E-2</v>
      </c>
      <c r="H372" s="2" t="s">
        <v>870</v>
      </c>
      <c r="I372" s="2">
        <v>626.89121279999995</v>
      </c>
      <c r="J372" s="2">
        <v>0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 t="s">
        <v>25</v>
      </c>
      <c r="B373" s="2" t="s">
        <v>361</v>
      </c>
      <c r="C373" s="2" t="s">
        <v>555</v>
      </c>
      <c r="D373" s="2">
        <v>3</v>
      </c>
      <c r="E373" s="2">
        <v>4</v>
      </c>
      <c r="F373" s="8">
        <v>0</v>
      </c>
      <c r="G373" s="2">
        <v>3.85E-2</v>
      </c>
      <c r="H373" s="2" t="s">
        <v>871</v>
      </c>
      <c r="I373" s="2">
        <v>540.05360240000005</v>
      </c>
      <c r="J373" s="2">
        <v>0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 t="s">
        <v>133</v>
      </c>
      <c r="B374" s="2" t="s">
        <v>493</v>
      </c>
      <c r="C374" s="2" t="s">
        <v>376</v>
      </c>
      <c r="D374" s="2">
        <v>1</v>
      </c>
      <c r="E374" s="16">
        <v>55012</v>
      </c>
      <c r="F374" s="8">
        <v>0</v>
      </c>
      <c r="G374" s="2">
        <v>1.03E-2</v>
      </c>
      <c r="H374" s="2" t="s">
        <v>872</v>
      </c>
      <c r="I374" s="2">
        <v>143.47564199999999</v>
      </c>
      <c r="J374" s="2">
        <v>0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 t="s">
        <v>49</v>
      </c>
      <c r="B375" s="2" t="s">
        <v>493</v>
      </c>
      <c r="C375" s="2" t="s">
        <v>376</v>
      </c>
      <c r="D375" s="2">
        <v>1</v>
      </c>
      <c r="E375" s="16">
        <v>7341</v>
      </c>
      <c r="F375" s="8">
        <v>0</v>
      </c>
      <c r="G375" s="2">
        <v>8.1299999999999997E-2</v>
      </c>
      <c r="H375" s="2" t="s">
        <v>873</v>
      </c>
      <c r="I375" s="2">
        <v>1090.405362</v>
      </c>
      <c r="J375" s="2">
        <v>0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 t="s">
        <v>311</v>
      </c>
      <c r="B376" s="2" t="s">
        <v>490</v>
      </c>
      <c r="C376" s="2" t="s">
        <v>626</v>
      </c>
      <c r="D376" s="2">
        <v>2</v>
      </c>
      <c r="E376" s="2">
        <v>153</v>
      </c>
      <c r="F376" s="8">
        <v>0</v>
      </c>
      <c r="G376" s="2" t="s">
        <v>57</v>
      </c>
      <c r="H376" s="2" t="s">
        <v>874</v>
      </c>
      <c r="I376" s="2" t="s">
        <v>57</v>
      </c>
      <c r="J376" s="2">
        <v>0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 t="s">
        <v>25</v>
      </c>
      <c r="B377" s="2" t="s">
        <v>581</v>
      </c>
      <c r="C377" s="2" t="s">
        <v>854</v>
      </c>
      <c r="D377" s="2">
        <v>2</v>
      </c>
      <c r="E377" s="2">
        <v>3</v>
      </c>
      <c r="F377" s="8">
        <v>0</v>
      </c>
      <c r="G377" s="2">
        <v>3.85E-2</v>
      </c>
      <c r="H377" s="2" t="s">
        <v>875</v>
      </c>
      <c r="I377" s="2">
        <v>509.76061140000002</v>
      </c>
      <c r="J377" s="2">
        <v>0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 t="s">
        <v>248</v>
      </c>
      <c r="B378" s="2" t="s">
        <v>493</v>
      </c>
      <c r="C378" s="2" t="s">
        <v>374</v>
      </c>
      <c r="D378" s="2">
        <v>1</v>
      </c>
      <c r="E378" s="2">
        <v>933</v>
      </c>
      <c r="F378" s="8">
        <v>0</v>
      </c>
      <c r="G378" s="2" t="s">
        <v>57</v>
      </c>
      <c r="H378" s="2" t="s">
        <v>876</v>
      </c>
      <c r="I378" s="2" t="s">
        <v>57</v>
      </c>
      <c r="J378" s="2">
        <v>0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 t="s">
        <v>232</v>
      </c>
      <c r="B379" s="2" t="s">
        <v>581</v>
      </c>
      <c r="C379" s="2" t="s">
        <v>632</v>
      </c>
      <c r="D379" s="2">
        <v>2</v>
      </c>
      <c r="E379" s="16">
        <v>3890</v>
      </c>
      <c r="F379" s="8">
        <v>0</v>
      </c>
      <c r="G379" s="2" t="s">
        <v>57</v>
      </c>
      <c r="H379" s="2" t="s">
        <v>877</v>
      </c>
      <c r="I379" s="2" t="s">
        <v>57</v>
      </c>
      <c r="J379" s="2">
        <v>0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 t="s">
        <v>311</v>
      </c>
      <c r="B380" s="2" t="s">
        <v>490</v>
      </c>
      <c r="C380" s="2" t="s">
        <v>536</v>
      </c>
      <c r="D380" s="2">
        <v>5</v>
      </c>
      <c r="E380" s="2">
        <v>137</v>
      </c>
      <c r="F380" s="8">
        <v>0</v>
      </c>
      <c r="G380" s="2" t="s">
        <v>57</v>
      </c>
      <c r="H380" s="2" t="s">
        <v>878</v>
      </c>
      <c r="I380" s="2" t="s">
        <v>57</v>
      </c>
      <c r="J380" s="2">
        <v>0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 t="s">
        <v>287</v>
      </c>
      <c r="B381" s="2" t="s">
        <v>493</v>
      </c>
      <c r="C381" s="2" t="s">
        <v>374</v>
      </c>
      <c r="D381" s="2">
        <v>1</v>
      </c>
      <c r="E381" s="16">
        <v>24408</v>
      </c>
      <c r="F381" s="8">
        <v>0</v>
      </c>
      <c r="G381" s="2" t="s">
        <v>57</v>
      </c>
      <c r="H381" s="2">
        <v>12064.090759999999</v>
      </c>
      <c r="I381" s="2" t="s">
        <v>57</v>
      </c>
      <c r="J381" s="2">
        <v>0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 t="s">
        <v>139</v>
      </c>
      <c r="B382" s="2" t="s">
        <v>493</v>
      </c>
      <c r="C382" s="2" t="s">
        <v>374</v>
      </c>
      <c r="D382" s="2">
        <v>1</v>
      </c>
      <c r="E382" s="2">
        <v>73</v>
      </c>
      <c r="F382" s="8">
        <v>0</v>
      </c>
      <c r="G382" s="2">
        <v>0.04</v>
      </c>
      <c r="H382" s="2" t="s">
        <v>879</v>
      </c>
      <c r="I382" s="2">
        <v>477.7860086</v>
      </c>
      <c r="J382" s="2">
        <v>0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 t="s">
        <v>216</v>
      </c>
      <c r="B383" s="2" t="s">
        <v>490</v>
      </c>
      <c r="C383" s="2" t="s">
        <v>587</v>
      </c>
      <c r="D383" s="2">
        <v>4</v>
      </c>
      <c r="E383" s="2">
        <v>436</v>
      </c>
      <c r="F383" s="8">
        <v>0</v>
      </c>
      <c r="G383" s="2" t="s">
        <v>57</v>
      </c>
      <c r="H383" s="2">
        <v>11335.06847</v>
      </c>
      <c r="I383" s="2" t="s">
        <v>57</v>
      </c>
      <c r="J383" s="2">
        <v>0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 t="s">
        <v>25</v>
      </c>
      <c r="B384" s="2" t="s">
        <v>490</v>
      </c>
      <c r="C384" s="2" t="s">
        <v>880</v>
      </c>
      <c r="D384" s="2">
        <v>2</v>
      </c>
      <c r="E384" s="2">
        <v>3</v>
      </c>
      <c r="F384" s="8">
        <v>0</v>
      </c>
      <c r="G384" s="2">
        <v>3.85E-2</v>
      </c>
      <c r="H384" s="2">
        <v>11152.28282</v>
      </c>
      <c r="I384" s="2">
        <v>429.36288869999998</v>
      </c>
      <c r="J384" s="2">
        <v>0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 t="s">
        <v>25</v>
      </c>
      <c r="B385" s="2" t="s">
        <v>490</v>
      </c>
      <c r="C385" s="2" t="s">
        <v>559</v>
      </c>
      <c r="D385" s="2">
        <v>5</v>
      </c>
      <c r="E385" s="2">
        <v>3</v>
      </c>
      <c r="F385" s="8">
        <v>0</v>
      </c>
      <c r="G385" s="2">
        <v>3.85E-2</v>
      </c>
      <c r="H385" s="2">
        <v>11148.11716</v>
      </c>
      <c r="I385" s="2">
        <v>429.20251050000002</v>
      </c>
      <c r="J385" s="2">
        <v>0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 t="s">
        <v>25</v>
      </c>
      <c r="B386" s="2" t="s">
        <v>490</v>
      </c>
      <c r="C386" s="2" t="s">
        <v>881</v>
      </c>
      <c r="D386" s="2">
        <v>2</v>
      </c>
      <c r="E386" s="2">
        <v>3</v>
      </c>
      <c r="F386" s="8">
        <v>0</v>
      </c>
      <c r="G386" s="2">
        <v>3.85E-2</v>
      </c>
      <c r="H386" s="2">
        <v>10726.56313</v>
      </c>
      <c r="I386" s="2">
        <v>412.97268070000001</v>
      </c>
      <c r="J386" s="2">
        <v>0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 t="s">
        <v>25</v>
      </c>
      <c r="B387" s="2" t="s">
        <v>490</v>
      </c>
      <c r="C387" s="2" t="s">
        <v>836</v>
      </c>
      <c r="D387" s="2">
        <v>5</v>
      </c>
      <c r="E387" s="2">
        <v>3</v>
      </c>
      <c r="F387" s="8">
        <v>0</v>
      </c>
      <c r="G387" s="2">
        <v>3.85E-2</v>
      </c>
      <c r="H387" s="2">
        <v>10485.33518</v>
      </c>
      <c r="I387" s="2">
        <v>403.68540460000003</v>
      </c>
      <c r="J387" s="2">
        <v>0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 t="s">
        <v>232</v>
      </c>
      <c r="B388" s="2" t="s">
        <v>490</v>
      </c>
      <c r="C388" s="2" t="s">
        <v>587</v>
      </c>
      <c r="D388" s="2">
        <v>4</v>
      </c>
      <c r="E388" s="16">
        <v>3000</v>
      </c>
      <c r="F388" s="8">
        <v>0</v>
      </c>
      <c r="G388" s="2" t="s">
        <v>57</v>
      </c>
      <c r="H388" s="2">
        <v>10124.040440000001</v>
      </c>
      <c r="I388" s="2" t="s">
        <v>57</v>
      </c>
      <c r="J388" s="2">
        <v>0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 t="s">
        <v>33</v>
      </c>
      <c r="B389" s="2" t="s">
        <v>490</v>
      </c>
      <c r="C389" s="2" t="s">
        <v>882</v>
      </c>
      <c r="D389" s="2">
        <v>2</v>
      </c>
      <c r="E389" s="16">
        <v>9669</v>
      </c>
      <c r="F389" s="8">
        <v>0</v>
      </c>
      <c r="G389" s="2">
        <v>0.1197</v>
      </c>
      <c r="H389" s="2">
        <v>9668.7237789999999</v>
      </c>
      <c r="I389" s="2">
        <v>1157.3462360000001</v>
      </c>
      <c r="J389" s="2">
        <v>0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 t="s">
        <v>79</v>
      </c>
      <c r="B390" s="2" t="s">
        <v>493</v>
      </c>
      <c r="C390" s="2" t="s">
        <v>377</v>
      </c>
      <c r="D390" s="2">
        <v>1</v>
      </c>
      <c r="E390" s="16">
        <v>12011</v>
      </c>
      <c r="F390" s="8">
        <v>0</v>
      </c>
      <c r="G390" s="2">
        <v>1.3299999999999999E-2</v>
      </c>
      <c r="H390" s="2" t="s">
        <v>883</v>
      </c>
      <c r="I390" s="2">
        <v>125.2232398</v>
      </c>
      <c r="J390" s="2">
        <v>0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 t="s">
        <v>25</v>
      </c>
      <c r="B391" s="2" t="s">
        <v>490</v>
      </c>
      <c r="C391" s="2" t="s">
        <v>636</v>
      </c>
      <c r="D391" s="2">
        <v>2</v>
      </c>
      <c r="E391" s="2">
        <v>2</v>
      </c>
      <c r="F391" s="8">
        <v>0</v>
      </c>
      <c r="G391" s="2">
        <v>3.85E-2</v>
      </c>
      <c r="H391" s="2" t="s">
        <v>884</v>
      </c>
      <c r="I391" s="2">
        <v>340.33910709999998</v>
      </c>
      <c r="J391" s="2">
        <v>0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 t="s">
        <v>300</v>
      </c>
      <c r="B392" s="2" t="s">
        <v>493</v>
      </c>
      <c r="C392" s="2" t="s">
        <v>375</v>
      </c>
      <c r="D392" s="2">
        <v>1</v>
      </c>
      <c r="E392" s="2">
        <v>617</v>
      </c>
      <c r="F392" s="8">
        <v>0</v>
      </c>
      <c r="G392" s="2" t="s">
        <v>57</v>
      </c>
      <c r="H392" s="2" t="s">
        <v>885</v>
      </c>
      <c r="I392" s="2" t="s">
        <v>57</v>
      </c>
      <c r="J392" s="2">
        <v>0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 t="s">
        <v>271</v>
      </c>
      <c r="B393" s="2" t="s">
        <v>490</v>
      </c>
      <c r="C393" s="2" t="s">
        <v>572</v>
      </c>
      <c r="D393" s="2">
        <v>5</v>
      </c>
      <c r="E393" s="2">
        <v>0</v>
      </c>
      <c r="F393" s="2">
        <v>0</v>
      </c>
      <c r="G393" s="2" t="s">
        <v>57</v>
      </c>
      <c r="H393" s="2" t="s">
        <v>886</v>
      </c>
      <c r="I393" s="2" t="s">
        <v>57</v>
      </c>
      <c r="J393" s="2">
        <v>0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 t="s">
        <v>25</v>
      </c>
      <c r="B394" s="2" t="s">
        <v>490</v>
      </c>
      <c r="C394" s="2" t="s">
        <v>775</v>
      </c>
      <c r="D394" s="2">
        <v>2</v>
      </c>
      <c r="E394" s="2">
        <v>2</v>
      </c>
      <c r="F394" s="8">
        <v>1.4E-2</v>
      </c>
      <c r="G394" s="2">
        <v>3.85E-2</v>
      </c>
      <c r="H394" s="2" t="s">
        <v>887</v>
      </c>
      <c r="I394" s="2">
        <v>306.75607930000001</v>
      </c>
      <c r="J394" s="2">
        <v>111.5476652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 t="s">
        <v>210</v>
      </c>
      <c r="B395" s="2" t="s">
        <v>493</v>
      </c>
      <c r="C395" s="2" t="s">
        <v>374</v>
      </c>
      <c r="D395" s="2">
        <v>1</v>
      </c>
      <c r="E395" s="2">
        <v>220</v>
      </c>
      <c r="F395" s="8">
        <v>0</v>
      </c>
      <c r="G395" s="2">
        <v>3.0200000000000001E-2</v>
      </c>
      <c r="H395" s="2">
        <v>7604.0187070000002</v>
      </c>
      <c r="I395" s="2">
        <v>229.64136490000001</v>
      </c>
      <c r="J395" s="2">
        <v>0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 t="s">
        <v>25</v>
      </c>
      <c r="B396" s="2" t="s">
        <v>581</v>
      </c>
      <c r="C396" s="2" t="s">
        <v>683</v>
      </c>
      <c r="D396" s="2">
        <v>2</v>
      </c>
      <c r="E396" s="2">
        <v>2</v>
      </c>
      <c r="F396" s="8">
        <v>0</v>
      </c>
      <c r="G396" s="2">
        <v>3.85E-2</v>
      </c>
      <c r="H396" s="2" t="s">
        <v>888</v>
      </c>
      <c r="I396" s="2">
        <v>292.11567860000002</v>
      </c>
      <c r="J396" s="2">
        <v>0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 t="s">
        <v>41</v>
      </c>
      <c r="B397" s="2" t="s">
        <v>497</v>
      </c>
      <c r="C397" s="2" t="s">
        <v>394</v>
      </c>
      <c r="D397" s="2">
        <v>4</v>
      </c>
      <c r="E397" s="16">
        <v>2018</v>
      </c>
      <c r="F397" s="8">
        <v>0</v>
      </c>
      <c r="G397" s="2">
        <v>3.8800000000000001E-2</v>
      </c>
      <c r="H397" s="2" t="s">
        <v>889</v>
      </c>
      <c r="I397" s="2">
        <v>294.22938729999998</v>
      </c>
      <c r="J397" s="2">
        <v>0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 t="s">
        <v>25</v>
      </c>
      <c r="B398" s="2" t="s">
        <v>581</v>
      </c>
      <c r="C398" s="2" t="s">
        <v>890</v>
      </c>
      <c r="D398" s="2">
        <v>2</v>
      </c>
      <c r="E398" s="2">
        <v>2</v>
      </c>
      <c r="F398" s="8">
        <v>0</v>
      </c>
      <c r="G398" s="2">
        <v>3.85E-2</v>
      </c>
      <c r="H398" s="2" t="s">
        <v>891</v>
      </c>
      <c r="I398" s="2">
        <v>291.67358200000001</v>
      </c>
      <c r="J398" s="2">
        <v>0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 t="s">
        <v>25</v>
      </c>
      <c r="B399" s="2" t="s">
        <v>581</v>
      </c>
      <c r="C399" s="2" t="s">
        <v>892</v>
      </c>
      <c r="D399" s="2">
        <v>2</v>
      </c>
      <c r="E399" s="2">
        <v>2</v>
      </c>
      <c r="F399" s="8">
        <v>0</v>
      </c>
      <c r="G399" s="2">
        <v>3.85E-2</v>
      </c>
      <c r="H399" s="2" t="s">
        <v>891</v>
      </c>
      <c r="I399" s="2">
        <v>291.67358200000001</v>
      </c>
      <c r="J399" s="2">
        <v>0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 t="s">
        <v>315</v>
      </c>
      <c r="B400" s="2" t="s">
        <v>691</v>
      </c>
      <c r="C400" s="2" t="s">
        <v>692</v>
      </c>
      <c r="D400" s="2">
        <v>1</v>
      </c>
      <c r="E400" s="2">
        <v>3</v>
      </c>
      <c r="F400" s="8">
        <v>0</v>
      </c>
      <c r="G400" s="2" t="s">
        <v>57</v>
      </c>
      <c r="H400" s="2" t="s">
        <v>893</v>
      </c>
      <c r="I400" s="2" t="s">
        <v>57</v>
      </c>
      <c r="J400" s="2">
        <v>0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 t="s">
        <v>25</v>
      </c>
      <c r="B401" s="2" t="s">
        <v>490</v>
      </c>
      <c r="C401" s="2" t="s">
        <v>670</v>
      </c>
      <c r="D401" s="2">
        <v>2</v>
      </c>
      <c r="E401" s="2">
        <v>2</v>
      </c>
      <c r="F401" s="8">
        <v>0</v>
      </c>
      <c r="G401" s="2">
        <v>3.85E-2</v>
      </c>
      <c r="H401" s="2" t="s">
        <v>894</v>
      </c>
      <c r="I401" s="2">
        <v>289.20021480000003</v>
      </c>
      <c r="J401" s="2">
        <v>0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 t="s">
        <v>25</v>
      </c>
      <c r="B402" s="2" t="s">
        <v>581</v>
      </c>
      <c r="C402" s="2" t="s">
        <v>895</v>
      </c>
      <c r="D402" s="2">
        <v>2</v>
      </c>
      <c r="E402" s="2">
        <v>2</v>
      </c>
      <c r="F402" s="8">
        <v>0</v>
      </c>
      <c r="G402" s="2">
        <v>3.85E-2</v>
      </c>
      <c r="H402" s="2">
        <v>7499.2213490000004</v>
      </c>
      <c r="I402" s="2">
        <v>288.72002190000001</v>
      </c>
      <c r="J402" s="2">
        <v>0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 t="s">
        <v>25</v>
      </c>
      <c r="B403" s="2" t="s">
        <v>581</v>
      </c>
      <c r="C403" s="2" t="s">
        <v>582</v>
      </c>
      <c r="D403" s="2">
        <v>2</v>
      </c>
      <c r="E403" s="2">
        <v>2</v>
      </c>
      <c r="F403" s="8">
        <v>0</v>
      </c>
      <c r="G403" s="2">
        <v>3.85E-2</v>
      </c>
      <c r="H403" s="2">
        <v>7471.8642829999999</v>
      </c>
      <c r="I403" s="2">
        <v>287.66677490000001</v>
      </c>
      <c r="J403" s="2">
        <v>0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 t="s">
        <v>271</v>
      </c>
      <c r="B404" s="2" t="s">
        <v>691</v>
      </c>
      <c r="C404" s="2" t="s">
        <v>692</v>
      </c>
      <c r="D404" s="2">
        <v>1</v>
      </c>
      <c r="E404" s="2">
        <v>0</v>
      </c>
      <c r="F404" s="8">
        <v>0</v>
      </c>
      <c r="G404" s="2" t="s">
        <v>57</v>
      </c>
      <c r="H404" s="2">
        <v>7461.5819680000004</v>
      </c>
      <c r="I404" s="2" t="s">
        <v>57</v>
      </c>
      <c r="J404" s="2">
        <v>0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 t="s">
        <v>25</v>
      </c>
      <c r="B405" s="2" t="s">
        <v>581</v>
      </c>
      <c r="C405" s="2" t="s">
        <v>896</v>
      </c>
      <c r="D405" s="2">
        <v>2</v>
      </c>
      <c r="E405" s="2">
        <v>2</v>
      </c>
      <c r="F405" s="8">
        <v>0</v>
      </c>
      <c r="G405" s="2">
        <v>3.85E-2</v>
      </c>
      <c r="H405" s="2">
        <v>7269.8127160000004</v>
      </c>
      <c r="I405" s="2">
        <v>279.88778960000002</v>
      </c>
      <c r="J405" s="2">
        <v>0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 t="s">
        <v>25</v>
      </c>
      <c r="B406" s="2" t="s">
        <v>490</v>
      </c>
      <c r="C406" s="2" t="s">
        <v>562</v>
      </c>
      <c r="D406" s="2">
        <v>2</v>
      </c>
      <c r="E406" s="2">
        <v>2</v>
      </c>
      <c r="F406" s="8">
        <v>0</v>
      </c>
      <c r="G406" s="2">
        <v>3.85E-2</v>
      </c>
      <c r="H406" s="2" t="s">
        <v>897</v>
      </c>
      <c r="I406" s="2">
        <v>278.44383620000002</v>
      </c>
      <c r="J406" s="2">
        <v>0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 t="s">
        <v>25</v>
      </c>
      <c r="B407" s="2" t="s">
        <v>490</v>
      </c>
      <c r="C407" s="2" t="s">
        <v>598</v>
      </c>
      <c r="D407" s="2">
        <v>4</v>
      </c>
      <c r="E407" s="2">
        <v>2</v>
      </c>
      <c r="F407" s="8">
        <v>0</v>
      </c>
      <c r="G407" s="2">
        <v>3.85E-2</v>
      </c>
      <c r="H407" s="2" t="s">
        <v>898</v>
      </c>
      <c r="I407" s="2">
        <v>275.76800700000001</v>
      </c>
      <c r="J407" s="2">
        <v>0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 t="s">
        <v>25</v>
      </c>
      <c r="B408" s="2" t="s">
        <v>581</v>
      </c>
      <c r="C408" s="2" t="s">
        <v>899</v>
      </c>
      <c r="D408" s="2">
        <v>2</v>
      </c>
      <c r="E408" s="2">
        <v>2</v>
      </c>
      <c r="F408" s="8">
        <v>2.2499999999999999E-2</v>
      </c>
      <c r="G408" s="2">
        <v>3.85E-2</v>
      </c>
      <c r="H408" s="2" t="s">
        <v>900</v>
      </c>
      <c r="I408" s="2">
        <v>275.0344316</v>
      </c>
      <c r="J408" s="2">
        <v>160.7344081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 t="s">
        <v>25</v>
      </c>
      <c r="B409" s="2" t="s">
        <v>490</v>
      </c>
      <c r="C409" s="2" t="s">
        <v>566</v>
      </c>
      <c r="D409" s="2">
        <v>2</v>
      </c>
      <c r="E409" s="2">
        <v>2</v>
      </c>
      <c r="F409" s="8">
        <v>0</v>
      </c>
      <c r="G409" s="2">
        <v>3.85E-2</v>
      </c>
      <c r="H409" s="2" t="s">
        <v>901</v>
      </c>
      <c r="I409" s="2">
        <v>274.7908597</v>
      </c>
      <c r="J409" s="2">
        <v>0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 t="s">
        <v>311</v>
      </c>
      <c r="B410" s="2" t="s">
        <v>490</v>
      </c>
      <c r="C410" s="2" t="s">
        <v>613</v>
      </c>
      <c r="D410" s="2">
        <v>2</v>
      </c>
      <c r="E410" s="2">
        <v>81</v>
      </c>
      <c r="F410" s="8">
        <v>0</v>
      </c>
      <c r="G410" s="2" t="s">
        <v>57</v>
      </c>
      <c r="H410" s="2" t="s">
        <v>902</v>
      </c>
      <c r="I410" s="2" t="s">
        <v>57</v>
      </c>
      <c r="J410" s="2">
        <v>0</v>
      </c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 t="s">
        <v>25</v>
      </c>
      <c r="B411" s="2" t="s">
        <v>581</v>
      </c>
      <c r="C411" s="2" t="s">
        <v>903</v>
      </c>
      <c r="D411" s="2">
        <v>2</v>
      </c>
      <c r="E411" s="2">
        <v>2</v>
      </c>
      <c r="F411" s="8">
        <v>0</v>
      </c>
      <c r="G411" s="2">
        <v>3.85E-2</v>
      </c>
      <c r="H411" s="2" t="s">
        <v>904</v>
      </c>
      <c r="I411" s="2">
        <v>273.11398320000001</v>
      </c>
      <c r="J411" s="2">
        <v>0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 t="s">
        <v>25</v>
      </c>
      <c r="B412" s="2" t="s">
        <v>490</v>
      </c>
      <c r="C412" s="2" t="s">
        <v>570</v>
      </c>
      <c r="D412" s="2">
        <v>2</v>
      </c>
      <c r="E412" s="2">
        <v>2</v>
      </c>
      <c r="F412" s="8">
        <v>0</v>
      </c>
      <c r="G412" s="2">
        <v>3.85E-2</v>
      </c>
      <c r="H412" s="2" t="s">
        <v>905</v>
      </c>
      <c r="I412" s="2">
        <v>269.2749781</v>
      </c>
      <c r="J412" s="2">
        <v>0</v>
      </c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 t="s">
        <v>93</v>
      </c>
      <c r="B413" s="2" t="s">
        <v>497</v>
      </c>
      <c r="C413" s="2" t="s">
        <v>392</v>
      </c>
      <c r="D413" s="2">
        <v>5</v>
      </c>
      <c r="E413" s="2">
        <v>47</v>
      </c>
      <c r="F413" s="8">
        <v>0</v>
      </c>
      <c r="G413" s="2">
        <v>2.87E-2</v>
      </c>
      <c r="H413" s="2" t="s">
        <v>906</v>
      </c>
      <c r="I413" s="2">
        <v>196.94887270000001</v>
      </c>
      <c r="J413" s="2">
        <v>0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 t="s">
        <v>25</v>
      </c>
      <c r="B414" s="2" t="s">
        <v>490</v>
      </c>
      <c r="C414" s="2" t="s">
        <v>907</v>
      </c>
      <c r="D414" s="2">
        <v>2</v>
      </c>
      <c r="E414" s="2">
        <v>2</v>
      </c>
      <c r="F414" s="8">
        <v>0</v>
      </c>
      <c r="G414" s="2">
        <v>3.85E-2</v>
      </c>
      <c r="H414" s="2" t="s">
        <v>908</v>
      </c>
      <c r="I414" s="2">
        <v>261.7432938</v>
      </c>
      <c r="J414" s="2">
        <v>0</v>
      </c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 t="s">
        <v>236</v>
      </c>
      <c r="B415" s="2" t="s">
        <v>493</v>
      </c>
      <c r="C415" s="2" t="s">
        <v>374</v>
      </c>
      <c r="D415" s="2">
        <v>1</v>
      </c>
      <c r="E415" s="16">
        <v>1208</v>
      </c>
      <c r="F415" s="8">
        <v>0</v>
      </c>
      <c r="G415" s="2">
        <v>3.8699999999999998E-2</v>
      </c>
      <c r="H415" s="2" t="s">
        <v>909</v>
      </c>
      <c r="I415" s="2">
        <v>261.39115299999997</v>
      </c>
      <c r="J415" s="2">
        <v>0</v>
      </c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 t="s">
        <v>194</v>
      </c>
      <c r="B416" s="2" t="s">
        <v>497</v>
      </c>
      <c r="C416" s="2" t="s">
        <v>392</v>
      </c>
      <c r="D416" s="2">
        <v>5</v>
      </c>
      <c r="E416" s="16">
        <v>8736</v>
      </c>
      <c r="F416" s="2">
        <v>0</v>
      </c>
      <c r="G416" s="2">
        <v>1.6899999999999998E-2</v>
      </c>
      <c r="H416" s="2" t="s">
        <v>910</v>
      </c>
      <c r="I416" s="2">
        <v>111.41440969999999</v>
      </c>
      <c r="J416" s="2">
        <v>0</v>
      </c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 t="s">
        <v>25</v>
      </c>
      <c r="B417" s="2" t="s">
        <v>490</v>
      </c>
      <c r="C417" s="2" t="s">
        <v>588</v>
      </c>
      <c r="D417" s="2">
        <v>2</v>
      </c>
      <c r="E417" s="2">
        <v>2</v>
      </c>
      <c r="F417" s="8">
        <v>0</v>
      </c>
      <c r="G417" s="8">
        <v>3.85E-2</v>
      </c>
      <c r="H417" s="2" t="s">
        <v>911</v>
      </c>
      <c r="I417" s="2">
        <v>252.7035746</v>
      </c>
      <c r="J417" s="2">
        <v>0</v>
      </c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 t="s">
        <v>25</v>
      </c>
      <c r="B418" s="2" t="s">
        <v>490</v>
      </c>
      <c r="C418" s="2" t="s">
        <v>591</v>
      </c>
      <c r="D418" s="2">
        <v>2</v>
      </c>
      <c r="E418" s="2">
        <v>2</v>
      </c>
      <c r="F418" s="8">
        <v>0</v>
      </c>
      <c r="G418" s="2">
        <v>3.85E-2</v>
      </c>
      <c r="H418" s="2">
        <v>6472.5576890000002</v>
      </c>
      <c r="I418" s="2">
        <v>249.19347099999999</v>
      </c>
      <c r="J418" s="2">
        <v>0</v>
      </c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 t="s">
        <v>271</v>
      </c>
      <c r="B419" s="2" t="s">
        <v>493</v>
      </c>
      <c r="C419" s="2" t="s">
        <v>375</v>
      </c>
      <c r="D419" s="2">
        <v>1</v>
      </c>
      <c r="E419" s="2">
        <v>0</v>
      </c>
      <c r="F419" s="8">
        <v>0</v>
      </c>
      <c r="G419" s="2" t="s">
        <v>57</v>
      </c>
      <c r="H419" s="2" t="s">
        <v>912</v>
      </c>
      <c r="I419" s="2" t="s">
        <v>57</v>
      </c>
      <c r="J419" s="2">
        <v>0</v>
      </c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 t="s">
        <v>25</v>
      </c>
      <c r="B420" s="2" t="s">
        <v>490</v>
      </c>
      <c r="C420" s="2" t="s">
        <v>913</v>
      </c>
      <c r="D420" s="2">
        <v>5</v>
      </c>
      <c r="E420" s="2">
        <v>2</v>
      </c>
      <c r="F420" s="8">
        <v>0</v>
      </c>
      <c r="G420" s="2">
        <v>3.85E-2</v>
      </c>
      <c r="H420" s="2" t="s">
        <v>914</v>
      </c>
      <c r="I420" s="2">
        <v>232.9574278</v>
      </c>
      <c r="J420" s="2">
        <v>0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 t="s">
        <v>25</v>
      </c>
      <c r="B421" s="2" t="s">
        <v>490</v>
      </c>
      <c r="C421" s="2" t="s">
        <v>819</v>
      </c>
      <c r="D421" s="2">
        <v>2</v>
      </c>
      <c r="E421" s="2">
        <v>2</v>
      </c>
      <c r="F421" s="8">
        <v>0</v>
      </c>
      <c r="G421" s="2">
        <v>3.85E-2</v>
      </c>
      <c r="H421" s="2" t="s">
        <v>915</v>
      </c>
      <c r="I421" s="2">
        <v>228.22029259999999</v>
      </c>
      <c r="J421" s="2">
        <v>0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 t="s">
        <v>443</v>
      </c>
      <c r="B422" s="2" t="s">
        <v>493</v>
      </c>
      <c r="C422" s="2" t="s">
        <v>375</v>
      </c>
      <c r="D422" s="2">
        <v>1</v>
      </c>
      <c r="E422" s="16">
        <v>4605</v>
      </c>
      <c r="F422" s="8">
        <v>0</v>
      </c>
      <c r="G422" s="2" t="s">
        <v>57</v>
      </c>
      <c r="H422" s="2" t="s">
        <v>916</v>
      </c>
      <c r="I422" s="2" t="s">
        <v>57</v>
      </c>
      <c r="J422" s="2">
        <v>0</v>
      </c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 t="s">
        <v>79</v>
      </c>
      <c r="B423" s="2" t="s">
        <v>493</v>
      </c>
      <c r="C423" s="2" t="s">
        <v>376</v>
      </c>
      <c r="D423" s="2">
        <v>1</v>
      </c>
      <c r="E423" s="16">
        <v>7536</v>
      </c>
      <c r="F423" s="8">
        <v>0</v>
      </c>
      <c r="G423" s="2">
        <v>1.3299999999999999E-2</v>
      </c>
      <c r="H423" s="2" t="s">
        <v>917</v>
      </c>
      <c r="I423" s="2">
        <v>78.573078949999996</v>
      </c>
      <c r="J423" s="2">
        <v>0</v>
      </c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 t="s">
        <v>25</v>
      </c>
      <c r="B424" s="2" t="s">
        <v>490</v>
      </c>
      <c r="C424" s="2" t="s">
        <v>820</v>
      </c>
      <c r="D424" s="2">
        <v>2</v>
      </c>
      <c r="E424" s="2">
        <v>2</v>
      </c>
      <c r="F424" s="8">
        <v>0</v>
      </c>
      <c r="G424" s="2">
        <v>3.85E-2</v>
      </c>
      <c r="H424" s="2" t="s">
        <v>918</v>
      </c>
      <c r="I424" s="2">
        <v>227.02858649999999</v>
      </c>
      <c r="J424" s="2">
        <v>0</v>
      </c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 t="s">
        <v>171</v>
      </c>
      <c r="B425" s="2" t="s">
        <v>497</v>
      </c>
      <c r="C425" s="2" t="s">
        <v>392</v>
      </c>
      <c r="D425" s="2">
        <v>5</v>
      </c>
      <c r="E425" s="2">
        <v>42</v>
      </c>
      <c r="F425" s="8">
        <v>0</v>
      </c>
      <c r="G425" s="8">
        <v>4.1799999999999997E-2</v>
      </c>
      <c r="H425" s="2" t="s">
        <v>919</v>
      </c>
      <c r="I425" s="2">
        <v>224.27773999999999</v>
      </c>
      <c r="J425" s="2">
        <v>0</v>
      </c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 t="s">
        <v>71</v>
      </c>
      <c r="B426" s="2" t="s">
        <v>493</v>
      </c>
      <c r="C426" s="2" t="s">
        <v>377</v>
      </c>
      <c r="D426" s="2">
        <v>1</v>
      </c>
      <c r="E426" s="2">
        <v>279</v>
      </c>
      <c r="F426" s="8">
        <v>0</v>
      </c>
      <c r="G426" s="2">
        <v>2.5100000000000001E-2</v>
      </c>
      <c r="H426" s="2" t="s">
        <v>920</v>
      </c>
      <c r="I426" s="2">
        <v>126.17571599999999</v>
      </c>
      <c r="J426" s="2">
        <v>0</v>
      </c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 t="s">
        <v>248</v>
      </c>
      <c r="B427" s="2" t="s">
        <v>490</v>
      </c>
      <c r="C427" s="2" t="s">
        <v>514</v>
      </c>
      <c r="D427" s="2">
        <v>2</v>
      </c>
      <c r="E427" s="2">
        <v>352</v>
      </c>
      <c r="F427" s="8">
        <v>0</v>
      </c>
      <c r="G427" s="2" t="s">
        <v>57</v>
      </c>
      <c r="H427" s="2" t="s">
        <v>921</v>
      </c>
      <c r="I427" s="2" t="s">
        <v>57</v>
      </c>
      <c r="J427" s="2">
        <v>0</v>
      </c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 t="s">
        <v>25</v>
      </c>
      <c r="B428" s="2" t="s">
        <v>381</v>
      </c>
      <c r="C428" s="2" t="s">
        <v>488</v>
      </c>
      <c r="D428" s="2">
        <v>4</v>
      </c>
      <c r="E428" s="2">
        <v>1</v>
      </c>
      <c r="F428" s="8">
        <v>0</v>
      </c>
      <c r="G428" s="2">
        <v>0</v>
      </c>
      <c r="H428" s="2" t="s">
        <v>922</v>
      </c>
      <c r="I428" s="2">
        <v>0</v>
      </c>
      <c r="J428" s="2">
        <v>0</v>
      </c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 t="s">
        <v>311</v>
      </c>
      <c r="B429" s="2" t="s">
        <v>490</v>
      </c>
      <c r="C429" s="2" t="s">
        <v>868</v>
      </c>
      <c r="D429" s="2">
        <v>2</v>
      </c>
      <c r="E429" s="2">
        <v>54</v>
      </c>
      <c r="F429" s="8">
        <v>0</v>
      </c>
      <c r="G429" s="2" t="s">
        <v>57</v>
      </c>
      <c r="H429" s="2" t="s">
        <v>923</v>
      </c>
      <c r="I429" s="2" t="s">
        <v>57</v>
      </c>
      <c r="J429" s="2">
        <v>0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 t="s">
        <v>25</v>
      </c>
      <c r="B430" s="2" t="s">
        <v>490</v>
      </c>
      <c r="C430" s="2" t="s">
        <v>924</v>
      </c>
      <c r="D430" s="2">
        <v>2</v>
      </c>
      <c r="E430" s="2">
        <v>1</v>
      </c>
      <c r="F430" s="8">
        <v>0</v>
      </c>
      <c r="G430" s="2">
        <v>3.85E-2</v>
      </c>
      <c r="H430" s="2" t="s">
        <v>925</v>
      </c>
      <c r="I430" s="2">
        <v>181.0832187</v>
      </c>
      <c r="J430" s="2">
        <v>0</v>
      </c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 t="s">
        <v>25</v>
      </c>
      <c r="B431" s="2" t="s">
        <v>490</v>
      </c>
      <c r="C431" s="2" t="s">
        <v>553</v>
      </c>
      <c r="D431" s="2">
        <v>2</v>
      </c>
      <c r="E431" s="2">
        <v>1</v>
      </c>
      <c r="F431" s="8">
        <v>0</v>
      </c>
      <c r="G431" s="2">
        <v>3.85E-2</v>
      </c>
      <c r="H431" s="2" t="s">
        <v>926</v>
      </c>
      <c r="I431" s="2">
        <v>173.96891740000001</v>
      </c>
      <c r="J431" s="2">
        <v>0</v>
      </c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 t="s">
        <v>71</v>
      </c>
      <c r="B432" s="2" t="s">
        <v>493</v>
      </c>
      <c r="C432" s="2" t="s">
        <v>376</v>
      </c>
      <c r="D432" s="2">
        <v>1</v>
      </c>
      <c r="E432" s="2">
        <v>248</v>
      </c>
      <c r="F432" s="8">
        <v>0</v>
      </c>
      <c r="G432" s="2">
        <v>2.5100000000000001E-2</v>
      </c>
      <c r="H432" s="2" t="s">
        <v>927</v>
      </c>
      <c r="I432" s="2">
        <v>112.1048514</v>
      </c>
      <c r="J432" s="2">
        <v>0</v>
      </c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 t="s">
        <v>105</v>
      </c>
      <c r="B433" s="2" t="s">
        <v>497</v>
      </c>
      <c r="C433" s="2" t="s">
        <v>392</v>
      </c>
      <c r="D433" s="2">
        <v>5</v>
      </c>
      <c r="E433" s="2">
        <v>10</v>
      </c>
      <c r="F433" s="8">
        <v>0</v>
      </c>
      <c r="G433" s="2">
        <v>2.29E-2</v>
      </c>
      <c r="H433" s="2" t="s">
        <v>928</v>
      </c>
      <c r="I433" s="2">
        <v>99.331150249999993</v>
      </c>
      <c r="J433" s="2">
        <v>0</v>
      </c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 t="s">
        <v>323</v>
      </c>
      <c r="B434" s="2" t="s">
        <v>490</v>
      </c>
      <c r="C434" s="2" t="s">
        <v>649</v>
      </c>
      <c r="D434" s="2">
        <v>2</v>
      </c>
      <c r="E434" s="16">
        <v>4876</v>
      </c>
      <c r="F434" s="8">
        <v>5.0000000000000001E-4</v>
      </c>
      <c r="G434" s="2" t="s">
        <v>57</v>
      </c>
      <c r="H434" s="2" t="s">
        <v>929</v>
      </c>
      <c r="I434" s="2" t="s">
        <v>57</v>
      </c>
      <c r="J434" s="2">
        <v>2.1373156459999998</v>
      </c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 t="s">
        <v>326</v>
      </c>
      <c r="B435" s="2" t="s">
        <v>490</v>
      </c>
      <c r="C435" s="2" t="s">
        <v>572</v>
      </c>
      <c r="D435" s="2">
        <v>5</v>
      </c>
      <c r="E435" s="2">
        <v>274</v>
      </c>
      <c r="F435" s="8">
        <v>0</v>
      </c>
      <c r="G435" s="2" t="s">
        <v>57</v>
      </c>
      <c r="H435" s="2" t="s">
        <v>930</v>
      </c>
      <c r="I435" s="2" t="s">
        <v>57</v>
      </c>
      <c r="J435" s="2">
        <v>0</v>
      </c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 t="s">
        <v>119</v>
      </c>
      <c r="B436" s="2" t="s">
        <v>493</v>
      </c>
      <c r="C436" s="2" t="s">
        <v>376</v>
      </c>
      <c r="D436" s="2">
        <v>1</v>
      </c>
      <c r="E436" s="2">
        <v>285</v>
      </c>
      <c r="F436" s="8">
        <v>0</v>
      </c>
      <c r="G436" s="2">
        <v>2.29E-2</v>
      </c>
      <c r="H436" s="2" t="s">
        <v>931</v>
      </c>
      <c r="I436" s="2">
        <v>93.256434040000002</v>
      </c>
      <c r="J436" s="2">
        <v>0</v>
      </c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 t="s">
        <v>25</v>
      </c>
      <c r="B437" s="2" t="s">
        <v>581</v>
      </c>
      <c r="C437" s="2" t="s">
        <v>932</v>
      </c>
      <c r="D437" s="2">
        <v>2</v>
      </c>
      <c r="E437" s="2">
        <v>1</v>
      </c>
      <c r="F437" s="8">
        <v>0.01</v>
      </c>
      <c r="G437" s="2">
        <v>3.85E-2</v>
      </c>
      <c r="H437" s="2" t="s">
        <v>933</v>
      </c>
      <c r="I437" s="2">
        <v>155.8955086</v>
      </c>
      <c r="J437" s="2">
        <v>40.492339880000003</v>
      </c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 t="s">
        <v>456</v>
      </c>
      <c r="B438" s="2" t="s">
        <v>493</v>
      </c>
      <c r="C438" s="2" t="s">
        <v>375</v>
      </c>
      <c r="D438" s="2">
        <v>1</v>
      </c>
      <c r="E438" s="16">
        <v>14760</v>
      </c>
      <c r="F438" s="8">
        <v>0</v>
      </c>
      <c r="G438" s="2" t="s">
        <v>57</v>
      </c>
      <c r="H438" s="2" t="s">
        <v>934</v>
      </c>
      <c r="I438" s="2" t="s">
        <v>57</v>
      </c>
      <c r="J438" s="2">
        <v>0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 t="s">
        <v>25</v>
      </c>
      <c r="B439" s="2" t="s">
        <v>490</v>
      </c>
      <c r="C439" s="2" t="s">
        <v>626</v>
      </c>
      <c r="D439" s="2">
        <v>2</v>
      </c>
      <c r="E439" s="2">
        <v>1</v>
      </c>
      <c r="F439" s="8">
        <v>0</v>
      </c>
      <c r="G439" s="2">
        <v>3.85E-2</v>
      </c>
      <c r="H439" s="2" t="s">
        <v>935</v>
      </c>
      <c r="I439" s="2">
        <v>144.22342750000001</v>
      </c>
      <c r="J439" s="2">
        <v>0</v>
      </c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 t="s">
        <v>311</v>
      </c>
      <c r="B440" s="2" t="s">
        <v>490</v>
      </c>
      <c r="C440" s="2" t="s">
        <v>572</v>
      </c>
      <c r="D440" s="2">
        <v>5</v>
      </c>
      <c r="E440" s="2">
        <v>40</v>
      </c>
      <c r="F440" s="8">
        <v>0</v>
      </c>
      <c r="G440" s="2" t="s">
        <v>57</v>
      </c>
      <c r="H440" s="2" t="s">
        <v>936</v>
      </c>
      <c r="I440" s="2" t="s">
        <v>57</v>
      </c>
      <c r="J440" s="2">
        <v>0</v>
      </c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 t="s">
        <v>275</v>
      </c>
      <c r="B441" s="2" t="s">
        <v>493</v>
      </c>
      <c r="C441" s="2" t="s">
        <v>374</v>
      </c>
      <c r="D441" s="2">
        <v>1</v>
      </c>
      <c r="E441" s="2">
        <v>388</v>
      </c>
      <c r="F441" s="8">
        <v>0</v>
      </c>
      <c r="G441" s="2">
        <v>9.1999999999999998E-3</v>
      </c>
      <c r="H441" s="2">
        <v>3394.4282119999998</v>
      </c>
      <c r="I441" s="2">
        <v>31.22873955</v>
      </c>
      <c r="J441" s="2">
        <v>0</v>
      </c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 t="s">
        <v>61</v>
      </c>
      <c r="B442" s="2" t="s">
        <v>497</v>
      </c>
      <c r="C442" s="2" t="s">
        <v>503</v>
      </c>
      <c r="D442" s="2">
        <v>4</v>
      </c>
      <c r="E442" s="16">
        <v>1012</v>
      </c>
      <c r="F442" s="2" t="s">
        <v>57</v>
      </c>
      <c r="G442" s="2" t="s">
        <v>57</v>
      </c>
      <c r="H442" s="2" t="s">
        <v>937</v>
      </c>
      <c r="I442" s="2" t="s">
        <v>57</v>
      </c>
      <c r="J442" s="2" t="s">
        <v>57</v>
      </c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 t="s">
        <v>33</v>
      </c>
      <c r="B443" s="2" t="s">
        <v>490</v>
      </c>
      <c r="C443" s="2" t="s">
        <v>536</v>
      </c>
      <c r="D443" s="2">
        <v>5</v>
      </c>
      <c r="E443" s="16">
        <v>3291</v>
      </c>
      <c r="F443" s="8">
        <v>0</v>
      </c>
      <c r="G443" s="2">
        <v>0.1197</v>
      </c>
      <c r="H443" s="2" t="s">
        <v>938</v>
      </c>
      <c r="I443" s="2">
        <v>393.90930209999999</v>
      </c>
      <c r="J443" s="2">
        <v>0</v>
      </c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 t="s">
        <v>25</v>
      </c>
      <c r="B444" s="2" t="s">
        <v>490</v>
      </c>
      <c r="C444" s="2" t="s">
        <v>882</v>
      </c>
      <c r="D444" s="2">
        <v>2</v>
      </c>
      <c r="E444" s="2">
        <v>1</v>
      </c>
      <c r="F444" s="8">
        <v>0</v>
      </c>
      <c r="G444" s="2">
        <v>3.85E-2</v>
      </c>
      <c r="H444" s="2" t="s">
        <v>939</v>
      </c>
      <c r="I444" s="2">
        <v>126.4054166</v>
      </c>
      <c r="J444" s="2">
        <v>0</v>
      </c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 t="s">
        <v>25</v>
      </c>
      <c r="B445" s="2" t="s">
        <v>490</v>
      </c>
      <c r="C445" s="2" t="s">
        <v>613</v>
      </c>
      <c r="D445" s="2">
        <v>2</v>
      </c>
      <c r="E445" s="2">
        <v>1</v>
      </c>
      <c r="F445" s="8">
        <v>0</v>
      </c>
      <c r="G445" s="2">
        <v>3.85E-2</v>
      </c>
      <c r="H445" s="2" t="s">
        <v>940</v>
      </c>
      <c r="I445" s="2">
        <v>123.3105487</v>
      </c>
      <c r="J445" s="2">
        <v>0</v>
      </c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 t="s">
        <v>25</v>
      </c>
      <c r="B446" s="2" t="s">
        <v>490</v>
      </c>
      <c r="C446" s="2" t="s">
        <v>941</v>
      </c>
      <c r="D446" s="2">
        <v>5</v>
      </c>
      <c r="E446" s="2">
        <v>1</v>
      </c>
      <c r="F446" s="8">
        <v>0</v>
      </c>
      <c r="G446" s="2">
        <v>3.85E-2</v>
      </c>
      <c r="H446" s="2" t="s">
        <v>942</v>
      </c>
      <c r="I446" s="2">
        <v>117.76875800000001</v>
      </c>
      <c r="J446" s="2">
        <v>0</v>
      </c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 t="s">
        <v>25</v>
      </c>
      <c r="B447" s="2" t="s">
        <v>490</v>
      </c>
      <c r="C447" s="2" t="s">
        <v>797</v>
      </c>
      <c r="D447" s="2">
        <v>2</v>
      </c>
      <c r="E447" s="2">
        <v>1</v>
      </c>
      <c r="F447" s="8">
        <v>0</v>
      </c>
      <c r="G447" s="2">
        <v>3.85E-2</v>
      </c>
      <c r="H447" s="2" t="s">
        <v>943</v>
      </c>
      <c r="I447" s="2">
        <v>109.6417333</v>
      </c>
      <c r="J447" s="2">
        <v>0</v>
      </c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 t="s">
        <v>79</v>
      </c>
      <c r="B448" s="2" t="s">
        <v>497</v>
      </c>
      <c r="C448" s="2" t="s">
        <v>392</v>
      </c>
      <c r="D448" s="2">
        <v>5</v>
      </c>
      <c r="E448" s="16">
        <v>3578</v>
      </c>
      <c r="F448" s="8">
        <v>0</v>
      </c>
      <c r="G448" s="2">
        <v>1.3299999999999999E-2</v>
      </c>
      <c r="H448" s="2" t="s">
        <v>944</v>
      </c>
      <c r="I448" s="2">
        <v>37.304723279999997</v>
      </c>
      <c r="J448" s="2">
        <v>0</v>
      </c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 t="s">
        <v>119</v>
      </c>
      <c r="B449" s="2" t="s">
        <v>493</v>
      </c>
      <c r="C449" s="2" t="s">
        <v>377</v>
      </c>
      <c r="D449" s="2">
        <v>1</v>
      </c>
      <c r="E449" s="2">
        <v>173</v>
      </c>
      <c r="F449" s="8">
        <v>0</v>
      </c>
      <c r="G449" s="2">
        <v>2.29E-2</v>
      </c>
      <c r="H449" s="2" t="s">
        <v>945</v>
      </c>
      <c r="I449" s="2">
        <v>56.828031979999999</v>
      </c>
      <c r="J449" s="2">
        <v>0</v>
      </c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 t="s">
        <v>25</v>
      </c>
      <c r="B450" s="2" t="s">
        <v>490</v>
      </c>
      <c r="C450" s="2" t="s">
        <v>462</v>
      </c>
      <c r="D450" s="2">
        <v>3</v>
      </c>
      <c r="E450" s="2">
        <v>1</v>
      </c>
      <c r="F450" s="8">
        <v>0</v>
      </c>
      <c r="G450" s="2">
        <v>3.85E-2</v>
      </c>
      <c r="H450" s="2" t="s">
        <v>946</v>
      </c>
      <c r="I450" s="2">
        <v>95.018333960000007</v>
      </c>
      <c r="J450" s="2">
        <v>0</v>
      </c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 t="s">
        <v>256</v>
      </c>
      <c r="B451" s="2" t="s">
        <v>493</v>
      </c>
      <c r="C451" s="2" t="s">
        <v>374</v>
      </c>
      <c r="D451" s="2">
        <v>1</v>
      </c>
      <c r="E451" s="16">
        <v>2000</v>
      </c>
      <c r="F451" s="8">
        <v>0</v>
      </c>
      <c r="G451" s="2">
        <v>4.8999999999999998E-3</v>
      </c>
      <c r="H451" s="2">
        <v>2446.4148340000002</v>
      </c>
      <c r="I451" s="2">
        <v>11.98743269</v>
      </c>
      <c r="J451" s="2">
        <v>0</v>
      </c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 t="s">
        <v>320</v>
      </c>
      <c r="B452" s="2" t="s">
        <v>493</v>
      </c>
      <c r="C452" s="2" t="s">
        <v>375</v>
      </c>
      <c r="D452" s="2">
        <v>1</v>
      </c>
      <c r="E452" s="16">
        <v>24005</v>
      </c>
      <c r="F452" s="8">
        <v>0</v>
      </c>
      <c r="G452" s="2" t="s">
        <v>57</v>
      </c>
      <c r="H452" s="2" t="s">
        <v>322</v>
      </c>
      <c r="I452" s="2" t="s">
        <v>57</v>
      </c>
      <c r="J452" s="2">
        <v>0</v>
      </c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 t="s">
        <v>33</v>
      </c>
      <c r="B453" s="2" t="s">
        <v>497</v>
      </c>
      <c r="C453" s="2" t="s">
        <v>394</v>
      </c>
      <c r="D453" s="2">
        <v>4</v>
      </c>
      <c r="E453" s="16">
        <v>2239</v>
      </c>
      <c r="F453" s="8">
        <v>0</v>
      </c>
      <c r="G453" s="2">
        <v>0.1197</v>
      </c>
      <c r="H453" s="2" t="s">
        <v>947</v>
      </c>
      <c r="I453" s="2">
        <v>267.98389529999997</v>
      </c>
      <c r="J453" s="2">
        <v>0</v>
      </c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 t="s">
        <v>434</v>
      </c>
      <c r="B454" s="2" t="s">
        <v>490</v>
      </c>
      <c r="C454" s="2" t="s">
        <v>536</v>
      </c>
      <c r="D454" s="2">
        <v>5</v>
      </c>
      <c r="E454" s="16">
        <v>2082</v>
      </c>
      <c r="F454" s="8">
        <v>0</v>
      </c>
      <c r="G454" s="2" t="s">
        <v>57</v>
      </c>
      <c r="H454" s="2" t="s">
        <v>948</v>
      </c>
      <c r="I454" s="2" t="s">
        <v>57</v>
      </c>
      <c r="J454" s="2">
        <v>0</v>
      </c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 t="s">
        <v>320</v>
      </c>
      <c r="B455" s="2" t="s">
        <v>490</v>
      </c>
      <c r="C455" s="2" t="s">
        <v>587</v>
      </c>
      <c r="D455" s="2">
        <v>4</v>
      </c>
      <c r="E455" s="16">
        <v>19774</v>
      </c>
      <c r="F455" s="8">
        <v>0</v>
      </c>
      <c r="G455" s="2" t="s">
        <v>57</v>
      </c>
      <c r="H455" s="2" t="s">
        <v>949</v>
      </c>
      <c r="I455" s="2" t="s">
        <v>57</v>
      </c>
      <c r="J455" s="2">
        <v>0</v>
      </c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 t="s">
        <v>25</v>
      </c>
      <c r="B456" s="2" t="s">
        <v>490</v>
      </c>
      <c r="C456" s="2" t="s">
        <v>729</v>
      </c>
      <c r="D456" s="2">
        <v>2</v>
      </c>
      <c r="E456" s="2">
        <v>1</v>
      </c>
      <c r="F456" s="8">
        <v>0</v>
      </c>
      <c r="G456" s="2">
        <v>3.85E-2</v>
      </c>
      <c r="H456" s="2" t="s">
        <v>950</v>
      </c>
      <c r="I456" s="2">
        <v>74.222306529999997</v>
      </c>
      <c r="J456" s="2">
        <v>0</v>
      </c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 t="s">
        <v>438</v>
      </c>
      <c r="B457" s="2" t="s">
        <v>581</v>
      </c>
      <c r="C457" s="2" t="s">
        <v>932</v>
      </c>
      <c r="D457" s="2">
        <v>2</v>
      </c>
      <c r="E457" s="2">
        <v>24</v>
      </c>
      <c r="F457" s="2">
        <v>0</v>
      </c>
      <c r="G457" s="2" t="s">
        <v>57</v>
      </c>
      <c r="H457" s="2" t="s">
        <v>951</v>
      </c>
      <c r="I457" s="2" t="s">
        <v>57</v>
      </c>
      <c r="J457" s="2">
        <v>0</v>
      </c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 t="s">
        <v>281</v>
      </c>
      <c r="B458" s="2" t="s">
        <v>493</v>
      </c>
      <c r="C458" s="2" t="s">
        <v>374</v>
      </c>
      <c r="D458" s="2">
        <v>1</v>
      </c>
      <c r="E458" s="2">
        <v>1</v>
      </c>
      <c r="F458" s="8">
        <v>0</v>
      </c>
      <c r="G458" s="2">
        <v>5.5E-2</v>
      </c>
      <c r="H458" s="2" t="s">
        <v>952</v>
      </c>
      <c r="I458" s="2">
        <v>98.077752250000003</v>
      </c>
      <c r="J458" s="2">
        <v>0</v>
      </c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 t="s">
        <v>434</v>
      </c>
      <c r="B459" s="2" t="s">
        <v>490</v>
      </c>
      <c r="C459" s="2" t="s">
        <v>572</v>
      </c>
      <c r="D459" s="2">
        <v>5</v>
      </c>
      <c r="E459" s="16">
        <v>1729</v>
      </c>
      <c r="F459" s="8">
        <v>0</v>
      </c>
      <c r="G459" s="2" t="s">
        <v>57</v>
      </c>
      <c r="H459" s="2">
        <v>1728.6359809999999</v>
      </c>
      <c r="I459" s="2" t="s">
        <v>57</v>
      </c>
      <c r="J459" s="2">
        <v>0</v>
      </c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 t="s">
        <v>145</v>
      </c>
      <c r="B460" s="2" t="s">
        <v>493</v>
      </c>
      <c r="C460" s="2" t="s">
        <v>377</v>
      </c>
      <c r="D460" s="2">
        <v>1</v>
      </c>
      <c r="E460" s="2">
        <v>519</v>
      </c>
      <c r="F460" s="2">
        <v>0</v>
      </c>
      <c r="G460" s="2">
        <v>4.3E-3</v>
      </c>
      <c r="H460" s="2" t="s">
        <v>953</v>
      </c>
      <c r="I460" s="2">
        <v>7.1420240870000002</v>
      </c>
      <c r="J460" s="2">
        <v>0</v>
      </c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 t="s">
        <v>202</v>
      </c>
      <c r="B461" s="2" t="s">
        <v>490</v>
      </c>
      <c r="C461" s="2" t="s">
        <v>572</v>
      </c>
      <c r="D461" s="2">
        <v>5</v>
      </c>
      <c r="E461" s="2">
        <v>8</v>
      </c>
      <c r="F461" s="8">
        <v>0</v>
      </c>
      <c r="G461" s="2">
        <v>4.4999999999999998E-2</v>
      </c>
      <c r="H461" s="2" t="s">
        <v>954</v>
      </c>
      <c r="I461" s="2">
        <v>68.180716189999998</v>
      </c>
      <c r="J461" s="2">
        <v>0</v>
      </c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 t="s">
        <v>25</v>
      </c>
      <c r="B462" s="2" t="s">
        <v>490</v>
      </c>
      <c r="C462" s="2" t="s">
        <v>584</v>
      </c>
      <c r="D462" s="2">
        <v>2</v>
      </c>
      <c r="E462" s="2">
        <v>0</v>
      </c>
      <c r="F462" s="8">
        <v>0</v>
      </c>
      <c r="G462" s="2">
        <v>3.85E-2</v>
      </c>
      <c r="H462" s="2" t="s">
        <v>955</v>
      </c>
      <c r="I462" s="2">
        <v>57.388533590000002</v>
      </c>
      <c r="J462" s="2">
        <v>0</v>
      </c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 t="s">
        <v>248</v>
      </c>
      <c r="B463" s="2" t="s">
        <v>490</v>
      </c>
      <c r="C463" s="2" t="s">
        <v>527</v>
      </c>
      <c r="D463" s="2">
        <v>2</v>
      </c>
      <c r="E463" s="2">
        <v>102</v>
      </c>
      <c r="F463" s="8">
        <v>0</v>
      </c>
      <c r="G463" s="2" t="s">
        <v>57</v>
      </c>
      <c r="H463" s="2" t="s">
        <v>956</v>
      </c>
      <c r="I463" s="2" t="s">
        <v>57</v>
      </c>
      <c r="J463" s="2">
        <v>0</v>
      </c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 t="s">
        <v>33</v>
      </c>
      <c r="B464" s="2" t="s">
        <v>381</v>
      </c>
      <c r="C464" s="2" t="s">
        <v>477</v>
      </c>
      <c r="D464" s="2">
        <v>5</v>
      </c>
      <c r="E464" s="16">
        <v>1371</v>
      </c>
      <c r="F464" s="8">
        <v>0</v>
      </c>
      <c r="G464" s="2">
        <v>0</v>
      </c>
      <c r="H464" s="2" t="s">
        <v>957</v>
      </c>
      <c r="I464" s="2">
        <v>0</v>
      </c>
      <c r="J464" s="2">
        <v>0</v>
      </c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 t="s">
        <v>25</v>
      </c>
      <c r="B465" s="2" t="s">
        <v>490</v>
      </c>
      <c r="C465" s="2" t="s">
        <v>958</v>
      </c>
      <c r="D465" s="2">
        <v>2</v>
      </c>
      <c r="E465" s="2">
        <v>0</v>
      </c>
      <c r="F465" s="8">
        <v>0</v>
      </c>
      <c r="G465" s="2">
        <v>3.85E-2</v>
      </c>
      <c r="H465" s="2" t="s">
        <v>957</v>
      </c>
      <c r="I465" s="2">
        <v>52.8004994</v>
      </c>
      <c r="J465" s="2">
        <v>0</v>
      </c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 t="s">
        <v>25</v>
      </c>
      <c r="B466" s="2" t="s">
        <v>490</v>
      </c>
      <c r="C466" s="2" t="s">
        <v>834</v>
      </c>
      <c r="D466" s="2">
        <v>2</v>
      </c>
      <c r="E466" s="2">
        <v>0</v>
      </c>
      <c r="F466" s="8">
        <v>0</v>
      </c>
      <c r="G466" s="2">
        <v>3.85E-2</v>
      </c>
      <c r="H466" s="2" t="s">
        <v>959</v>
      </c>
      <c r="I466" s="2">
        <v>48.477422650000001</v>
      </c>
      <c r="J466" s="2">
        <v>0</v>
      </c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 t="s">
        <v>461</v>
      </c>
      <c r="B467" s="2" t="s">
        <v>497</v>
      </c>
      <c r="C467" s="2" t="s">
        <v>392</v>
      </c>
      <c r="D467" s="2">
        <v>5</v>
      </c>
      <c r="E467" s="2">
        <v>274</v>
      </c>
      <c r="F467" s="2" t="s">
        <v>57</v>
      </c>
      <c r="G467" s="2" t="s">
        <v>57</v>
      </c>
      <c r="H467" s="2" t="s">
        <v>960</v>
      </c>
      <c r="I467" s="2" t="s">
        <v>57</v>
      </c>
      <c r="J467" s="2" t="s">
        <v>57</v>
      </c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 t="s">
        <v>113</v>
      </c>
      <c r="B468" s="2" t="s">
        <v>493</v>
      </c>
      <c r="C468" s="2" t="s">
        <v>377</v>
      </c>
      <c r="D468" s="2">
        <v>1</v>
      </c>
      <c r="E468" s="2">
        <v>238</v>
      </c>
      <c r="F468" s="8">
        <v>0</v>
      </c>
      <c r="G468" s="2">
        <v>0.13500000000000001</v>
      </c>
      <c r="H468" s="2" t="s">
        <v>961</v>
      </c>
      <c r="I468" s="2">
        <v>160.76010009999999</v>
      </c>
      <c r="J468" s="2">
        <v>0</v>
      </c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 t="s">
        <v>300</v>
      </c>
      <c r="B469" s="2" t="s">
        <v>493</v>
      </c>
      <c r="C469" s="2" t="s">
        <v>374</v>
      </c>
      <c r="D469" s="2">
        <v>1</v>
      </c>
      <c r="E469" s="2">
        <v>80</v>
      </c>
      <c r="F469" s="8">
        <v>0</v>
      </c>
      <c r="G469" s="2" t="s">
        <v>57</v>
      </c>
      <c r="H469" s="2" t="s">
        <v>962</v>
      </c>
      <c r="I469" s="2" t="s">
        <v>57</v>
      </c>
      <c r="J469" s="2">
        <v>0</v>
      </c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 t="s">
        <v>202</v>
      </c>
      <c r="B470" s="2" t="s">
        <v>493</v>
      </c>
      <c r="C470" s="2" t="s">
        <v>377</v>
      </c>
      <c r="D470" s="2">
        <v>1</v>
      </c>
      <c r="E470" s="2">
        <v>6</v>
      </c>
      <c r="F470" s="8">
        <v>0</v>
      </c>
      <c r="G470" s="2">
        <v>4.4999999999999998E-2</v>
      </c>
      <c r="H470" s="2" t="s">
        <v>963</v>
      </c>
      <c r="I470" s="2">
        <v>47.982354749999999</v>
      </c>
      <c r="J470" s="2">
        <v>0</v>
      </c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 t="s">
        <v>165</v>
      </c>
      <c r="B471" s="2" t="s">
        <v>493</v>
      </c>
      <c r="C471" s="2" t="s">
        <v>376</v>
      </c>
      <c r="D471" s="2">
        <v>1</v>
      </c>
      <c r="E471" s="16">
        <v>1001</v>
      </c>
      <c r="F471" s="8">
        <v>0</v>
      </c>
      <c r="G471" s="2">
        <v>9.7999999999999997E-3</v>
      </c>
      <c r="H471" s="2" t="s">
        <v>964</v>
      </c>
      <c r="I471" s="2">
        <v>10.364521549999999</v>
      </c>
      <c r="J471" s="2">
        <v>0</v>
      </c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 t="s">
        <v>300</v>
      </c>
      <c r="B472" s="2" t="s">
        <v>490</v>
      </c>
      <c r="C472" s="2" t="s">
        <v>649</v>
      </c>
      <c r="D472" s="2">
        <v>2</v>
      </c>
      <c r="E472" s="2">
        <v>77</v>
      </c>
      <c r="F472" s="8">
        <v>0</v>
      </c>
      <c r="G472" s="2" t="s">
        <v>57</v>
      </c>
      <c r="H472" s="2" t="s">
        <v>965</v>
      </c>
      <c r="I472" s="2" t="s">
        <v>57</v>
      </c>
      <c r="J472" s="2">
        <v>0</v>
      </c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 t="s">
        <v>79</v>
      </c>
      <c r="B473" s="2" t="s">
        <v>497</v>
      </c>
      <c r="C473" s="2" t="s">
        <v>391</v>
      </c>
      <c r="D473" s="2">
        <v>4</v>
      </c>
      <c r="E473" s="16">
        <v>1312</v>
      </c>
      <c r="F473" s="8">
        <v>6.6E-3</v>
      </c>
      <c r="G473" s="2">
        <v>1.3299999999999999E-2</v>
      </c>
      <c r="H473" s="2" t="s">
        <v>966</v>
      </c>
      <c r="I473" s="2">
        <v>13.67598759</v>
      </c>
      <c r="J473" s="2">
        <v>6.7865803089999996</v>
      </c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 t="s">
        <v>33</v>
      </c>
      <c r="B474" s="2" t="s">
        <v>490</v>
      </c>
      <c r="C474" s="2" t="s">
        <v>836</v>
      </c>
      <c r="D474" s="2">
        <v>5</v>
      </c>
      <c r="E474" s="2">
        <v>953</v>
      </c>
      <c r="F474" s="8">
        <v>0</v>
      </c>
      <c r="G474" s="2">
        <v>0.1197</v>
      </c>
      <c r="H474" s="2" t="s">
        <v>967</v>
      </c>
      <c r="I474" s="2">
        <v>114.1111602</v>
      </c>
      <c r="J474" s="2">
        <v>0</v>
      </c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 t="s">
        <v>105</v>
      </c>
      <c r="B475" s="2" t="s">
        <v>493</v>
      </c>
      <c r="C475" s="2" t="s">
        <v>376</v>
      </c>
      <c r="D475" s="2">
        <v>1</v>
      </c>
      <c r="E475" s="2">
        <v>2</v>
      </c>
      <c r="F475" s="8">
        <v>0</v>
      </c>
      <c r="G475" s="2">
        <v>2.29E-2</v>
      </c>
      <c r="H475" s="2" t="s">
        <v>968</v>
      </c>
      <c r="I475" s="2">
        <v>19.768328619999998</v>
      </c>
      <c r="J475" s="2">
        <v>0</v>
      </c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 t="s">
        <v>275</v>
      </c>
      <c r="B476" s="2" t="s">
        <v>493</v>
      </c>
      <c r="C476" s="2" t="s">
        <v>377</v>
      </c>
      <c r="D476" s="2">
        <v>1</v>
      </c>
      <c r="E476" s="2">
        <v>93</v>
      </c>
      <c r="F476" s="8">
        <v>0</v>
      </c>
      <c r="G476" s="2">
        <v>9.1999999999999998E-3</v>
      </c>
      <c r="H476" s="2" t="s">
        <v>969</v>
      </c>
      <c r="I476" s="2">
        <v>7.4720827539999997</v>
      </c>
      <c r="J476" s="2">
        <v>0</v>
      </c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 t="s">
        <v>256</v>
      </c>
      <c r="B477" s="2" t="s">
        <v>691</v>
      </c>
      <c r="C477" s="2" t="s">
        <v>692</v>
      </c>
      <c r="D477" s="2">
        <v>1</v>
      </c>
      <c r="E477" s="2">
        <v>654</v>
      </c>
      <c r="F477" s="8">
        <v>0</v>
      </c>
      <c r="G477" s="2">
        <v>4.8999999999999998E-3</v>
      </c>
      <c r="H477" s="2" t="s">
        <v>970</v>
      </c>
      <c r="I477" s="2">
        <v>3.9194879889999998</v>
      </c>
      <c r="J477" s="2">
        <v>0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 t="s">
        <v>41</v>
      </c>
      <c r="B478" s="2" t="s">
        <v>493</v>
      </c>
      <c r="C478" s="2" t="s">
        <v>377</v>
      </c>
      <c r="D478" s="2">
        <v>1</v>
      </c>
      <c r="E478" s="2">
        <v>207</v>
      </c>
      <c r="F478" s="8">
        <v>0</v>
      </c>
      <c r="G478" s="2">
        <v>3.8800000000000001E-2</v>
      </c>
      <c r="H478" s="2" t="s">
        <v>971</v>
      </c>
      <c r="I478" s="2">
        <v>30.20742735</v>
      </c>
      <c r="J478" s="2">
        <v>0</v>
      </c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 t="s">
        <v>25</v>
      </c>
      <c r="B479" s="2" t="s">
        <v>581</v>
      </c>
      <c r="C479" s="2" t="s">
        <v>972</v>
      </c>
      <c r="D479" s="2">
        <v>1</v>
      </c>
      <c r="E479" s="2">
        <v>0</v>
      </c>
      <c r="F479" s="8">
        <v>0</v>
      </c>
      <c r="G479" s="2">
        <v>3.85E-2</v>
      </c>
      <c r="H479" s="2">
        <v>734.79473489999998</v>
      </c>
      <c r="I479" s="2">
        <v>28.28959729</v>
      </c>
      <c r="J479" s="2">
        <v>0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 t="s">
        <v>139</v>
      </c>
      <c r="B480" s="2" t="s">
        <v>493</v>
      </c>
      <c r="C480" s="2" t="s">
        <v>377</v>
      </c>
      <c r="D480" s="2">
        <v>1</v>
      </c>
      <c r="E480" s="2">
        <v>4</v>
      </c>
      <c r="F480" s="8">
        <v>0</v>
      </c>
      <c r="G480" s="2">
        <v>0.04</v>
      </c>
      <c r="H480" s="2">
        <v>706.52061760000004</v>
      </c>
      <c r="I480" s="2">
        <v>28.260824700000001</v>
      </c>
      <c r="J480" s="2">
        <v>0</v>
      </c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 t="s">
        <v>79</v>
      </c>
      <c r="B481" s="2" t="s">
        <v>381</v>
      </c>
      <c r="C481" s="2" t="s">
        <v>371</v>
      </c>
      <c r="D481" s="2">
        <v>4</v>
      </c>
      <c r="E481" s="2">
        <v>829</v>
      </c>
      <c r="F481" s="8">
        <v>0</v>
      </c>
      <c r="G481" s="8">
        <v>0</v>
      </c>
      <c r="H481" s="2" t="s">
        <v>973</v>
      </c>
      <c r="I481" s="2">
        <v>0</v>
      </c>
      <c r="J481" s="2">
        <v>0</v>
      </c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 t="s">
        <v>49</v>
      </c>
      <c r="B482" s="2" t="s">
        <v>581</v>
      </c>
      <c r="C482" s="2" t="s">
        <v>854</v>
      </c>
      <c r="D482" s="2">
        <v>2</v>
      </c>
      <c r="E482" s="2">
        <v>318</v>
      </c>
      <c r="F482" s="8">
        <v>0</v>
      </c>
      <c r="G482" s="2">
        <v>8.1299999999999997E-2</v>
      </c>
      <c r="H482" s="2" t="s">
        <v>974</v>
      </c>
      <c r="I482" s="2">
        <v>47.273338449999997</v>
      </c>
      <c r="J482" s="2">
        <v>0</v>
      </c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 t="s">
        <v>25</v>
      </c>
      <c r="B483" s="2" t="s">
        <v>490</v>
      </c>
      <c r="C483" s="2" t="s">
        <v>529</v>
      </c>
      <c r="D483" s="2">
        <v>2</v>
      </c>
      <c r="E483" s="2">
        <v>0</v>
      </c>
      <c r="F483" s="8">
        <v>0</v>
      </c>
      <c r="G483" s="2">
        <v>3.85E-2</v>
      </c>
      <c r="H483" s="2" t="s">
        <v>975</v>
      </c>
      <c r="I483" s="2">
        <v>20.242607830000001</v>
      </c>
      <c r="J483" s="2">
        <v>0</v>
      </c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 t="s">
        <v>320</v>
      </c>
      <c r="B484" s="2" t="s">
        <v>490</v>
      </c>
      <c r="C484" s="2" t="s">
        <v>913</v>
      </c>
      <c r="D484" s="2">
        <v>5</v>
      </c>
      <c r="E484" s="16">
        <v>4802</v>
      </c>
      <c r="F484" s="8">
        <v>0</v>
      </c>
      <c r="G484" s="2" t="s">
        <v>57</v>
      </c>
      <c r="H484" s="2" t="s">
        <v>976</v>
      </c>
      <c r="I484" s="2" t="s">
        <v>57</v>
      </c>
      <c r="J484" s="2">
        <v>0</v>
      </c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 t="s">
        <v>202</v>
      </c>
      <c r="B485" s="2" t="s">
        <v>490</v>
      </c>
      <c r="C485" s="2" t="s">
        <v>544</v>
      </c>
      <c r="D485" s="2">
        <v>2</v>
      </c>
      <c r="E485" s="2">
        <v>2</v>
      </c>
      <c r="F485" s="8">
        <v>0</v>
      </c>
      <c r="G485" s="2">
        <v>4.4999999999999998E-2</v>
      </c>
      <c r="H485" s="2" t="s">
        <v>977</v>
      </c>
      <c r="I485" s="2">
        <v>19.863942170000001</v>
      </c>
      <c r="J485" s="2">
        <v>0</v>
      </c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 t="s">
        <v>61</v>
      </c>
      <c r="B486" s="2" t="s">
        <v>497</v>
      </c>
      <c r="C486" s="2" t="s">
        <v>641</v>
      </c>
      <c r="D486" s="2">
        <v>4</v>
      </c>
      <c r="E486" s="2">
        <v>127</v>
      </c>
      <c r="F486" s="8">
        <v>-0.80349999999999999</v>
      </c>
      <c r="G486" s="2" t="s">
        <v>57</v>
      </c>
      <c r="H486" s="2" t="s">
        <v>978</v>
      </c>
      <c r="I486" s="2" t="s">
        <v>57</v>
      </c>
      <c r="J486" s="2">
        <v>-341.39715610000002</v>
      </c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 t="s">
        <v>105</v>
      </c>
      <c r="B487" s="2" t="s">
        <v>493</v>
      </c>
      <c r="C487" s="2" t="s">
        <v>377</v>
      </c>
      <c r="D487" s="2">
        <v>1</v>
      </c>
      <c r="E487" s="2">
        <v>1</v>
      </c>
      <c r="F487" s="2">
        <v>0</v>
      </c>
      <c r="G487" s="2">
        <v>2.29E-2</v>
      </c>
      <c r="H487" s="2" t="s">
        <v>979</v>
      </c>
      <c r="I487" s="2">
        <v>9.6573467359999992</v>
      </c>
      <c r="J487" s="2">
        <v>0</v>
      </c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 t="s">
        <v>248</v>
      </c>
      <c r="B488" s="2" t="s">
        <v>493</v>
      </c>
      <c r="C488" s="2" t="s">
        <v>375</v>
      </c>
      <c r="D488" s="2">
        <v>1</v>
      </c>
      <c r="E488" s="2">
        <v>29</v>
      </c>
      <c r="F488" s="8">
        <v>0</v>
      </c>
      <c r="G488" s="2" t="s">
        <v>57</v>
      </c>
      <c r="H488" s="2" t="s">
        <v>980</v>
      </c>
      <c r="I488" s="2" t="s">
        <v>57</v>
      </c>
      <c r="J488" s="2">
        <v>0</v>
      </c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 t="s">
        <v>25</v>
      </c>
      <c r="B489" s="2" t="s">
        <v>490</v>
      </c>
      <c r="C489" s="2" t="s">
        <v>981</v>
      </c>
      <c r="D489" s="2">
        <v>2</v>
      </c>
      <c r="E489" s="2">
        <v>0</v>
      </c>
      <c r="F489" s="8">
        <v>0</v>
      </c>
      <c r="G489" s="2">
        <v>3.85E-2</v>
      </c>
      <c r="H489" s="2" t="s">
        <v>982</v>
      </c>
      <c r="I489" s="2">
        <v>14.583679099999999</v>
      </c>
      <c r="J489" s="2">
        <v>0</v>
      </c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 t="s">
        <v>25</v>
      </c>
      <c r="B490" s="2" t="s">
        <v>490</v>
      </c>
      <c r="C490" s="2" t="s">
        <v>564</v>
      </c>
      <c r="D490" s="2">
        <v>5</v>
      </c>
      <c r="E490" s="2">
        <v>0</v>
      </c>
      <c r="F490" s="8">
        <v>0</v>
      </c>
      <c r="G490" s="2">
        <v>3.85E-2</v>
      </c>
      <c r="H490" s="2" t="s">
        <v>983</v>
      </c>
      <c r="I490" s="2">
        <v>14.065928960000001</v>
      </c>
      <c r="J490" s="2">
        <v>0</v>
      </c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 t="s">
        <v>25</v>
      </c>
      <c r="B491" s="2" t="s">
        <v>490</v>
      </c>
      <c r="C491" s="2" t="s">
        <v>593</v>
      </c>
      <c r="D491" s="2">
        <v>5</v>
      </c>
      <c r="E491" s="2">
        <v>0</v>
      </c>
      <c r="F491" s="8">
        <v>0</v>
      </c>
      <c r="G491" s="2">
        <v>3.85E-2</v>
      </c>
      <c r="H491" s="2" t="s">
        <v>984</v>
      </c>
      <c r="I491" s="2">
        <v>13.909176759999999</v>
      </c>
      <c r="J491" s="2">
        <v>0</v>
      </c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 t="s">
        <v>25</v>
      </c>
      <c r="B492" s="2" t="s">
        <v>490</v>
      </c>
      <c r="C492" s="2" t="s">
        <v>597</v>
      </c>
      <c r="D492" s="2">
        <v>5</v>
      </c>
      <c r="E492" s="2">
        <v>0</v>
      </c>
      <c r="F492" s="8">
        <v>0</v>
      </c>
      <c r="G492" s="2">
        <v>3.85E-2</v>
      </c>
      <c r="H492" s="2">
        <v>349.21778060000003</v>
      </c>
      <c r="I492" s="2">
        <v>13.444884549999999</v>
      </c>
      <c r="J492" s="2">
        <v>0</v>
      </c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 t="s">
        <v>25</v>
      </c>
      <c r="B493" s="2" t="s">
        <v>490</v>
      </c>
      <c r="C493" s="2" t="s">
        <v>660</v>
      </c>
      <c r="D493" s="2">
        <v>5</v>
      </c>
      <c r="E493" s="2">
        <v>0</v>
      </c>
      <c r="F493" s="8">
        <v>0</v>
      </c>
      <c r="G493" s="2">
        <v>3.85E-2</v>
      </c>
      <c r="H493" s="2">
        <v>292.2613743</v>
      </c>
      <c r="I493" s="2">
        <v>11.252062909999999</v>
      </c>
      <c r="J493" s="2">
        <v>0</v>
      </c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 t="s">
        <v>61</v>
      </c>
      <c r="B494" s="2" t="s">
        <v>497</v>
      </c>
      <c r="C494" s="2" t="s">
        <v>985</v>
      </c>
      <c r="D494" s="2">
        <v>2</v>
      </c>
      <c r="E494" s="2">
        <v>81</v>
      </c>
      <c r="F494" s="2" t="s">
        <v>57</v>
      </c>
      <c r="G494" s="2" t="s">
        <v>57</v>
      </c>
      <c r="H494" s="2">
        <v>270.38643680000001</v>
      </c>
      <c r="I494" s="2" t="s">
        <v>57</v>
      </c>
      <c r="J494" s="2" t="s">
        <v>57</v>
      </c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 t="s">
        <v>329</v>
      </c>
      <c r="B495" s="2" t="s">
        <v>490</v>
      </c>
      <c r="C495" s="2" t="s">
        <v>536</v>
      </c>
      <c r="D495" s="2">
        <v>5</v>
      </c>
      <c r="E495" s="2">
        <v>649</v>
      </c>
      <c r="F495" s="8">
        <v>0</v>
      </c>
      <c r="G495" s="2" t="s">
        <v>57</v>
      </c>
      <c r="H495" s="2">
        <v>249.3703156</v>
      </c>
      <c r="I495" s="2" t="s">
        <v>57</v>
      </c>
      <c r="J495" s="2">
        <v>0</v>
      </c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 t="s">
        <v>87</v>
      </c>
      <c r="B496" s="2" t="s">
        <v>493</v>
      </c>
      <c r="C496" s="2" t="s">
        <v>376</v>
      </c>
      <c r="D496" s="2">
        <v>1</v>
      </c>
      <c r="E496" s="2">
        <v>8</v>
      </c>
      <c r="F496" s="8">
        <v>0</v>
      </c>
      <c r="G496" s="2">
        <v>7.4899999999999994E-2</v>
      </c>
      <c r="H496" s="2" t="s">
        <v>306</v>
      </c>
      <c r="I496" s="2">
        <v>15.86448502</v>
      </c>
      <c r="J496" s="2">
        <v>0</v>
      </c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 t="s">
        <v>194</v>
      </c>
      <c r="B497" s="2" t="s">
        <v>493</v>
      </c>
      <c r="C497" s="2" t="s">
        <v>377</v>
      </c>
      <c r="D497" s="2">
        <v>1</v>
      </c>
      <c r="E497" s="2">
        <v>273</v>
      </c>
      <c r="F497" s="8">
        <v>0</v>
      </c>
      <c r="G497" s="2">
        <v>1.6899999999999998E-2</v>
      </c>
      <c r="H497" s="2" t="s">
        <v>986</v>
      </c>
      <c r="I497" s="2">
        <v>3.4801892429999999</v>
      </c>
      <c r="J497" s="2">
        <v>0</v>
      </c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 t="s">
        <v>202</v>
      </c>
      <c r="B498" s="2" t="s">
        <v>490</v>
      </c>
      <c r="C498" s="2" t="s">
        <v>924</v>
      </c>
      <c r="D498" s="2">
        <v>2</v>
      </c>
      <c r="E498" s="2">
        <v>1</v>
      </c>
      <c r="F498" s="8">
        <v>0</v>
      </c>
      <c r="G498" s="2">
        <v>4.4999999999999998E-2</v>
      </c>
      <c r="H498" s="2" t="s">
        <v>987</v>
      </c>
      <c r="I498" s="2">
        <v>8.9427023220000006</v>
      </c>
      <c r="J498" s="2">
        <v>0</v>
      </c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 t="s">
        <v>226</v>
      </c>
      <c r="B499" s="2" t="s">
        <v>493</v>
      </c>
      <c r="C499" s="2" t="s">
        <v>377</v>
      </c>
      <c r="D499" s="2">
        <v>1</v>
      </c>
      <c r="E499" s="2">
        <v>34</v>
      </c>
      <c r="F499" s="8">
        <v>0</v>
      </c>
      <c r="G499" s="2">
        <v>4.4999999999999997E-3</v>
      </c>
      <c r="H499" s="2" t="s">
        <v>988</v>
      </c>
      <c r="I499" s="2">
        <v>0.87445695030000004</v>
      </c>
      <c r="J499" s="2">
        <v>0</v>
      </c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 t="s">
        <v>323</v>
      </c>
      <c r="B500" s="2" t="s">
        <v>493</v>
      </c>
      <c r="C500" s="2" t="s">
        <v>375</v>
      </c>
      <c r="D500" s="2">
        <v>1</v>
      </c>
      <c r="E500" s="2">
        <v>204</v>
      </c>
      <c r="F500" s="8">
        <v>0</v>
      </c>
      <c r="G500" s="2" t="s">
        <v>57</v>
      </c>
      <c r="H500" s="2" t="s">
        <v>325</v>
      </c>
      <c r="I500" s="2" t="s">
        <v>57</v>
      </c>
      <c r="J500" s="2">
        <v>0</v>
      </c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 t="s">
        <v>93</v>
      </c>
      <c r="B501" s="2" t="s">
        <v>493</v>
      </c>
      <c r="C501" s="2" t="s">
        <v>377</v>
      </c>
      <c r="D501" s="2">
        <v>1</v>
      </c>
      <c r="E501" s="2">
        <v>1</v>
      </c>
      <c r="F501" s="8">
        <v>0</v>
      </c>
      <c r="G501" s="2">
        <v>2.87E-2</v>
      </c>
      <c r="H501" s="2" t="s">
        <v>989</v>
      </c>
      <c r="I501" s="2">
        <v>4.572013256</v>
      </c>
      <c r="J501" s="2">
        <v>0</v>
      </c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 t="s">
        <v>453</v>
      </c>
      <c r="B502" s="2" t="s">
        <v>497</v>
      </c>
      <c r="C502" s="2" t="s">
        <v>641</v>
      </c>
      <c r="D502" s="2">
        <v>4</v>
      </c>
      <c r="E502" s="2">
        <v>1</v>
      </c>
      <c r="F502" s="8">
        <v>-0.80349999999999999</v>
      </c>
      <c r="G502" s="2" t="s">
        <v>57</v>
      </c>
      <c r="H502" s="2" t="s">
        <v>990</v>
      </c>
      <c r="I502" s="2" t="s">
        <v>57</v>
      </c>
      <c r="J502" s="2">
        <v>-125.3724124</v>
      </c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 t="s">
        <v>256</v>
      </c>
      <c r="B503" s="2" t="s">
        <v>493</v>
      </c>
      <c r="C503" s="2" t="s">
        <v>377</v>
      </c>
      <c r="D503" s="2">
        <v>1</v>
      </c>
      <c r="E503" s="2">
        <v>97</v>
      </c>
      <c r="F503" s="8">
        <v>0</v>
      </c>
      <c r="G503" s="2">
        <v>4.8999999999999998E-3</v>
      </c>
      <c r="H503" s="2" t="s">
        <v>991</v>
      </c>
      <c r="I503" s="2">
        <v>0.58189567090000005</v>
      </c>
      <c r="J503" s="2">
        <v>0</v>
      </c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 t="s">
        <v>268</v>
      </c>
      <c r="B504" s="2" t="s">
        <v>490</v>
      </c>
      <c r="C504" s="2" t="s">
        <v>572</v>
      </c>
      <c r="D504" s="2">
        <v>5</v>
      </c>
      <c r="E504" s="2">
        <v>0</v>
      </c>
      <c r="F504" s="8">
        <v>0</v>
      </c>
      <c r="G504" s="2" t="s">
        <v>57</v>
      </c>
      <c r="H504" s="2" t="s">
        <v>992</v>
      </c>
      <c r="I504" s="2" t="s">
        <v>57</v>
      </c>
      <c r="J504" s="2">
        <v>0</v>
      </c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 t="s">
        <v>331</v>
      </c>
      <c r="B505" s="2" t="s">
        <v>493</v>
      </c>
      <c r="C505" s="2" t="s">
        <v>375</v>
      </c>
      <c r="D505" s="2">
        <v>1</v>
      </c>
      <c r="E505" s="2">
        <v>92</v>
      </c>
      <c r="F505" s="8">
        <v>0</v>
      </c>
      <c r="G505" s="2">
        <v>0</v>
      </c>
      <c r="H505" s="2" t="s">
        <v>332</v>
      </c>
      <c r="I505" s="2">
        <v>0</v>
      </c>
      <c r="J505" s="2">
        <v>0</v>
      </c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 t="s">
        <v>33</v>
      </c>
      <c r="B506" s="2" t="s">
        <v>490</v>
      </c>
      <c r="C506" s="2" t="s">
        <v>941</v>
      </c>
      <c r="D506" s="2">
        <v>5</v>
      </c>
      <c r="E506" s="2">
        <v>100</v>
      </c>
      <c r="F506" s="8">
        <v>0</v>
      </c>
      <c r="G506" s="2">
        <v>0.1197</v>
      </c>
      <c r="H506" s="2" t="s">
        <v>993</v>
      </c>
      <c r="I506" s="2">
        <v>11.97</v>
      </c>
      <c r="J506" s="2">
        <v>0</v>
      </c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 t="s">
        <v>165</v>
      </c>
      <c r="B507" s="2" t="s">
        <v>493</v>
      </c>
      <c r="C507" s="2" t="s">
        <v>377</v>
      </c>
      <c r="D507" s="2">
        <v>1</v>
      </c>
      <c r="E507" s="2">
        <v>87</v>
      </c>
      <c r="F507" s="8">
        <v>0</v>
      </c>
      <c r="G507" s="2">
        <v>9.7999999999999997E-3</v>
      </c>
      <c r="H507" s="2" t="s">
        <v>994</v>
      </c>
      <c r="I507" s="2">
        <v>0.8981204787</v>
      </c>
      <c r="J507" s="2">
        <v>0</v>
      </c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 t="s">
        <v>442</v>
      </c>
      <c r="B508" s="2" t="s">
        <v>493</v>
      </c>
      <c r="C508" s="2" t="s">
        <v>375</v>
      </c>
      <c r="D508" s="2">
        <v>1</v>
      </c>
      <c r="E508" s="2">
        <v>3</v>
      </c>
      <c r="F508" s="8">
        <v>0</v>
      </c>
      <c r="G508" s="2" t="s">
        <v>57</v>
      </c>
      <c r="H508" s="2" t="s">
        <v>995</v>
      </c>
      <c r="I508" s="2" t="s">
        <v>57</v>
      </c>
      <c r="J508" s="2">
        <v>0</v>
      </c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 t="s">
        <v>442</v>
      </c>
      <c r="B509" s="2" t="s">
        <v>493</v>
      </c>
      <c r="C509" s="2" t="s">
        <v>377</v>
      </c>
      <c r="D509" s="2">
        <v>1</v>
      </c>
      <c r="E509" s="2">
        <v>2</v>
      </c>
      <c r="F509" s="8">
        <v>0</v>
      </c>
      <c r="G509" s="2" t="s">
        <v>57</v>
      </c>
      <c r="H509" s="2" t="s">
        <v>185</v>
      </c>
      <c r="I509" s="2" t="s">
        <v>57</v>
      </c>
      <c r="J509" s="2">
        <v>0</v>
      </c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 t="s">
        <v>333</v>
      </c>
      <c r="B510" s="2" t="s">
        <v>490</v>
      </c>
      <c r="C510" s="2" t="s">
        <v>882</v>
      </c>
      <c r="D510" s="2">
        <v>2</v>
      </c>
      <c r="E510" s="2">
        <v>13</v>
      </c>
      <c r="F510" s="8">
        <v>0</v>
      </c>
      <c r="G510" s="2" t="s">
        <v>57</v>
      </c>
      <c r="H510" s="2" t="s">
        <v>334</v>
      </c>
      <c r="I510" s="2" t="s">
        <v>57</v>
      </c>
      <c r="J510" s="2">
        <v>0</v>
      </c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 t="s">
        <v>438</v>
      </c>
      <c r="B511" s="2" t="s">
        <v>493</v>
      </c>
      <c r="C511" s="2" t="s">
        <v>374</v>
      </c>
      <c r="D511" s="2">
        <v>1</v>
      </c>
      <c r="E511" s="2">
        <v>1</v>
      </c>
      <c r="F511" s="8">
        <v>0</v>
      </c>
      <c r="G511" s="2" t="s">
        <v>57</v>
      </c>
      <c r="H511" s="2" t="s">
        <v>996</v>
      </c>
      <c r="I511" s="2" t="s">
        <v>57</v>
      </c>
      <c r="J511" s="2">
        <v>0</v>
      </c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 t="s">
        <v>165</v>
      </c>
      <c r="B512" s="2" t="s">
        <v>497</v>
      </c>
      <c r="C512" s="2" t="s">
        <v>392</v>
      </c>
      <c r="D512" s="2">
        <v>5</v>
      </c>
      <c r="E512" s="2">
        <v>66</v>
      </c>
      <c r="F512" s="8">
        <v>0</v>
      </c>
      <c r="G512" s="2">
        <v>9.7999999999999997E-3</v>
      </c>
      <c r="H512" s="2" t="s">
        <v>997</v>
      </c>
      <c r="I512" s="2">
        <v>0.68337504719999997</v>
      </c>
      <c r="J512" s="2">
        <v>0</v>
      </c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 t="s">
        <v>133</v>
      </c>
      <c r="B513" s="2" t="s">
        <v>493</v>
      </c>
      <c r="C513" s="2" t="s">
        <v>377</v>
      </c>
      <c r="D513" s="2">
        <v>1</v>
      </c>
      <c r="E513" s="2">
        <v>252</v>
      </c>
      <c r="F513" s="8">
        <v>0</v>
      </c>
      <c r="G513" s="2">
        <v>1.03E-2</v>
      </c>
      <c r="H513" s="2" t="s">
        <v>998</v>
      </c>
      <c r="I513" s="2">
        <v>0.65710140139999995</v>
      </c>
      <c r="J513" s="2">
        <v>0</v>
      </c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 t="s">
        <v>55</v>
      </c>
      <c r="B514" s="2" t="s">
        <v>493</v>
      </c>
      <c r="C514" s="2" t="s">
        <v>375</v>
      </c>
      <c r="D514" s="2">
        <v>1</v>
      </c>
      <c r="E514" s="2">
        <v>1</v>
      </c>
      <c r="F514" s="8">
        <v>0</v>
      </c>
      <c r="G514" s="2" t="s">
        <v>57</v>
      </c>
      <c r="H514" s="2" t="s">
        <v>999</v>
      </c>
      <c r="I514" s="2" t="s">
        <v>57</v>
      </c>
      <c r="J514" s="2">
        <v>0</v>
      </c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 t="s">
        <v>329</v>
      </c>
      <c r="B515" s="2" t="s">
        <v>490</v>
      </c>
      <c r="C515" s="2" t="s">
        <v>587</v>
      </c>
      <c r="D515" s="2">
        <v>4</v>
      </c>
      <c r="E515" s="2">
        <v>92</v>
      </c>
      <c r="F515" s="8">
        <v>0</v>
      </c>
      <c r="G515" s="2" t="s">
        <v>57</v>
      </c>
      <c r="H515" s="2" t="s">
        <v>1000</v>
      </c>
      <c r="I515" s="2" t="s">
        <v>57</v>
      </c>
      <c r="J515" s="2">
        <v>0</v>
      </c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 t="s">
        <v>323</v>
      </c>
      <c r="B516" s="2" t="s">
        <v>490</v>
      </c>
      <c r="C516" s="2" t="s">
        <v>536</v>
      </c>
      <c r="D516" s="2">
        <v>5</v>
      </c>
      <c r="E516" s="2">
        <v>33</v>
      </c>
      <c r="F516" s="2">
        <v>0</v>
      </c>
      <c r="G516" s="2" t="s">
        <v>57</v>
      </c>
      <c r="H516" s="2" t="s">
        <v>1001</v>
      </c>
      <c r="I516" s="2" t="s">
        <v>57</v>
      </c>
      <c r="J516" s="2">
        <v>0</v>
      </c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 t="s">
        <v>216</v>
      </c>
      <c r="B517" s="2" t="s">
        <v>490</v>
      </c>
      <c r="C517" s="2" t="s">
        <v>913</v>
      </c>
      <c r="D517" s="2">
        <v>5</v>
      </c>
      <c r="E517" s="2">
        <v>1</v>
      </c>
      <c r="F517" s="8">
        <v>0</v>
      </c>
      <c r="G517" s="2" t="s">
        <v>57</v>
      </c>
      <c r="H517" s="2" t="s">
        <v>1002</v>
      </c>
      <c r="I517" s="2" t="s">
        <v>57</v>
      </c>
      <c r="J517" s="2">
        <v>0</v>
      </c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 t="s">
        <v>438</v>
      </c>
      <c r="B518" s="2" t="s">
        <v>490</v>
      </c>
      <c r="C518" s="2" t="s">
        <v>534</v>
      </c>
      <c r="D518" s="2">
        <v>4</v>
      </c>
      <c r="E518" s="2">
        <v>0</v>
      </c>
      <c r="F518" s="8">
        <v>0</v>
      </c>
      <c r="G518" s="2" t="s">
        <v>57</v>
      </c>
      <c r="H518" s="2" t="s">
        <v>1003</v>
      </c>
      <c r="I518" s="2" t="s">
        <v>57</v>
      </c>
      <c r="J518" s="2">
        <v>0</v>
      </c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 t="s">
        <v>79</v>
      </c>
      <c r="B519" s="2" t="s">
        <v>497</v>
      </c>
      <c r="C519" s="2" t="s">
        <v>394</v>
      </c>
      <c r="D519" s="2">
        <v>4</v>
      </c>
      <c r="E519" s="2">
        <v>21</v>
      </c>
      <c r="F519" s="8">
        <v>0</v>
      </c>
      <c r="G519" s="2">
        <v>1.3299999999999999E-2</v>
      </c>
      <c r="H519" s="2">
        <v>16.44908719</v>
      </c>
      <c r="I519" s="2">
        <v>0.21877285969999999</v>
      </c>
      <c r="J519" s="2">
        <v>0</v>
      </c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 t="s">
        <v>159</v>
      </c>
      <c r="B520" s="2" t="s">
        <v>493</v>
      </c>
      <c r="C520" s="2" t="s">
        <v>377</v>
      </c>
      <c r="D520" s="2">
        <v>1</v>
      </c>
      <c r="E520" s="2">
        <v>5</v>
      </c>
      <c r="F520" s="8">
        <v>0</v>
      </c>
      <c r="G520" s="2">
        <v>4.4499999999999998E-2</v>
      </c>
      <c r="H520" s="2" t="s">
        <v>1004</v>
      </c>
      <c r="I520" s="2">
        <v>0.72698403040000004</v>
      </c>
      <c r="J520" s="2">
        <v>0</v>
      </c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 t="s">
        <v>438</v>
      </c>
      <c r="B521" s="2" t="s">
        <v>490</v>
      </c>
      <c r="C521" s="2" t="s">
        <v>572</v>
      </c>
      <c r="D521" s="2">
        <v>5</v>
      </c>
      <c r="E521" s="2">
        <v>0</v>
      </c>
      <c r="F521" s="8">
        <v>0</v>
      </c>
      <c r="G521" s="2" t="s">
        <v>57</v>
      </c>
      <c r="H521" s="2" t="s">
        <v>1005</v>
      </c>
      <c r="I521" s="2" t="s">
        <v>57</v>
      </c>
      <c r="J521" s="2">
        <v>0</v>
      </c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 t="s">
        <v>119</v>
      </c>
      <c r="B522" s="2" t="s">
        <v>490</v>
      </c>
      <c r="C522" s="2" t="s">
        <v>649</v>
      </c>
      <c r="D522" s="2">
        <v>2</v>
      </c>
      <c r="E522" s="2">
        <v>1</v>
      </c>
      <c r="F522" s="8">
        <v>6.6E-3</v>
      </c>
      <c r="G522" s="2">
        <v>2.29E-2</v>
      </c>
      <c r="H522" s="2" t="s">
        <v>1005</v>
      </c>
      <c r="I522" s="2">
        <v>0.3158503231</v>
      </c>
      <c r="J522" s="2">
        <v>9.1031097480000003E-2</v>
      </c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 t="s">
        <v>315</v>
      </c>
      <c r="B523" s="2" t="s">
        <v>490</v>
      </c>
      <c r="C523" s="2" t="s">
        <v>536</v>
      </c>
      <c r="D523" s="2">
        <v>5</v>
      </c>
      <c r="E523" s="2">
        <v>0</v>
      </c>
      <c r="F523" s="8">
        <v>0</v>
      </c>
      <c r="G523" s="2" t="s">
        <v>57</v>
      </c>
      <c r="H523" s="2" t="s">
        <v>1006</v>
      </c>
      <c r="I523" s="2" t="s">
        <v>57</v>
      </c>
      <c r="J523" s="2">
        <v>0</v>
      </c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 t="s">
        <v>33</v>
      </c>
      <c r="B524" s="2" t="s">
        <v>490</v>
      </c>
      <c r="C524" s="2" t="s">
        <v>780</v>
      </c>
      <c r="D524" s="2">
        <v>2</v>
      </c>
      <c r="E524" s="2">
        <v>8</v>
      </c>
      <c r="F524" s="8">
        <v>9.4500000000000001E-2</v>
      </c>
      <c r="G524" s="2">
        <v>0.1197</v>
      </c>
      <c r="H524" s="2" t="s">
        <v>1006</v>
      </c>
      <c r="I524" s="2">
        <v>0.98779322599999997</v>
      </c>
      <c r="J524" s="2">
        <v>0.77983675740000002</v>
      </c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 t="s">
        <v>25</v>
      </c>
      <c r="B525" s="2" t="s">
        <v>497</v>
      </c>
      <c r="C525" s="2" t="s">
        <v>651</v>
      </c>
      <c r="D525" s="2">
        <v>4</v>
      </c>
      <c r="E525" s="2">
        <v>0</v>
      </c>
      <c r="F525" s="8">
        <v>-3.0000000000000001E-3</v>
      </c>
      <c r="G525" s="2">
        <v>3.85E-2</v>
      </c>
      <c r="H525" s="2" t="s">
        <v>1007</v>
      </c>
      <c r="I525" s="2">
        <v>0.2089053696</v>
      </c>
      <c r="J525" s="2">
        <v>-1.622109129E-2</v>
      </c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 t="s">
        <v>438</v>
      </c>
      <c r="B526" s="2" t="s">
        <v>490</v>
      </c>
      <c r="C526" s="2" t="s">
        <v>593</v>
      </c>
      <c r="D526" s="2">
        <v>5</v>
      </c>
      <c r="E526" s="2">
        <v>0</v>
      </c>
      <c r="F526" s="8">
        <v>0</v>
      </c>
      <c r="G526" s="2" t="s">
        <v>57</v>
      </c>
      <c r="H526" s="2" t="s">
        <v>1007</v>
      </c>
      <c r="I526" s="2" t="s">
        <v>57</v>
      </c>
      <c r="J526" s="2">
        <v>0</v>
      </c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 t="s">
        <v>232</v>
      </c>
      <c r="B527" s="2" t="s">
        <v>497</v>
      </c>
      <c r="C527" s="2" t="s">
        <v>985</v>
      </c>
      <c r="D527" s="2">
        <v>2</v>
      </c>
      <c r="E527" s="2">
        <v>1</v>
      </c>
      <c r="F527" s="2" t="s">
        <v>57</v>
      </c>
      <c r="G527" s="2" t="s">
        <v>57</v>
      </c>
      <c r="H527" s="2" t="s">
        <v>1007</v>
      </c>
      <c r="I527" s="2" t="s">
        <v>57</v>
      </c>
      <c r="J527" s="2" t="s">
        <v>57</v>
      </c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 t="s">
        <v>25</v>
      </c>
      <c r="B528" s="2" t="s">
        <v>581</v>
      </c>
      <c r="C528" s="2" t="s">
        <v>1008</v>
      </c>
      <c r="D528" s="2">
        <v>2</v>
      </c>
      <c r="E528" s="2">
        <v>0</v>
      </c>
      <c r="F528" s="8">
        <v>0</v>
      </c>
      <c r="G528" s="2">
        <v>3.85E-2</v>
      </c>
      <c r="H528" s="2" t="s">
        <v>328</v>
      </c>
      <c r="I528" s="2">
        <v>0.17295718730000001</v>
      </c>
      <c r="J528" s="2">
        <v>0</v>
      </c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 t="s">
        <v>25</v>
      </c>
      <c r="B529" s="2" t="s">
        <v>490</v>
      </c>
      <c r="C529" s="2" t="s">
        <v>1009</v>
      </c>
      <c r="D529" s="2">
        <v>2</v>
      </c>
      <c r="E529" s="2">
        <v>0</v>
      </c>
      <c r="F529" s="8">
        <v>0</v>
      </c>
      <c r="G529" s="2">
        <v>3.85E-2</v>
      </c>
      <c r="H529" s="2" t="s">
        <v>328</v>
      </c>
      <c r="I529" s="2">
        <v>0.16634088829999999</v>
      </c>
      <c r="J529" s="2">
        <v>0</v>
      </c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 t="s">
        <v>25</v>
      </c>
      <c r="B530" s="2" t="s">
        <v>490</v>
      </c>
      <c r="C530" s="2" t="s">
        <v>1010</v>
      </c>
      <c r="D530" s="2">
        <v>3</v>
      </c>
      <c r="E530" s="2">
        <v>0</v>
      </c>
      <c r="F530" s="8">
        <v>0</v>
      </c>
      <c r="G530" s="2">
        <v>3.85E-2</v>
      </c>
      <c r="H530" s="2" t="s">
        <v>328</v>
      </c>
      <c r="I530" s="2">
        <v>0.15207831560000001</v>
      </c>
      <c r="J530" s="2">
        <v>0</v>
      </c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 t="s">
        <v>326</v>
      </c>
      <c r="B531" s="2" t="s">
        <v>493</v>
      </c>
      <c r="C531" s="2" t="s">
        <v>375</v>
      </c>
      <c r="D531" s="2">
        <v>1</v>
      </c>
      <c r="E531" s="2">
        <v>0</v>
      </c>
      <c r="F531" s="8">
        <v>0</v>
      </c>
      <c r="G531" s="2" t="s">
        <v>57</v>
      </c>
      <c r="H531" s="2">
        <v>3.6849604039999999</v>
      </c>
      <c r="I531" s="2" t="s">
        <v>57</v>
      </c>
      <c r="J531" s="2">
        <v>0</v>
      </c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 t="s">
        <v>61</v>
      </c>
      <c r="B532" s="2" t="s">
        <v>493</v>
      </c>
      <c r="C532" s="2" t="s">
        <v>374</v>
      </c>
      <c r="D532" s="2">
        <v>1</v>
      </c>
      <c r="E532" s="2">
        <v>1</v>
      </c>
      <c r="F532" s="8">
        <v>0</v>
      </c>
      <c r="G532" s="2" t="s">
        <v>57</v>
      </c>
      <c r="H532" s="2" t="s">
        <v>63</v>
      </c>
      <c r="I532" s="2" t="s">
        <v>57</v>
      </c>
      <c r="J532" s="2">
        <v>0</v>
      </c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 t="s">
        <v>438</v>
      </c>
      <c r="B533" s="2" t="s">
        <v>490</v>
      </c>
      <c r="C533" s="2" t="s">
        <v>660</v>
      </c>
      <c r="D533" s="2">
        <v>5</v>
      </c>
      <c r="E533" s="2">
        <v>0</v>
      </c>
      <c r="F533" s="8">
        <v>0</v>
      </c>
      <c r="G533" s="2" t="s">
        <v>57</v>
      </c>
      <c r="H533" s="2">
        <v>3.2642381669999998</v>
      </c>
      <c r="I533" s="2" t="s">
        <v>57</v>
      </c>
      <c r="J533" s="2">
        <v>0</v>
      </c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 t="s">
        <v>307</v>
      </c>
      <c r="B534" s="2" t="s">
        <v>490</v>
      </c>
      <c r="C534" s="2" t="s">
        <v>588</v>
      </c>
      <c r="D534" s="2">
        <v>2</v>
      </c>
      <c r="E534" s="2">
        <v>1</v>
      </c>
      <c r="F534" s="2">
        <v>0</v>
      </c>
      <c r="G534" s="2" t="s">
        <v>57</v>
      </c>
      <c r="H534" s="2" t="s">
        <v>63</v>
      </c>
      <c r="I534" s="2" t="s">
        <v>57</v>
      </c>
      <c r="J534" s="2">
        <v>0</v>
      </c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 t="s">
        <v>25</v>
      </c>
      <c r="B535" s="2" t="s">
        <v>691</v>
      </c>
      <c r="C535" s="2" t="s">
        <v>692</v>
      </c>
      <c r="D535" s="2">
        <v>1</v>
      </c>
      <c r="E535" s="2">
        <v>0</v>
      </c>
      <c r="F535" s="8">
        <v>0</v>
      </c>
      <c r="G535" s="2">
        <v>3.85E-2</v>
      </c>
      <c r="H535" s="2" t="s">
        <v>63</v>
      </c>
      <c r="I535" s="2">
        <v>0.1072545136</v>
      </c>
      <c r="J535" s="2">
        <v>0</v>
      </c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 t="s">
        <v>139</v>
      </c>
      <c r="B536" s="2" t="s">
        <v>497</v>
      </c>
      <c r="C536" s="2" t="s">
        <v>985</v>
      </c>
      <c r="D536" s="2">
        <v>2</v>
      </c>
      <c r="E536" s="2">
        <v>0</v>
      </c>
      <c r="F536" s="2" t="s">
        <v>57</v>
      </c>
      <c r="G536" s="2">
        <v>0.04</v>
      </c>
      <c r="H536" s="2">
        <v>2.1911418789999999</v>
      </c>
      <c r="I536" s="2">
        <v>8.7645675179999993E-2</v>
      </c>
      <c r="J536" s="2" t="s">
        <v>57</v>
      </c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 t="s">
        <v>449</v>
      </c>
      <c r="B537" s="2" t="s">
        <v>490</v>
      </c>
      <c r="C537" s="2" t="s">
        <v>572</v>
      </c>
      <c r="D537" s="2">
        <v>5</v>
      </c>
      <c r="E537" s="2">
        <v>14</v>
      </c>
      <c r="F537" s="8">
        <v>0</v>
      </c>
      <c r="G537" s="2" t="s">
        <v>57</v>
      </c>
      <c r="H537" s="2" t="s">
        <v>1011</v>
      </c>
      <c r="I537" s="2" t="s">
        <v>57</v>
      </c>
      <c r="J537" s="2">
        <v>0</v>
      </c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 t="s">
        <v>49</v>
      </c>
      <c r="B538" s="2" t="s">
        <v>691</v>
      </c>
      <c r="C538" s="2" t="s">
        <v>692</v>
      </c>
      <c r="D538" s="2">
        <v>1</v>
      </c>
      <c r="E538" s="2">
        <v>1</v>
      </c>
      <c r="F538" s="8">
        <v>0</v>
      </c>
      <c r="G538" s="2">
        <v>8.1299999999999997E-2</v>
      </c>
      <c r="H538" s="2">
        <v>1.8270154030000001</v>
      </c>
      <c r="I538" s="2">
        <v>0.14853635230000001</v>
      </c>
      <c r="J538" s="2">
        <v>0</v>
      </c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 t="s">
        <v>315</v>
      </c>
      <c r="B539" s="2" t="s">
        <v>490</v>
      </c>
      <c r="C539" s="2" t="s">
        <v>572</v>
      </c>
      <c r="D539" s="2">
        <v>5</v>
      </c>
      <c r="E539" s="2">
        <v>0</v>
      </c>
      <c r="F539" s="8">
        <v>0</v>
      </c>
      <c r="G539" s="2" t="s">
        <v>57</v>
      </c>
      <c r="H539" s="2" t="s">
        <v>1011</v>
      </c>
      <c r="I539" s="2" t="s">
        <v>57</v>
      </c>
      <c r="J539" s="2">
        <v>0</v>
      </c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 t="s">
        <v>202</v>
      </c>
      <c r="B540" s="2" t="s">
        <v>497</v>
      </c>
      <c r="C540" s="2" t="s">
        <v>391</v>
      </c>
      <c r="D540" s="2">
        <v>4</v>
      </c>
      <c r="E540" s="2">
        <v>0</v>
      </c>
      <c r="F540" s="8">
        <v>0</v>
      </c>
      <c r="G540" s="2">
        <v>4.4999999999999998E-2</v>
      </c>
      <c r="H540" s="2">
        <v>1.7563865700000001</v>
      </c>
      <c r="I540" s="2">
        <v>7.9037395649999995E-2</v>
      </c>
      <c r="J540" s="2">
        <v>0</v>
      </c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 t="s">
        <v>49</v>
      </c>
      <c r="B541" s="2" t="s">
        <v>490</v>
      </c>
      <c r="C541" s="2" t="s">
        <v>1010</v>
      </c>
      <c r="D541" s="2">
        <v>3</v>
      </c>
      <c r="E541" s="2">
        <v>1</v>
      </c>
      <c r="F541" s="8">
        <v>0</v>
      </c>
      <c r="G541" s="2">
        <v>8.1299999999999997E-2</v>
      </c>
      <c r="H541" s="2" t="s">
        <v>1012</v>
      </c>
      <c r="I541" s="2">
        <v>0.1148061447</v>
      </c>
      <c r="J541" s="2">
        <v>0</v>
      </c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 t="s">
        <v>271</v>
      </c>
      <c r="B542" s="2" t="s">
        <v>381</v>
      </c>
      <c r="C542" s="2" t="s">
        <v>477</v>
      </c>
      <c r="D542" s="2">
        <v>5</v>
      </c>
      <c r="E542" s="2">
        <v>0</v>
      </c>
      <c r="F542" s="8">
        <v>0</v>
      </c>
      <c r="G542" s="2">
        <v>0</v>
      </c>
      <c r="H542" s="2" t="s">
        <v>1012</v>
      </c>
      <c r="I542" s="2">
        <v>0</v>
      </c>
      <c r="J542" s="2">
        <v>0</v>
      </c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 t="s">
        <v>25</v>
      </c>
      <c r="B543" s="2" t="s">
        <v>490</v>
      </c>
      <c r="C543" s="2" t="s">
        <v>1013</v>
      </c>
      <c r="D543" s="2">
        <v>2</v>
      </c>
      <c r="E543" s="2">
        <v>0</v>
      </c>
      <c r="F543" s="8">
        <v>0</v>
      </c>
      <c r="G543" s="2">
        <v>3.85E-2</v>
      </c>
      <c r="H543" s="2" t="s">
        <v>1012</v>
      </c>
      <c r="I543" s="2">
        <v>3.5827242549999999E-2</v>
      </c>
      <c r="J543" s="2">
        <v>0</v>
      </c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 t="s">
        <v>438</v>
      </c>
      <c r="B544" s="2" t="s">
        <v>490</v>
      </c>
      <c r="C544" s="2" t="s">
        <v>739</v>
      </c>
      <c r="D544" s="2">
        <v>2</v>
      </c>
      <c r="E544" s="2">
        <v>0</v>
      </c>
      <c r="F544" s="8">
        <v>0</v>
      </c>
      <c r="G544" s="2" t="s">
        <v>57</v>
      </c>
      <c r="H544" s="2" t="s">
        <v>1012</v>
      </c>
      <c r="I544" s="2" t="s">
        <v>57</v>
      </c>
      <c r="J544" s="2">
        <v>0</v>
      </c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 t="s">
        <v>159</v>
      </c>
      <c r="B545" s="2" t="s">
        <v>493</v>
      </c>
      <c r="C545" s="2" t="s">
        <v>376</v>
      </c>
      <c r="D545" s="2">
        <v>1</v>
      </c>
      <c r="E545" s="2">
        <v>0</v>
      </c>
      <c r="F545" s="8">
        <v>0</v>
      </c>
      <c r="G545" s="2">
        <v>4.4499999999999998E-2</v>
      </c>
      <c r="H545" s="2" t="s">
        <v>1012</v>
      </c>
      <c r="I545" s="2">
        <v>2.996705325E-2</v>
      </c>
      <c r="J545" s="2">
        <v>0</v>
      </c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 t="s">
        <v>33</v>
      </c>
      <c r="B546" s="2" t="s">
        <v>490</v>
      </c>
      <c r="C546" s="2" t="s">
        <v>881</v>
      </c>
      <c r="D546" s="2">
        <v>2</v>
      </c>
      <c r="E546" s="2">
        <v>0</v>
      </c>
      <c r="F546" s="2">
        <v>0</v>
      </c>
      <c r="G546" s="2">
        <v>0.1197</v>
      </c>
      <c r="H546" s="2" t="s">
        <v>60</v>
      </c>
      <c r="I546" s="2">
        <v>5.90301747E-2</v>
      </c>
      <c r="J546" s="2">
        <v>0</v>
      </c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 t="s">
        <v>300</v>
      </c>
      <c r="B547" s="2" t="s">
        <v>490</v>
      </c>
      <c r="C547" s="2" t="s">
        <v>572</v>
      </c>
      <c r="D547" s="2">
        <v>5</v>
      </c>
      <c r="E547" s="2">
        <v>0</v>
      </c>
      <c r="F547" s="8">
        <v>0</v>
      </c>
      <c r="G547" s="2" t="s">
        <v>57</v>
      </c>
      <c r="H547" s="2" t="s">
        <v>60</v>
      </c>
      <c r="I547" s="2" t="s">
        <v>57</v>
      </c>
      <c r="J547" s="2">
        <v>0</v>
      </c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 t="s">
        <v>443</v>
      </c>
      <c r="B548" s="2" t="s">
        <v>490</v>
      </c>
      <c r="C548" s="2" t="s">
        <v>536</v>
      </c>
      <c r="D548" s="2">
        <v>5</v>
      </c>
      <c r="E548" s="2">
        <v>0</v>
      </c>
      <c r="F548" s="8">
        <v>0</v>
      </c>
      <c r="G548" s="2" t="s">
        <v>57</v>
      </c>
      <c r="H548" s="2" t="s">
        <v>60</v>
      </c>
      <c r="I548" s="2" t="s">
        <v>57</v>
      </c>
      <c r="J548" s="2">
        <v>0</v>
      </c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 t="s">
        <v>443</v>
      </c>
      <c r="B549" s="2" t="s">
        <v>490</v>
      </c>
      <c r="C549" s="2" t="s">
        <v>775</v>
      </c>
      <c r="D549" s="2">
        <v>2</v>
      </c>
      <c r="E549" s="2">
        <v>0</v>
      </c>
      <c r="F549" s="8">
        <v>0</v>
      </c>
      <c r="G549" s="2" t="s">
        <v>57</v>
      </c>
      <c r="H549" s="2" t="s">
        <v>60</v>
      </c>
      <c r="I549" s="2" t="s">
        <v>57</v>
      </c>
      <c r="J549" s="2">
        <v>0</v>
      </c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 t="s">
        <v>443</v>
      </c>
      <c r="B550" s="2" t="s">
        <v>490</v>
      </c>
      <c r="C550" s="2" t="s">
        <v>572</v>
      </c>
      <c r="D550" s="2">
        <v>5</v>
      </c>
      <c r="E550" s="2">
        <v>0</v>
      </c>
      <c r="F550" s="2">
        <v>0</v>
      </c>
      <c r="G550" s="2" t="s">
        <v>57</v>
      </c>
      <c r="H550" s="2" t="s">
        <v>60</v>
      </c>
      <c r="I550" s="2" t="s">
        <v>57</v>
      </c>
      <c r="J550" s="2">
        <v>0</v>
      </c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 t="s">
        <v>293</v>
      </c>
      <c r="B551" s="2" t="s">
        <v>497</v>
      </c>
      <c r="C551" s="2" t="s">
        <v>501</v>
      </c>
      <c r="D551" s="2">
        <v>4</v>
      </c>
      <c r="E551" s="2">
        <v>0</v>
      </c>
      <c r="F551" s="8">
        <v>1.2699999999999999E-2</v>
      </c>
      <c r="G551" s="2" t="s">
        <v>57</v>
      </c>
      <c r="H551" s="2" t="s">
        <v>60</v>
      </c>
      <c r="I551" s="2" t="s">
        <v>57</v>
      </c>
      <c r="J551" s="2">
        <v>7.0839109749999999E-4</v>
      </c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 t="s">
        <v>307</v>
      </c>
      <c r="B552" s="2" t="s">
        <v>490</v>
      </c>
      <c r="C552" s="2" t="s">
        <v>595</v>
      </c>
      <c r="D552" s="2">
        <v>2</v>
      </c>
      <c r="E552" s="2">
        <v>0</v>
      </c>
      <c r="F552" s="8">
        <v>0</v>
      </c>
      <c r="G552" s="2" t="s">
        <v>57</v>
      </c>
      <c r="H552" s="2" t="s">
        <v>60</v>
      </c>
      <c r="I552" s="2" t="s">
        <v>57</v>
      </c>
      <c r="J552" s="2">
        <v>0</v>
      </c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 t="s">
        <v>202</v>
      </c>
      <c r="B553" s="2" t="s">
        <v>497</v>
      </c>
      <c r="C553" s="2" t="s">
        <v>985</v>
      </c>
      <c r="D553" s="2">
        <v>2</v>
      </c>
      <c r="E553" s="2">
        <v>0</v>
      </c>
      <c r="F553" s="2" t="s">
        <v>57</v>
      </c>
      <c r="G553" s="2">
        <v>4.4999999999999998E-2</v>
      </c>
      <c r="H553" s="2" t="s">
        <v>60</v>
      </c>
      <c r="I553" s="2">
        <v>8.21475E-4</v>
      </c>
      <c r="J553" s="2" t="s">
        <v>57</v>
      </c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 t="s">
        <v>49</v>
      </c>
      <c r="B554" s="2" t="s">
        <v>490</v>
      </c>
      <c r="C554" s="2" t="s">
        <v>924</v>
      </c>
      <c r="D554" s="2">
        <v>2</v>
      </c>
      <c r="E554" s="2">
        <v>0</v>
      </c>
      <c r="F554" s="8">
        <v>0</v>
      </c>
      <c r="G554" s="2">
        <v>8.1299999999999997E-2</v>
      </c>
      <c r="H554" s="2" t="s">
        <v>60</v>
      </c>
      <c r="I554" s="2">
        <v>1.4853635229999999E-4</v>
      </c>
      <c r="J554" s="2">
        <v>0</v>
      </c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 t="s">
        <v>194</v>
      </c>
      <c r="B555" s="2" t="s">
        <v>490</v>
      </c>
      <c r="C555" s="2" t="s">
        <v>572</v>
      </c>
      <c r="D555" s="2">
        <v>5</v>
      </c>
      <c r="E555" s="2">
        <v>0</v>
      </c>
      <c r="F555" s="8">
        <v>0</v>
      </c>
      <c r="G555" s="2">
        <v>1.6899999999999998E-2</v>
      </c>
      <c r="H555" s="2" t="s">
        <v>60</v>
      </c>
      <c r="I555" s="2">
        <v>2.458976713E-5</v>
      </c>
      <c r="J555" s="2">
        <v>0</v>
      </c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 t="s">
        <v>266</v>
      </c>
      <c r="B556" s="2" t="s">
        <v>490</v>
      </c>
      <c r="C556" s="2" t="s">
        <v>536</v>
      </c>
      <c r="D556" s="2">
        <v>5</v>
      </c>
      <c r="E556" s="2">
        <v>0</v>
      </c>
      <c r="F556" s="2">
        <v>0</v>
      </c>
      <c r="G556" s="2" t="s">
        <v>57</v>
      </c>
      <c r="H556" s="2" t="s">
        <v>60</v>
      </c>
      <c r="I556" s="2" t="s">
        <v>57</v>
      </c>
      <c r="J556" s="2">
        <v>0</v>
      </c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 t="s">
        <v>1014</v>
      </c>
      <c r="B557" s="2" t="s">
        <v>497</v>
      </c>
      <c r="C557" s="2" t="s">
        <v>501</v>
      </c>
      <c r="D557" s="2">
        <v>4</v>
      </c>
      <c r="E557" s="16">
        <v>60000</v>
      </c>
      <c r="F557" s="2" t="s">
        <v>57</v>
      </c>
      <c r="G557" s="2" t="s">
        <v>57</v>
      </c>
      <c r="H557" s="2" t="s">
        <v>57</v>
      </c>
      <c r="I557" s="2" t="s">
        <v>57</v>
      </c>
      <c r="J557" s="2" t="s">
        <v>57</v>
      </c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 t="s">
        <v>1015</v>
      </c>
      <c r="B558" s="2" t="s">
        <v>497</v>
      </c>
      <c r="C558" s="2" t="s">
        <v>501</v>
      </c>
      <c r="D558" s="2">
        <v>4</v>
      </c>
      <c r="E558" s="16">
        <v>900021</v>
      </c>
      <c r="F558" s="2" t="s">
        <v>57</v>
      </c>
      <c r="G558" s="2" t="s">
        <v>57</v>
      </c>
      <c r="H558" s="2" t="s">
        <v>57</v>
      </c>
      <c r="I558" s="2" t="s">
        <v>57</v>
      </c>
      <c r="J558" s="2" t="s">
        <v>57</v>
      </c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x14ac:dyDescent="0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x14ac:dyDescent="0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x14ac:dyDescent="0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x14ac:dyDescent="0.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x14ac:dyDescent="0.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x14ac:dyDescent="0.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x14ac:dyDescent="0.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x14ac:dyDescent="0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x14ac:dyDescent="0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x14ac:dyDescent="0.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x14ac:dyDescent="0.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x14ac:dyDescent="0.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x14ac:dyDescent="0.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x14ac:dyDescent="0.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x14ac:dyDescent="0.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x14ac:dyDescent="0.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x14ac:dyDescent="0.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x14ac:dyDescent="0.2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x14ac:dyDescent="0.2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x14ac:dyDescent="0.2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x14ac:dyDescent="0.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x14ac:dyDescent="0.2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x14ac:dyDescent="0.2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x14ac:dyDescent="0.2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x14ac:dyDescent="0.2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x14ac:dyDescent="0.2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x14ac:dyDescent="0.2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x14ac:dyDescent="0.2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x14ac:dyDescent="0.2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x14ac:dyDescent="0.2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x14ac:dyDescent="0.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x14ac:dyDescent="0.2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x14ac:dyDescent="0.2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x14ac:dyDescent="0.2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x14ac:dyDescent="0.2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x14ac:dyDescent="0.2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x14ac:dyDescent="0.2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x14ac:dyDescent="0.2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x14ac:dyDescent="0.2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x14ac:dyDescent="0.2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x14ac:dyDescent="0.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x14ac:dyDescent="0.2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x14ac:dyDescent="0.2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x14ac:dyDescent="0.2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x14ac:dyDescent="0.2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x14ac:dyDescent="0.2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x14ac:dyDescent="0.2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x14ac:dyDescent="0.2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x14ac:dyDescent="0.2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x14ac:dyDescent="0.2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x14ac:dyDescent="0.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x14ac:dyDescent="0.2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x14ac:dyDescent="0.2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x14ac:dyDescent="0.2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x14ac:dyDescent="0.2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x14ac:dyDescent="0.2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x14ac:dyDescent="0.2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x14ac:dyDescent="0.2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x14ac:dyDescent="0.2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x14ac:dyDescent="0.2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x14ac:dyDescent="0.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x14ac:dyDescent="0.2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x14ac:dyDescent="0.2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x14ac:dyDescent="0.2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x14ac:dyDescent="0.2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x14ac:dyDescent="0.2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x14ac:dyDescent="0.2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x14ac:dyDescent="0.2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x14ac:dyDescent="0.2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x14ac:dyDescent="0.2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x14ac:dyDescent="0.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x14ac:dyDescent="0.2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x14ac:dyDescent="0.2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x14ac:dyDescent="0.2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x14ac:dyDescent="0.2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x14ac:dyDescent="0.2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x14ac:dyDescent="0.2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x14ac:dyDescent="0.2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x14ac:dyDescent="0.2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x14ac:dyDescent="0.2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x14ac:dyDescent="0.2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x14ac:dyDescent="0.2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x14ac:dyDescent="0.2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x14ac:dyDescent="0.2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x14ac:dyDescent="0.2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x14ac:dyDescent="0.2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x14ac:dyDescent="0.2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x14ac:dyDescent="0.2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x14ac:dyDescent="0.2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x14ac:dyDescent="0.2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x14ac:dyDescent="0.2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x14ac:dyDescent="0.2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x14ac:dyDescent="0.2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x14ac:dyDescent="0.2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x14ac:dyDescent="0.2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x14ac:dyDescent="0.2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x14ac:dyDescent="0.2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x14ac:dyDescent="0.2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x14ac:dyDescent="0.2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x14ac:dyDescent="0.2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x14ac:dyDescent="0.2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x14ac:dyDescent="0.2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x14ac:dyDescent="0.2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x14ac:dyDescent="0.2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x14ac:dyDescent="0.2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x14ac:dyDescent="0.2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x14ac:dyDescent="0.2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x14ac:dyDescent="0.2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x14ac:dyDescent="0.2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x14ac:dyDescent="0.2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x14ac:dyDescent="0.2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x14ac:dyDescent="0.2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x14ac:dyDescent="0.2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x14ac:dyDescent="0.2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x14ac:dyDescent="0.2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x14ac:dyDescent="0.2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x14ac:dyDescent="0.2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x14ac:dyDescent="0.2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x14ac:dyDescent="0.2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x14ac:dyDescent="0.2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x14ac:dyDescent="0.2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x14ac:dyDescent="0.2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x14ac:dyDescent="0.2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x14ac:dyDescent="0.2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x14ac:dyDescent="0.2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x14ac:dyDescent="0.2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x14ac:dyDescent="0.2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x14ac:dyDescent="0.2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x14ac:dyDescent="0.2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x14ac:dyDescent="0.2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x14ac:dyDescent="0.2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x14ac:dyDescent="0.2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x14ac:dyDescent="0.2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x14ac:dyDescent="0.2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x14ac:dyDescent="0.2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x14ac:dyDescent="0.2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x14ac:dyDescent="0.2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x14ac:dyDescent="0.2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x14ac:dyDescent="0.2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x14ac:dyDescent="0.2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x14ac:dyDescent="0.2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x14ac:dyDescent="0.2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x14ac:dyDescent="0.2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x14ac:dyDescent="0.2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x14ac:dyDescent="0.2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1:26" x14ac:dyDescent="0.2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1:26" x14ac:dyDescent="0.2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1:26" x14ac:dyDescent="0.2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1:26" x14ac:dyDescent="0.2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1:26" x14ac:dyDescent="0.2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1:26" x14ac:dyDescent="0.2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1:26" x14ac:dyDescent="0.2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1:26" x14ac:dyDescent="0.2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1:26" x14ac:dyDescent="0.2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1:26" x14ac:dyDescent="0.2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1:26" x14ac:dyDescent="0.2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1:26" x14ac:dyDescent="0.2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1:26" x14ac:dyDescent="0.2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1:26" x14ac:dyDescent="0.2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1:26" x14ac:dyDescent="0.2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1:26" x14ac:dyDescent="0.2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1:26" x14ac:dyDescent="0.2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1:26" x14ac:dyDescent="0.2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1:26" x14ac:dyDescent="0.2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1:26" x14ac:dyDescent="0.2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1:26" x14ac:dyDescent="0.2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spans="1:26" x14ac:dyDescent="0.2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spans="1:26" x14ac:dyDescent="0.2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spans="1:26" x14ac:dyDescent="0.2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spans="1:26" x14ac:dyDescent="0.2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spans="1:26" x14ac:dyDescent="0.2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spans="1:26" x14ac:dyDescent="0.2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spans="1:26" x14ac:dyDescent="0.2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spans="1:26" x14ac:dyDescent="0.2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spans="1:26" x14ac:dyDescent="0.2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spans="1:26" x14ac:dyDescent="0.2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spans="1:26" x14ac:dyDescent="0.2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spans="1:26" x14ac:dyDescent="0.2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spans="1:26" x14ac:dyDescent="0.2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spans="1:26" x14ac:dyDescent="0.2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spans="1:26" x14ac:dyDescent="0.2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spans="1:26" x14ac:dyDescent="0.2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spans="1:26" x14ac:dyDescent="0.2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spans="1:26" x14ac:dyDescent="0.2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spans="1:26" x14ac:dyDescent="0.2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spans="1:26" x14ac:dyDescent="0.2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spans="1:26" x14ac:dyDescent="0.2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spans="1:26" x14ac:dyDescent="0.2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spans="1:26" x14ac:dyDescent="0.2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spans="1:26" x14ac:dyDescent="0.2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spans="1:26" x14ac:dyDescent="0.2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spans="1:26" x14ac:dyDescent="0.2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spans="1:26" x14ac:dyDescent="0.2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spans="1:26" x14ac:dyDescent="0.2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spans="1:26" x14ac:dyDescent="0.2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spans="1:26" x14ac:dyDescent="0.2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spans="1:26" x14ac:dyDescent="0.2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spans="1:26" x14ac:dyDescent="0.2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spans="1:26" x14ac:dyDescent="0.2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spans="1:26" x14ac:dyDescent="0.2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spans="1:26" x14ac:dyDescent="0.2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spans="1:26" x14ac:dyDescent="0.2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spans="1:26" x14ac:dyDescent="0.2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spans="1:26" x14ac:dyDescent="0.2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spans="1:26" x14ac:dyDescent="0.2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spans="1:26" x14ac:dyDescent="0.2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spans="1:26" x14ac:dyDescent="0.2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spans="1:26" x14ac:dyDescent="0.2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spans="1:26" x14ac:dyDescent="0.2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spans="1:26" x14ac:dyDescent="0.2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spans="1:26" x14ac:dyDescent="0.2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spans="1:26" x14ac:dyDescent="0.2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spans="1:26" x14ac:dyDescent="0.2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spans="1:26" x14ac:dyDescent="0.2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spans="1:26" x14ac:dyDescent="0.2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spans="1:26" x14ac:dyDescent="0.2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spans="1:26" x14ac:dyDescent="0.2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spans="1:26" x14ac:dyDescent="0.2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spans="1:26" x14ac:dyDescent="0.2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spans="1:26" x14ac:dyDescent="0.2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spans="1:26" x14ac:dyDescent="0.2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spans="1:26" x14ac:dyDescent="0.2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spans="1:26" x14ac:dyDescent="0.2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spans="1:26" x14ac:dyDescent="0.2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spans="1:26" x14ac:dyDescent="0.2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spans="1:26" x14ac:dyDescent="0.2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spans="1:26" x14ac:dyDescent="0.2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spans="1:26" x14ac:dyDescent="0.2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spans="1:26" x14ac:dyDescent="0.2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spans="1:26" x14ac:dyDescent="0.2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spans="1:26" x14ac:dyDescent="0.2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spans="1:26" x14ac:dyDescent="0.2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spans="1:26" x14ac:dyDescent="0.2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spans="1:26" x14ac:dyDescent="0.2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spans="1:26" x14ac:dyDescent="0.2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spans="1:26" x14ac:dyDescent="0.2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spans="1:26" x14ac:dyDescent="0.2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spans="1:26" x14ac:dyDescent="0.2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spans="1:26" x14ac:dyDescent="0.2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spans="1:26" x14ac:dyDescent="0.2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spans="1:26" x14ac:dyDescent="0.2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spans="1:26" x14ac:dyDescent="0.2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spans="1:26" x14ac:dyDescent="0.2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spans="1:26" x14ac:dyDescent="0.2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spans="1:26" x14ac:dyDescent="0.2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spans="1:26" x14ac:dyDescent="0.2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spans="1:26" x14ac:dyDescent="0.2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spans="1:26" x14ac:dyDescent="0.2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spans="1:26" x14ac:dyDescent="0.2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spans="1:26" x14ac:dyDescent="0.2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spans="1:26" x14ac:dyDescent="0.2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spans="1:26" x14ac:dyDescent="0.2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spans="1:26" x14ac:dyDescent="0.2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spans="1:26" x14ac:dyDescent="0.2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spans="1:26" x14ac:dyDescent="0.2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spans="1:26" x14ac:dyDescent="0.2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spans="1:26" x14ac:dyDescent="0.2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spans="1:26" x14ac:dyDescent="0.2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spans="1:26" x14ac:dyDescent="0.2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spans="1:26" x14ac:dyDescent="0.2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spans="1:26" x14ac:dyDescent="0.2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spans="1:26" x14ac:dyDescent="0.2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spans="1:26" x14ac:dyDescent="0.2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spans="1:26" x14ac:dyDescent="0.2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spans="1:26" x14ac:dyDescent="0.2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spans="1:26" x14ac:dyDescent="0.2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spans="1:26" x14ac:dyDescent="0.2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spans="1:26" x14ac:dyDescent="0.2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spans="1:26" x14ac:dyDescent="0.2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spans="1:26" x14ac:dyDescent="0.2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spans="1:26" x14ac:dyDescent="0.2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spans="1:26" x14ac:dyDescent="0.2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spans="1:26" x14ac:dyDescent="0.2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spans="1:26" x14ac:dyDescent="0.2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spans="1:26" x14ac:dyDescent="0.2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spans="1:26" x14ac:dyDescent="0.2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spans="1:26" x14ac:dyDescent="0.2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spans="1:26" x14ac:dyDescent="0.2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spans="1:26" x14ac:dyDescent="0.2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spans="1:26" x14ac:dyDescent="0.2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 spans="1:26" x14ac:dyDescent="0.2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spans="1:26" x14ac:dyDescent="0.2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spans="1:26" x14ac:dyDescent="0.2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spans="1:26" x14ac:dyDescent="0.2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spans="1:26" x14ac:dyDescent="0.2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spans="1:26" x14ac:dyDescent="0.2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 spans="1:26" x14ac:dyDescent="0.2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 spans="1:26" x14ac:dyDescent="0.2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 spans="1:26" x14ac:dyDescent="0.2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 spans="1:26" x14ac:dyDescent="0.2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 spans="1:26" x14ac:dyDescent="0.2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 spans="1:26" x14ac:dyDescent="0.2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 spans="1:26" x14ac:dyDescent="0.2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 spans="1:26" x14ac:dyDescent="0.2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 spans="1:26" x14ac:dyDescent="0.2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 spans="1:26" x14ac:dyDescent="0.2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 spans="1:26" x14ac:dyDescent="0.2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 spans="1:26" x14ac:dyDescent="0.2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 spans="1:26" x14ac:dyDescent="0.2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 spans="1:26" x14ac:dyDescent="0.2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 spans="1:26" x14ac:dyDescent="0.2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 spans="1:26" x14ac:dyDescent="0.2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 spans="1:26" x14ac:dyDescent="0.2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 spans="1:26" x14ac:dyDescent="0.2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 spans="1:26" x14ac:dyDescent="0.2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 spans="1:26" x14ac:dyDescent="0.2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 spans="1:26" x14ac:dyDescent="0.2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 spans="1:26" x14ac:dyDescent="0.2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 spans="1:26" x14ac:dyDescent="0.2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spans="1:26" x14ac:dyDescent="0.2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spans="1:26" x14ac:dyDescent="0.2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spans="1:26" x14ac:dyDescent="0.2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spans="1:26" x14ac:dyDescent="0.2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spans="1:26" x14ac:dyDescent="0.2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spans="1:26" x14ac:dyDescent="0.2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spans="1:26" x14ac:dyDescent="0.2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 spans="1:26" x14ac:dyDescent="0.2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spans="1:26" x14ac:dyDescent="0.2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spans="1:26" x14ac:dyDescent="0.2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spans="1:26" x14ac:dyDescent="0.2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spans="1:26" x14ac:dyDescent="0.2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spans="1:26" x14ac:dyDescent="0.2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spans="1:26" x14ac:dyDescent="0.2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spans="1:26" x14ac:dyDescent="0.2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spans="1:26" x14ac:dyDescent="0.2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spans="1:26" x14ac:dyDescent="0.2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spans="1:26" x14ac:dyDescent="0.2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spans="1:26" x14ac:dyDescent="0.2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spans="1:26" x14ac:dyDescent="0.2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spans="1:26" x14ac:dyDescent="0.2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spans="1:26" x14ac:dyDescent="0.2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spans="1:26" x14ac:dyDescent="0.2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spans="1:26" x14ac:dyDescent="0.2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spans="1:26" x14ac:dyDescent="0.2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spans="1:26" x14ac:dyDescent="0.2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spans="1:26" x14ac:dyDescent="0.2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spans="1:26" x14ac:dyDescent="0.2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spans="1:26" x14ac:dyDescent="0.2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spans="1:26" x14ac:dyDescent="0.2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spans="1:26" x14ac:dyDescent="0.2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spans="1:26" x14ac:dyDescent="0.2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spans="1:26" x14ac:dyDescent="0.2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spans="1:26" x14ac:dyDescent="0.2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spans="1:26" x14ac:dyDescent="0.2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spans="1:26" x14ac:dyDescent="0.2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spans="1:26" x14ac:dyDescent="0.2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spans="1:26" x14ac:dyDescent="0.2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 spans="1:26" x14ac:dyDescent="0.2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spans="1:26" x14ac:dyDescent="0.2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spans="1:26" x14ac:dyDescent="0.2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spans="1:26" x14ac:dyDescent="0.2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spans="1:26" x14ac:dyDescent="0.2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spans="1:26" x14ac:dyDescent="0.2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spans="1:26" x14ac:dyDescent="0.2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spans="1:26" x14ac:dyDescent="0.2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spans="1:26" x14ac:dyDescent="0.2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spans="1:26" x14ac:dyDescent="0.2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spans="1:26" x14ac:dyDescent="0.2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spans="1:26" x14ac:dyDescent="0.2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spans="1:26" x14ac:dyDescent="0.2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spans="1:26" x14ac:dyDescent="0.2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spans="1:26" x14ac:dyDescent="0.2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spans="1:26" x14ac:dyDescent="0.2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spans="1:26" x14ac:dyDescent="0.2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spans="1:26" x14ac:dyDescent="0.2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spans="1:26" x14ac:dyDescent="0.2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spans="1:26" x14ac:dyDescent="0.2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spans="1:26" x14ac:dyDescent="0.2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spans="1:26" x14ac:dyDescent="0.2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spans="1:26" x14ac:dyDescent="0.2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spans="1:26" x14ac:dyDescent="0.2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spans="1:26" x14ac:dyDescent="0.2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spans="1:26" x14ac:dyDescent="0.2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spans="1:26" x14ac:dyDescent="0.2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spans="1:26" x14ac:dyDescent="0.2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spans="1:26" x14ac:dyDescent="0.2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spans="1:26" x14ac:dyDescent="0.2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spans="1:26" x14ac:dyDescent="0.2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spans="1:26" x14ac:dyDescent="0.2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spans="1:26" x14ac:dyDescent="0.2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spans="1:26" x14ac:dyDescent="0.2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spans="1:26" x14ac:dyDescent="0.2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spans="1:26" x14ac:dyDescent="0.2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spans="1:26" x14ac:dyDescent="0.2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spans="1:26" x14ac:dyDescent="0.2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spans="1:26" x14ac:dyDescent="0.2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spans="1:26" x14ac:dyDescent="0.2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spans="1:26" x14ac:dyDescent="0.2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spans="1:26" x14ac:dyDescent="0.2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spans="1:26" x14ac:dyDescent="0.2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spans="1:26" x14ac:dyDescent="0.2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spans="1:26" x14ac:dyDescent="0.2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spans="1:26" x14ac:dyDescent="0.2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spans="1:26" x14ac:dyDescent="0.2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spans="1:26" x14ac:dyDescent="0.2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spans="1:26" x14ac:dyDescent="0.2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spans="1:26" x14ac:dyDescent="0.2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spans="1:26" x14ac:dyDescent="0.2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spans="1:26" x14ac:dyDescent="0.2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spans="1:26" x14ac:dyDescent="0.2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spans="1:26" x14ac:dyDescent="0.2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spans="1:26" x14ac:dyDescent="0.2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spans="1:26" x14ac:dyDescent="0.2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spans="1:26" x14ac:dyDescent="0.2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spans="1:26" x14ac:dyDescent="0.2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spans="1:26" x14ac:dyDescent="0.2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spans="1:26" x14ac:dyDescent="0.2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spans="1:26" x14ac:dyDescent="0.2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spans="1:26" x14ac:dyDescent="0.2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spans="1:26" x14ac:dyDescent="0.2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spans="1:26" x14ac:dyDescent="0.2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spans="1:26" x14ac:dyDescent="0.2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spans="1:26" x14ac:dyDescent="0.2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spans="1:26" x14ac:dyDescent="0.2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spans="1:26" x14ac:dyDescent="0.2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spans="1:26" x14ac:dyDescent="0.2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spans="1:26" x14ac:dyDescent="0.2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spans="1:26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spans="1:26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spans="1:26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spans="1:26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spans="1:26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spans="1:26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spans="1:26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spans="1:26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spans="1:26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spans="1:26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spans="1:26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spans="1:26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spans="1:26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 spans="1:26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 spans="1:26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 spans="1:26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 spans="1:26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 spans="1:26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 spans="1:26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 spans="1:26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 spans="1:26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 spans="1:26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 spans="1:26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 spans="1:26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 spans="1:26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 spans="1:26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 spans="1:26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 spans="1:26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 spans="1:26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 spans="1:26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 spans="1:26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 spans="1:26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 spans="1:26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 spans="1:26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 spans="1:26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 spans="1:26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 spans="1:26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 spans="1:26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 spans="1:26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 spans="1:26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 spans="1:26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 spans="1:26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 spans="1:26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 spans="1:26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 spans="1:26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 spans="1:26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 spans="1:26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 spans="1:26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 spans="1:26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 spans="1:26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 spans="1:26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 spans="1:26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 spans="1:26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 spans="1:26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 spans="1:26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 spans="1:26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 spans="1:26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 spans="1:26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 spans="1:26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 spans="1:26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 spans="1:26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 spans="1:26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 spans="1:26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 spans="1:26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 spans="1:26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 spans="1:26" x14ac:dyDescent="0.2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 spans="1:26" x14ac:dyDescent="0.2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 spans="1:26" x14ac:dyDescent="0.2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 spans="1:26" x14ac:dyDescent="0.2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 spans="1:26" x14ac:dyDescent="0.2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 spans="1:26" x14ac:dyDescent="0.2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 spans="1:26" x14ac:dyDescent="0.2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 spans="1:26" x14ac:dyDescent="0.2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 spans="1:26" x14ac:dyDescent="0.2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 spans="1:26" x14ac:dyDescent="0.2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 spans="1:26" x14ac:dyDescent="0.2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 spans="1:26" x14ac:dyDescent="0.2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 spans="1:26" x14ac:dyDescent="0.2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 spans="1:26" x14ac:dyDescent="0.2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 spans="1:26" x14ac:dyDescent="0.2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 spans="1:26" x14ac:dyDescent="0.2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 spans="1:26" x14ac:dyDescent="0.2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 spans="1:26" x14ac:dyDescent="0.2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 spans="1:26" x14ac:dyDescent="0.2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 spans="1:26" x14ac:dyDescent="0.2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 spans="1:26" x14ac:dyDescent="0.2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 spans="1:26" x14ac:dyDescent="0.2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 spans="1:26" x14ac:dyDescent="0.2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 spans="1:26" x14ac:dyDescent="0.2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 spans="1:26" x14ac:dyDescent="0.2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 spans="1:26" x14ac:dyDescent="0.2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 spans="1:26" x14ac:dyDescent="0.2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 spans="1:26" x14ac:dyDescent="0.2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 spans="1:26" x14ac:dyDescent="0.2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 spans="1:26" x14ac:dyDescent="0.2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 spans="1:26" x14ac:dyDescent="0.2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 spans="1:26" x14ac:dyDescent="0.2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 spans="1:26" x14ac:dyDescent="0.2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 spans="1:26" x14ac:dyDescent="0.2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 spans="1:26" x14ac:dyDescent="0.2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 spans="1:26" x14ac:dyDescent="0.2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 spans="1:26" x14ac:dyDescent="0.2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 spans="1:26" x14ac:dyDescent="0.2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 spans="1:26" x14ac:dyDescent="0.2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 spans="1:26" x14ac:dyDescent="0.2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 spans="1:26" x14ac:dyDescent="0.2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 spans="1:26" x14ac:dyDescent="0.2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 spans="1:26" x14ac:dyDescent="0.2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 spans="1:26" x14ac:dyDescent="0.2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 spans="1:26" x14ac:dyDescent="0.2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 spans="1:26" x14ac:dyDescent="0.2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 spans="1:26" x14ac:dyDescent="0.2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 spans="1:26" x14ac:dyDescent="0.2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 spans="1:26" x14ac:dyDescent="0.2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 spans="1:26" x14ac:dyDescent="0.2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 spans="1:26" x14ac:dyDescent="0.2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 spans="1:26" x14ac:dyDescent="0.2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 spans="1:26" x14ac:dyDescent="0.2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 spans="1:26" x14ac:dyDescent="0.2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 spans="1:26" x14ac:dyDescent="0.2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 spans="1:26" x14ac:dyDescent="0.2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 spans="1:26" x14ac:dyDescent="0.2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 spans="1:26" x14ac:dyDescent="0.2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 spans="1:26" x14ac:dyDescent="0.2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 spans="1:26" x14ac:dyDescent="0.2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 spans="1:26" x14ac:dyDescent="0.2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 spans="1:26" x14ac:dyDescent="0.2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 spans="1:26" x14ac:dyDescent="0.2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 spans="1:26" x14ac:dyDescent="0.2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 spans="1:26" x14ac:dyDescent="0.2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 spans="1:26" x14ac:dyDescent="0.2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 spans="1:26" x14ac:dyDescent="0.2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 spans="1:26" x14ac:dyDescent="0.2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 spans="1:26" x14ac:dyDescent="0.2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 spans="1:26" x14ac:dyDescent="0.2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 spans="1:26" x14ac:dyDescent="0.2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 spans="1:26" x14ac:dyDescent="0.2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 spans="1:26" x14ac:dyDescent="0.2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 spans="1:26" x14ac:dyDescent="0.2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 spans="1:26" x14ac:dyDescent="0.2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 spans="1:26" x14ac:dyDescent="0.2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 spans="1:26" x14ac:dyDescent="0.2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 spans="1:26" x14ac:dyDescent="0.2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 spans="1:26" x14ac:dyDescent="0.2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 spans="1:26" x14ac:dyDescent="0.2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 spans="1:26" x14ac:dyDescent="0.2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 spans="1:26" x14ac:dyDescent="0.2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 spans="1:26" x14ac:dyDescent="0.2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 spans="1:26" x14ac:dyDescent="0.2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 spans="1:26" x14ac:dyDescent="0.2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 spans="1:26" x14ac:dyDescent="0.2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 spans="1:26" x14ac:dyDescent="0.2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 spans="1:26" x14ac:dyDescent="0.2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 spans="1:26" x14ac:dyDescent="0.2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 spans="1:26" x14ac:dyDescent="0.2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 spans="1:26" x14ac:dyDescent="0.2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 spans="1:26" x14ac:dyDescent="0.2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 spans="1:26" x14ac:dyDescent="0.2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 spans="1:26" x14ac:dyDescent="0.2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 spans="1:26" x14ac:dyDescent="0.2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 spans="1:26" x14ac:dyDescent="0.2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 spans="1:26" x14ac:dyDescent="0.2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 spans="1:26" x14ac:dyDescent="0.2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 spans="1:26" x14ac:dyDescent="0.2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 spans="1:26" x14ac:dyDescent="0.2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 spans="1:26" x14ac:dyDescent="0.2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 spans="1:26" x14ac:dyDescent="0.2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 spans="1:26" x14ac:dyDescent="0.2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 spans="1:26" x14ac:dyDescent="0.2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 spans="1:26" x14ac:dyDescent="0.2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 spans="1:26" x14ac:dyDescent="0.2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 spans="1:26" x14ac:dyDescent="0.2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 spans="1:26" x14ac:dyDescent="0.2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 spans="1:26" x14ac:dyDescent="0.2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 spans="1:26" x14ac:dyDescent="0.2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 spans="1:26" x14ac:dyDescent="0.2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 spans="1:26" x14ac:dyDescent="0.2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 spans="1:26" x14ac:dyDescent="0.2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 spans="1:26" x14ac:dyDescent="0.2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 spans="1:26" x14ac:dyDescent="0.2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 spans="1:26" x14ac:dyDescent="0.2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 spans="1:26" x14ac:dyDescent="0.2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 spans="1:26" x14ac:dyDescent="0.2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 spans="1:26" x14ac:dyDescent="0.2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 spans="1:26" x14ac:dyDescent="0.2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 spans="1:26" x14ac:dyDescent="0.2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 spans="1:26" x14ac:dyDescent="0.2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 spans="1:26" x14ac:dyDescent="0.2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 spans="1:26" x14ac:dyDescent="0.2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 spans="1:26" x14ac:dyDescent="0.2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 spans="1:26" x14ac:dyDescent="0.2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 spans="1:26" x14ac:dyDescent="0.2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 spans="1:26" x14ac:dyDescent="0.2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 spans="1:26" x14ac:dyDescent="0.2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 spans="1:26" x14ac:dyDescent="0.2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 spans="1:26" x14ac:dyDescent="0.2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 spans="1:26" x14ac:dyDescent="0.2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 spans="1:26" x14ac:dyDescent="0.2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 spans="1:26" x14ac:dyDescent="0.2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 spans="1:26" x14ac:dyDescent="0.2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 spans="1:26" x14ac:dyDescent="0.2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 spans="1:26" x14ac:dyDescent="0.2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 spans="1:26" x14ac:dyDescent="0.2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 spans="1:26" x14ac:dyDescent="0.2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 spans="1:26" x14ac:dyDescent="0.2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 spans="1:26" x14ac:dyDescent="0.2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 spans="1:26" x14ac:dyDescent="0.2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 spans="1:26" x14ac:dyDescent="0.2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 spans="1:26" x14ac:dyDescent="0.2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 spans="1:26" x14ac:dyDescent="0.2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 spans="1:26" x14ac:dyDescent="0.2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 spans="1:26" x14ac:dyDescent="0.2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 spans="1:26" x14ac:dyDescent="0.2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 spans="1:26" x14ac:dyDescent="0.2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 spans="1:26" x14ac:dyDescent="0.2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 spans="1:26" x14ac:dyDescent="0.2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 spans="1:26" x14ac:dyDescent="0.2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 spans="1:26" x14ac:dyDescent="0.2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 spans="1:26" x14ac:dyDescent="0.2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 spans="1:26" x14ac:dyDescent="0.2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 spans="1:26" x14ac:dyDescent="0.2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 spans="1:26" x14ac:dyDescent="0.2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 spans="1:26" x14ac:dyDescent="0.2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 spans="1:26" x14ac:dyDescent="0.2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 spans="1:26" x14ac:dyDescent="0.2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 spans="1:26" x14ac:dyDescent="0.2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 spans="1:26" x14ac:dyDescent="0.2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 spans="1:26" x14ac:dyDescent="0.2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 spans="1:26" x14ac:dyDescent="0.2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 spans="1:26" x14ac:dyDescent="0.2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 spans="1:26" x14ac:dyDescent="0.2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 spans="1:26" x14ac:dyDescent="0.2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 spans="1:26" x14ac:dyDescent="0.2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 spans="1:26" x14ac:dyDescent="0.2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 spans="1:26" x14ac:dyDescent="0.2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 spans="1:26" x14ac:dyDescent="0.2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 spans="1:26" x14ac:dyDescent="0.2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 spans="1:26" x14ac:dyDescent="0.2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 spans="1:26" x14ac:dyDescent="0.2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 spans="1:26" x14ac:dyDescent="0.2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 spans="1:26" x14ac:dyDescent="0.2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 spans="1:26" x14ac:dyDescent="0.2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 spans="1:26" x14ac:dyDescent="0.2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 spans="1:26" x14ac:dyDescent="0.2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 spans="1:26" x14ac:dyDescent="0.2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 spans="1:26" x14ac:dyDescent="0.2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 spans="1:26" x14ac:dyDescent="0.2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 spans="1:26" x14ac:dyDescent="0.2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 spans="1:26" x14ac:dyDescent="0.2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 spans="1:26" x14ac:dyDescent="0.2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 spans="1:26" x14ac:dyDescent="0.2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 spans="1:26" x14ac:dyDescent="0.2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 spans="1:26" x14ac:dyDescent="0.2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 spans="1:26" x14ac:dyDescent="0.2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 spans="1:26" x14ac:dyDescent="0.2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 spans="1:26" x14ac:dyDescent="0.2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 spans="1:26" x14ac:dyDescent="0.2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 spans="1:26" x14ac:dyDescent="0.2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 spans="1:26" x14ac:dyDescent="0.2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 spans="1:26" x14ac:dyDescent="0.2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 spans="1:26" x14ac:dyDescent="0.2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 spans="1:26" x14ac:dyDescent="0.2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 spans="1:26" x14ac:dyDescent="0.2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 spans="1:26" x14ac:dyDescent="0.2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 spans="1:26" x14ac:dyDescent="0.2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 spans="1:26" x14ac:dyDescent="0.2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 spans="1:26" x14ac:dyDescent="0.2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 spans="1:26" x14ac:dyDescent="0.2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 spans="1:26" x14ac:dyDescent="0.2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 spans="1:26" x14ac:dyDescent="0.2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 spans="1:26" x14ac:dyDescent="0.2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 spans="1:26" x14ac:dyDescent="0.2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 spans="1:26" x14ac:dyDescent="0.2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 spans="1:26" x14ac:dyDescent="0.2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 spans="1:26" x14ac:dyDescent="0.2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 spans="1:26" x14ac:dyDescent="0.2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 spans="1:26" x14ac:dyDescent="0.2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 spans="1:26" x14ac:dyDescent="0.2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 spans="1:26" x14ac:dyDescent="0.2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 spans="1:26" x14ac:dyDescent="0.2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 spans="1:26" x14ac:dyDescent="0.2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 spans="1:26" x14ac:dyDescent="0.2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 spans="1:26" x14ac:dyDescent="0.2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 spans="1:26" x14ac:dyDescent="0.2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 spans="1:26" x14ac:dyDescent="0.2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 spans="1:26" x14ac:dyDescent="0.2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 spans="1:26" x14ac:dyDescent="0.2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 spans="1:26" x14ac:dyDescent="0.2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 spans="1:26" x14ac:dyDescent="0.2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 spans="1:26" x14ac:dyDescent="0.2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 spans="1:26" x14ac:dyDescent="0.2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 spans="1:26" x14ac:dyDescent="0.2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 spans="1:26" x14ac:dyDescent="0.2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 spans="1:26" x14ac:dyDescent="0.2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 spans="1:26" x14ac:dyDescent="0.2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 spans="1:26" x14ac:dyDescent="0.2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 spans="1:26" x14ac:dyDescent="0.2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 spans="1:26" x14ac:dyDescent="0.2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 spans="1:26" x14ac:dyDescent="0.2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 spans="1:26" x14ac:dyDescent="0.2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 spans="1:26" x14ac:dyDescent="0.2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 spans="1:26" x14ac:dyDescent="0.2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 spans="1:26" x14ac:dyDescent="0.2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 spans="1:26" x14ac:dyDescent="0.2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 spans="1:26" x14ac:dyDescent="0.2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 spans="1:26" x14ac:dyDescent="0.2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 spans="1:26" x14ac:dyDescent="0.2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 spans="1:26" x14ac:dyDescent="0.2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 spans="1:26" x14ac:dyDescent="0.2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 spans="1:26" x14ac:dyDescent="0.2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 spans="1:26" x14ac:dyDescent="0.2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 spans="1:26" x14ac:dyDescent="0.2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 spans="1:26" x14ac:dyDescent="0.2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 spans="1:26" x14ac:dyDescent="0.2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 spans="1:26" x14ac:dyDescent="0.2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 spans="1:26" x14ac:dyDescent="0.2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 spans="1:26" x14ac:dyDescent="0.2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 spans="1:26" x14ac:dyDescent="0.2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 spans="1:26" x14ac:dyDescent="0.2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 spans="1:26" x14ac:dyDescent="0.2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 spans="1:26" x14ac:dyDescent="0.2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 spans="1:26" x14ac:dyDescent="0.2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 spans="1:26" x14ac:dyDescent="0.2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 spans="1:26" x14ac:dyDescent="0.2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 spans="1:26" x14ac:dyDescent="0.2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 spans="1:26" x14ac:dyDescent="0.2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 spans="1:26" x14ac:dyDescent="0.2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 spans="1:26" x14ac:dyDescent="0.2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 spans="1:26" x14ac:dyDescent="0.2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 spans="1:26" x14ac:dyDescent="0.2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 spans="1:26" x14ac:dyDescent="0.2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 spans="1:26" x14ac:dyDescent="0.2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 spans="1:26" x14ac:dyDescent="0.2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 spans="1:26" x14ac:dyDescent="0.2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 spans="1:26" x14ac:dyDescent="0.2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 spans="1:26" x14ac:dyDescent="0.2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 spans="1:26" x14ac:dyDescent="0.2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 spans="1:26" x14ac:dyDescent="0.2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 spans="1:26" x14ac:dyDescent="0.2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 spans="1:26" x14ac:dyDescent="0.2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 spans="1:26" x14ac:dyDescent="0.2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 spans="1:26" x14ac:dyDescent="0.2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 spans="1:26" x14ac:dyDescent="0.2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 spans="1:26" x14ac:dyDescent="0.2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 spans="1:26" x14ac:dyDescent="0.2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 spans="1:26" x14ac:dyDescent="0.2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 spans="1:26" x14ac:dyDescent="0.2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 spans="1:26" x14ac:dyDescent="0.2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 spans="1:26" x14ac:dyDescent="0.2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 spans="1:26" x14ac:dyDescent="0.2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 spans="1:26" x14ac:dyDescent="0.2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 spans="1:26" x14ac:dyDescent="0.2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 spans="1:26" x14ac:dyDescent="0.2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 spans="1:26" x14ac:dyDescent="0.2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 spans="1:26" x14ac:dyDescent="0.2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 spans="1:26" x14ac:dyDescent="0.2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 spans="1:26" x14ac:dyDescent="0.2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 spans="1:26" x14ac:dyDescent="0.2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 spans="1:26" x14ac:dyDescent="0.2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 spans="1:26" x14ac:dyDescent="0.2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 spans="1:26" x14ac:dyDescent="0.2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 spans="1:26" x14ac:dyDescent="0.2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 spans="1:26" x14ac:dyDescent="0.2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 spans="1:26" x14ac:dyDescent="0.2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 spans="1:26" x14ac:dyDescent="0.2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 spans="1:26" x14ac:dyDescent="0.2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 spans="1:26" x14ac:dyDescent="0.2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 spans="1:26" x14ac:dyDescent="0.2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 spans="1:26" x14ac:dyDescent="0.2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 spans="1:26" x14ac:dyDescent="0.2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 spans="1:26" x14ac:dyDescent="0.2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 spans="1:26" x14ac:dyDescent="0.2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 spans="1:26" x14ac:dyDescent="0.2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 spans="1:26" x14ac:dyDescent="0.2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 spans="1:26" x14ac:dyDescent="0.2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 spans="1:26" x14ac:dyDescent="0.2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 spans="1:26" x14ac:dyDescent="0.2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 spans="1:26" x14ac:dyDescent="0.2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 spans="1:26" x14ac:dyDescent="0.2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 spans="1:26" x14ac:dyDescent="0.2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 spans="1:26" x14ac:dyDescent="0.2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 spans="1:26" x14ac:dyDescent="0.2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 spans="1:26" x14ac:dyDescent="0.2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 spans="1:26" x14ac:dyDescent="0.2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 spans="1:26" x14ac:dyDescent="0.2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 spans="1:26" x14ac:dyDescent="0.2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 spans="1:26" x14ac:dyDescent="0.2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 spans="1:26" x14ac:dyDescent="0.2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 spans="1:26" x14ac:dyDescent="0.2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 spans="1:26" x14ac:dyDescent="0.2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 spans="1:26" x14ac:dyDescent="0.2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 spans="1:26" x14ac:dyDescent="0.2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 spans="1:26" x14ac:dyDescent="0.2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 spans="1:26" x14ac:dyDescent="0.2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 spans="1:26" x14ac:dyDescent="0.2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 spans="1:26" x14ac:dyDescent="0.2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 spans="1:26" x14ac:dyDescent="0.2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 spans="1:26" x14ac:dyDescent="0.2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 spans="1:26" x14ac:dyDescent="0.2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 spans="1:26" x14ac:dyDescent="0.2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 spans="1:26" x14ac:dyDescent="0.2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 spans="1:26" x14ac:dyDescent="0.2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 spans="1:26" x14ac:dyDescent="0.2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 spans="1:26" x14ac:dyDescent="0.2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 spans="1:26" x14ac:dyDescent="0.2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 spans="1:26" x14ac:dyDescent="0.2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 spans="1:26" x14ac:dyDescent="0.2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 spans="1:26" x14ac:dyDescent="0.2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 spans="1:26" x14ac:dyDescent="0.2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 spans="1:26" x14ac:dyDescent="0.2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 spans="1:26" x14ac:dyDescent="0.2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 spans="1:26" x14ac:dyDescent="0.2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 spans="1:26" x14ac:dyDescent="0.2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 spans="1:26" x14ac:dyDescent="0.2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 spans="1:26" x14ac:dyDescent="0.2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 spans="1:26" x14ac:dyDescent="0.2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 spans="1:26" x14ac:dyDescent="0.2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 spans="1:26" x14ac:dyDescent="0.2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 spans="1:26" x14ac:dyDescent="0.2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 spans="1:26" x14ac:dyDescent="0.2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 spans="1:26" x14ac:dyDescent="0.2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 spans="1:26" x14ac:dyDescent="0.2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 spans="1:26" x14ac:dyDescent="0.2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 spans="1:26" x14ac:dyDescent="0.2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 spans="1:26" x14ac:dyDescent="0.2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 spans="1:26" x14ac:dyDescent="0.2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 spans="1:26" x14ac:dyDescent="0.2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 spans="1:26" x14ac:dyDescent="0.2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 spans="1:26" x14ac:dyDescent="0.2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 spans="1:26" x14ac:dyDescent="0.2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 spans="1:26" x14ac:dyDescent="0.2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 spans="1:26" x14ac:dyDescent="0.2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 spans="1:26" x14ac:dyDescent="0.2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 spans="1:26" x14ac:dyDescent="0.2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 spans="1:26" x14ac:dyDescent="0.2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 spans="1:26" x14ac:dyDescent="0.2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 spans="1:26" x14ac:dyDescent="0.2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 spans="1:26" x14ac:dyDescent="0.2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 spans="1:26" x14ac:dyDescent="0.2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 spans="1:26" x14ac:dyDescent="0.2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 spans="1:26" x14ac:dyDescent="0.2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 spans="1:26" x14ac:dyDescent="0.2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 spans="1:26" x14ac:dyDescent="0.2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 spans="1:26" x14ac:dyDescent="0.2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 spans="1:26" x14ac:dyDescent="0.2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 spans="1:26" x14ac:dyDescent="0.2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 spans="1:26" x14ac:dyDescent="0.2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 spans="1:26" x14ac:dyDescent="0.2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 spans="1:26" x14ac:dyDescent="0.2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 spans="1:26" x14ac:dyDescent="0.2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 spans="1:26" x14ac:dyDescent="0.2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 spans="1:26" x14ac:dyDescent="0.2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 spans="1:26" x14ac:dyDescent="0.2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 spans="1:26" x14ac:dyDescent="0.2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 spans="1:26" x14ac:dyDescent="0.2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 spans="1:26" x14ac:dyDescent="0.2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 spans="1:26" x14ac:dyDescent="0.2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 spans="1:26" x14ac:dyDescent="0.2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 spans="1:26" x14ac:dyDescent="0.2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 spans="1:26" x14ac:dyDescent="0.2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 spans="1:26" x14ac:dyDescent="0.2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 spans="1:26" x14ac:dyDescent="0.2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 spans="1:26" x14ac:dyDescent="0.2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 spans="1:26" x14ac:dyDescent="0.2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 spans="1:26" x14ac:dyDescent="0.2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 spans="1:26" x14ac:dyDescent="0.2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 spans="1:26" x14ac:dyDescent="0.2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 spans="1:26" x14ac:dyDescent="0.2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 spans="1:26" x14ac:dyDescent="0.2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 spans="1:26" x14ac:dyDescent="0.2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 spans="1:26" x14ac:dyDescent="0.2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 spans="1:26" x14ac:dyDescent="0.2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 spans="1:26" x14ac:dyDescent="0.2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 spans="1:26" x14ac:dyDescent="0.2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 spans="1:26" x14ac:dyDescent="0.2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 spans="1:26" x14ac:dyDescent="0.2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 spans="1:26" x14ac:dyDescent="0.2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 spans="1:26" x14ac:dyDescent="0.2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</row>
    <row r="1937" spans="1:26" x14ac:dyDescent="0.2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 spans="1:26" x14ac:dyDescent="0.2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 spans="1:26" x14ac:dyDescent="0.2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 spans="1:26" x14ac:dyDescent="0.2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 spans="1:26" x14ac:dyDescent="0.2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 spans="1:26" x14ac:dyDescent="0.2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 spans="1:26" x14ac:dyDescent="0.2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 spans="1:26" x14ac:dyDescent="0.2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 spans="1:26" x14ac:dyDescent="0.2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 spans="1:26" x14ac:dyDescent="0.2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 spans="1:26" x14ac:dyDescent="0.2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 spans="1:26" x14ac:dyDescent="0.2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 spans="1:26" x14ac:dyDescent="0.2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 spans="1:26" x14ac:dyDescent="0.2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 spans="1:26" x14ac:dyDescent="0.2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 spans="1:26" x14ac:dyDescent="0.2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 spans="1:26" x14ac:dyDescent="0.2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 spans="1:26" x14ac:dyDescent="0.2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 spans="1:26" x14ac:dyDescent="0.2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 spans="1:26" x14ac:dyDescent="0.2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 spans="1:26" x14ac:dyDescent="0.2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 spans="1:26" x14ac:dyDescent="0.2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 spans="1:26" x14ac:dyDescent="0.2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 spans="1:26" x14ac:dyDescent="0.2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 spans="1:26" x14ac:dyDescent="0.2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 spans="1:26" x14ac:dyDescent="0.2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 spans="1:26" x14ac:dyDescent="0.2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  <row r="1964" spans="1:26" x14ac:dyDescent="0.2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</row>
    <row r="1965" spans="1:26" x14ac:dyDescent="0.2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</row>
    <row r="1966" spans="1:26" x14ac:dyDescent="0.2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</row>
    <row r="1967" spans="1:26" x14ac:dyDescent="0.2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</row>
    <row r="1968" spans="1:26" x14ac:dyDescent="0.2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</row>
    <row r="1969" spans="1:26" x14ac:dyDescent="0.2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</row>
    <row r="1970" spans="1:26" x14ac:dyDescent="0.2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</row>
    <row r="1971" spans="1:26" x14ac:dyDescent="0.2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</row>
    <row r="1972" spans="1:26" x14ac:dyDescent="0.2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</row>
    <row r="1973" spans="1:26" x14ac:dyDescent="0.2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</row>
    <row r="1974" spans="1:26" x14ac:dyDescent="0.2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</row>
    <row r="1975" spans="1:26" x14ac:dyDescent="0.2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</row>
    <row r="1976" spans="1:26" x14ac:dyDescent="0.2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</row>
    <row r="1977" spans="1:26" x14ac:dyDescent="0.2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</row>
    <row r="1978" spans="1:26" x14ac:dyDescent="0.2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</row>
    <row r="1979" spans="1:26" x14ac:dyDescent="0.2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</row>
    <row r="1980" spans="1:26" x14ac:dyDescent="0.2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</row>
    <row r="1981" spans="1:26" x14ac:dyDescent="0.2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</row>
    <row r="1982" spans="1:26" x14ac:dyDescent="0.2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</row>
    <row r="1983" spans="1:26" x14ac:dyDescent="0.2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</row>
    <row r="1984" spans="1:26" x14ac:dyDescent="0.2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</row>
    <row r="1985" spans="1:26" x14ac:dyDescent="0.2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</row>
    <row r="1986" spans="1:26" x14ac:dyDescent="0.2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</row>
    <row r="1987" spans="1:26" x14ac:dyDescent="0.2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</row>
    <row r="1988" spans="1:26" x14ac:dyDescent="0.2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</row>
    <row r="1989" spans="1:26" x14ac:dyDescent="0.2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</row>
    <row r="1990" spans="1:26" x14ac:dyDescent="0.2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</row>
    <row r="1991" spans="1:26" x14ac:dyDescent="0.2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</row>
    <row r="1992" spans="1:26" x14ac:dyDescent="0.2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</row>
    <row r="1993" spans="1:26" x14ac:dyDescent="0.2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</row>
    <row r="1994" spans="1:26" x14ac:dyDescent="0.2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</row>
    <row r="1995" spans="1:26" x14ac:dyDescent="0.2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</row>
    <row r="1996" spans="1:26" x14ac:dyDescent="0.2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</row>
    <row r="1997" spans="1:26" x14ac:dyDescent="0.2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</row>
    <row r="1998" spans="1:26" x14ac:dyDescent="0.2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</row>
    <row r="1999" spans="1:26" x14ac:dyDescent="0.2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</row>
    <row r="2000" spans="1:26" x14ac:dyDescent="0.2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</row>
    <row r="2001" spans="1:26" x14ac:dyDescent="0.2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</row>
    <row r="2002" spans="1:26" x14ac:dyDescent="0.2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</row>
    <row r="2003" spans="1:26" x14ac:dyDescent="0.2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</row>
    <row r="2004" spans="1:26" x14ac:dyDescent="0.2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</row>
    <row r="2005" spans="1:26" x14ac:dyDescent="0.2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</row>
    <row r="2006" spans="1:26" x14ac:dyDescent="0.2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</row>
    <row r="2007" spans="1:26" x14ac:dyDescent="0.2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</row>
    <row r="2008" spans="1:26" x14ac:dyDescent="0.2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</row>
    <row r="2009" spans="1:26" x14ac:dyDescent="0.2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</row>
    <row r="2010" spans="1:26" x14ac:dyDescent="0.2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</row>
    <row r="2011" spans="1:26" x14ac:dyDescent="0.2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</row>
    <row r="2012" spans="1:26" x14ac:dyDescent="0.2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</row>
    <row r="2013" spans="1:26" x14ac:dyDescent="0.2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</row>
    <row r="2014" spans="1:26" x14ac:dyDescent="0.2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</row>
    <row r="2015" spans="1:26" x14ac:dyDescent="0.2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</row>
    <row r="2016" spans="1:26" x14ac:dyDescent="0.2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</row>
    <row r="2017" spans="1:26" x14ac:dyDescent="0.2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</row>
    <row r="2018" spans="1:26" x14ac:dyDescent="0.2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</row>
    <row r="2019" spans="1:26" x14ac:dyDescent="0.2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</row>
    <row r="2020" spans="1:26" x14ac:dyDescent="0.2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</row>
    <row r="2021" spans="1:26" x14ac:dyDescent="0.2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</row>
    <row r="2022" spans="1:26" x14ac:dyDescent="0.2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</row>
    <row r="2023" spans="1:26" x14ac:dyDescent="0.2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</row>
    <row r="2024" spans="1:26" x14ac:dyDescent="0.2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</row>
    <row r="2025" spans="1:26" x14ac:dyDescent="0.2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</row>
    <row r="2026" spans="1:26" x14ac:dyDescent="0.2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</row>
    <row r="2027" spans="1:26" x14ac:dyDescent="0.2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</row>
    <row r="2028" spans="1:26" x14ac:dyDescent="0.2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</row>
    <row r="2029" spans="1:26" x14ac:dyDescent="0.2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</row>
    <row r="2030" spans="1:26" x14ac:dyDescent="0.2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</row>
    <row r="2031" spans="1:26" x14ac:dyDescent="0.2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</row>
    <row r="2032" spans="1:26" x14ac:dyDescent="0.2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</row>
    <row r="2033" spans="1:26" x14ac:dyDescent="0.2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</row>
    <row r="2034" spans="1:26" x14ac:dyDescent="0.2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</row>
    <row r="2035" spans="1:26" x14ac:dyDescent="0.2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</row>
    <row r="2036" spans="1:26" x14ac:dyDescent="0.2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</row>
    <row r="2037" spans="1:26" x14ac:dyDescent="0.2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</row>
    <row r="2038" spans="1:26" x14ac:dyDescent="0.2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</row>
    <row r="2039" spans="1:26" x14ac:dyDescent="0.2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</row>
    <row r="2040" spans="1:26" x14ac:dyDescent="0.2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</row>
    <row r="2041" spans="1:26" x14ac:dyDescent="0.2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</row>
    <row r="2042" spans="1:26" x14ac:dyDescent="0.2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</row>
    <row r="2043" spans="1:26" x14ac:dyDescent="0.2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</row>
    <row r="2044" spans="1:26" x14ac:dyDescent="0.2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</row>
    <row r="2045" spans="1:26" x14ac:dyDescent="0.2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</row>
    <row r="2046" spans="1:26" x14ac:dyDescent="0.2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</row>
    <row r="2047" spans="1:26" x14ac:dyDescent="0.2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</row>
    <row r="2048" spans="1:26" x14ac:dyDescent="0.2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</row>
    <row r="2049" spans="1:26" x14ac:dyDescent="0.2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</row>
    <row r="2050" spans="1:26" x14ac:dyDescent="0.2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</row>
    <row r="2051" spans="1:26" x14ac:dyDescent="0.2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</row>
    <row r="2052" spans="1:26" x14ac:dyDescent="0.2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</row>
    <row r="2053" spans="1:26" x14ac:dyDescent="0.2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</row>
    <row r="2054" spans="1:26" x14ac:dyDescent="0.2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</row>
    <row r="2055" spans="1:26" x14ac:dyDescent="0.2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</row>
    <row r="2056" spans="1:26" x14ac:dyDescent="0.2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</row>
    <row r="2057" spans="1:26" x14ac:dyDescent="0.2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</row>
    <row r="2058" spans="1:26" x14ac:dyDescent="0.2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</row>
    <row r="2059" spans="1:26" x14ac:dyDescent="0.2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</row>
    <row r="2060" spans="1:26" x14ac:dyDescent="0.2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</row>
    <row r="2061" spans="1:26" x14ac:dyDescent="0.2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</row>
    <row r="2062" spans="1:26" x14ac:dyDescent="0.2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</row>
    <row r="2063" spans="1:26" x14ac:dyDescent="0.2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</row>
    <row r="2064" spans="1:26" x14ac:dyDescent="0.2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</row>
    <row r="2065" spans="1:26" x14ac:dyDescent="0.2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</row>
    <row r="2066" spans="1:26" x14ac:dyDescent="0.2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</row>
    <row r="2067" spans="1:26" x14ac:dyDescent="0.2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</row>
    <row r="2068" spans="1:26" x14ac:dyDescent="0.2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</row>
    <row r="2069" spans="1:26" x14ac:dyDescent="0.2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</row>
    <row r="2070" spans="1:26" x14ac:dyDescent="0.2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</row>
    <row r="2071" spans="1:26" x14ac:dyDescent="0.2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</row>
    <row r="2072" spans="1:26" x14ac:dyDescent="0.2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</row>
    <row r="2073" spans="1:26" x14ac:dyDescent="0.2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</row>
    <row r="2074" spans="1:26" x14ac:dyDescent="0.2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</row>
    <row r="2075" spans="1:26" x14ac:dyDescent="0.2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</row>
    <row r="2076" spans="1:26" x14ac:dyDescent="0.2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</row>
    <row r="2077" spans="1:26" x14ac:dyDescent="0.2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</row>
    <row r="2078" spans="1:26" x14ac:dyDescent="0.2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</row>
    <row r="2079" spans="1:26" x14ac:dyDescent="0.2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</row>
    <row r="2080" spans="1:26" x14ac:dyDescent="0.2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</row>
    <row r="2081" spans="1:26" x14ac:dyDescent="0.2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</row>
    <row r="2082" spans="1:26" x14ac:dyDescent="0.2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</row>
    <row r="2083" spans="1:26" x14ac:dyDescent="0.2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</row>
    <row r="2084" spans="1:26" x14ac:dyDescent="0.2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</row>
    <row r="2085" spans="1:26" x14ac:dyDescent="0.2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</row>
    <row r="2086" spans="1:26" x14ac:dyDescent="0.2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</row>
    <row r="2087" spans="1:26" x14ac:dyDescent="0.2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</row>
    <row r="2088" spans="1:26" x14ac:dyDescent="0.2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</row>
    <row r="2089" spans="1:26" x14ac:dyDescent="0.2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</row>
    <row r="2090" spans="1:26" x14ac:dyDescent="0.2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</row>
    <row r="2091" spans="1:26" x14ac:dyDescent="0.2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</row>
    <row r="2092" spans="1:26" x14ac:dyDescent="0.2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</row>
    <row r="2093" spans="1:26" x14ac:dyDescent="0.2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</row>
    <row r="2094" spans="1:26" x14ac:dyDescent="0.2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</row>
    <row r="2095" spans="1:26" x14ac:dyDescent="0.2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</row>
    <row r="2096" spans="1:26" x14ac:dyDescent="0.2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</row>
    <row r="2097" spans="1:26" x14ac:dyDescent="0.2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</row>
    <row r="2098" spans="1:26" x14ac:dyDescent="0.2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</row>
    <row r="2099" spans="1:26" x14ac:dyDescent="0.2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</row>
    <row r="2100" spans="1:26" x14ac:dyDescent="0.2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</row>
    <row r="2101" spans="1:26" x14ac:dyDescent="0.2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</row>
    <row r="2102" spans="1:26" x14ac:dyDescent="0.2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</row>
    <row r="2103" spans="1:26" x14ac:dyDescent="0.2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</row>
    <row r="2104" spans="1:26" x14ac:dyDescent="0.2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</row>
    <row r="2105" spans="1:26" x14ac:dyDescent="0.2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</row>
    <row r="2106" spans="1:26" x14ac:dyDescent="0.2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</row>
    <row r="2107" spans="1:26" x14ac:dyDescent="0.2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</row>
    <row r="2108" spans="1:26" x14ac:dyDescent="0.2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</row>
    <row r="2109" spans="1:26" x14ac:dyDescent="0.2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</row>
    <row r="2110" spans="1:26" x14ac:dyDescent="0.2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</row>
    <row r="2111" spans="1:26" x14ac:dyDescent="0.2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</row>
    <row r="2112" spans="1:26" x14ac:dyDescent="0.2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</row>
    <row r="2113" spans="1:26" x14ac:dyDescent="0.2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</row>
    <row r="2114" spans="1:26" x14ac:dyDescent="0.2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</row>
    <row r="2115" spans="1:26" x14ac:dyDescent="0.2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</row>
    <row r="2116" spans="1:26" x14ac:dyDescent="0.2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</row>
    <row r="2117" spans="1:26" x14ac:dyDescent="0.2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</row>
    <row r="2118" spans="1:26" x14ac:dyDescent="0.2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</row>
    <row r="2119" spans="1:26" x14ac:dyDescent="0.2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</row>
    <row r="2120" spans="1:26" x14ac:dyDescent="0.2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</row>
    <row r="2121" spans="1:26" x14ac:dyDescent="0.2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</row>
    <row r="2122" spans="1:26" x14ac:dyDescent="0.2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</row>
    <row r="2123" spans="1:26" x14ac:dyDescent="0.2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</row>
    <row r="2124" spans="1:26" x14ac:dyDescent="0.2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</row>
    <row r="2125" spans="1:26" x14ac:dyDescent="0.2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</row>
    <row r="2126" spans="1:26" x14ac:dyDescent="0.2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</row>
    <row r="2127" spans="1:26" x14ac:dyDescent="0.2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</row>
    <row r="2128" spans="1:26" x14ac:dyDescent="0.2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</row>
    <row r="2129" spans="1:26" x14ac:dyDescent="0.2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</row>
    <row r="2130" spans="1:26" x14ac:dyDescent="0.2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</row>
    <row r="2131" spans="1:26" x14ac:dyDescent="0.2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</row>
    <row r="2132" spans="1:26" x14ac:dyDescent="0.2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</row>
    <row r="2133" spans="1:26" x14ac:dyDescent="0.2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</row>
    <row r="2134" spans="1:26" x14ac:dyDescent="0.2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</row>
    <row r="2135" spans="1:26" x14ac:dyDescent="0.2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</row>
    <row r="2136" spans="1:26" x14ac:dyDescent="0.2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</row>
    <row r="2137" spans="1:26" x14ac:dyDescent="0.2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</row>
    <row r="2138" spans="1:26" x14ac:dyDescent="0.2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</row>
    <row r="2139" spans="1:26" x14ac:dyDescent="0.2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</row>
    <row r="2140" spans="1:26" x14ac:dyDescent="0.2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</row>
    <row r="2141" spans="1:26" x14ac:dyDescent="0.2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</row>
    <row r="2142" spans="1:26" x14ac:dyDescent="0.2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</row>
    <row r="2143" spans="1:26" x14ac:dyDescent="0.2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</row>
    <row r="2144" spans="1:26" x14ac:dyDescent="0.2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</row>
    <row r="2145" spans="1:26" x14ac:dyDescent="0.2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</row>
    <row r="2146" spans="1:26" x14ac:dyDescent="0.2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</row>
    <row r="2147" spans="1:26" x14ac:dyDescent="0.2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</row>
    <row r="2148" spans="1:26" x14ac:dyDescent="0.2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</row>
    <row r="2149" spans="1:26" x14ac:dyDescent="0.2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</row>
    <row r="2150" spans="1:26" x14ac:dyDescent="0.2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</row>
    <row r="2151" spans="1:26" x14ac:dyDescent="0.2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</row>
    <row r="2152" spans="1:26" x14ac:dyDescent="0.2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</row>
    <row r="2153" spans="1:26" x14ac:dyDescent="0.2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</row>
    <row r="2154" spans="1:26" x14ac:dyDescent="0.2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</row>
    <row r="2155" spans="1:26" x14ac:dyDescent="0.2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</row>
    <row r="2156" spans="1:26" x14ac:dyDescent="0.2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</row>
    <row r="2157" spans="1:26" x14ac:dyDescent="0.2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</row>
    <row r="2158" spans="1:26" x14ac:dyDescent="0.2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</row>
    <row r="2159" spans="1:26" x14ac:dyDescent="0.2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</row>
    <row r="2160" spans="1:26" x14ac:dyDescent="0.2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</row>
    <row r="2161" spans="1:26" x14ac:dyDescent="0.2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</row>
    <row r="2162" spans="1:26" x14ac:dyDescent="0.2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</row>
    <row r="2163" spans="1:26" x14ac:dyDescent="0.2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</row>
    <row r="2164" spans="1:26" x14ac:dyDescent="0.2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</row>
    <row r="2165" spans="1:26" x14ac:dyDescent="0.2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</row>
    <row r="2166" spans="1:26" x14ac:dyDescent="0.2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</row>
    <row r="2167" spans="1:26" x14ac:dyDescent="0.2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</row>
    <row r="2168" spans="1:26" x14ac:dyDescent="0.2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</row>
    <row r="2169" spans="1:26" x14ac:dyDescent="0.2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</row>
    <row r="2170" spans="1:26" x14ac:dyDescent="0.2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</row>
    <row r="2171" spans="1:26" x14ac:dyDescent="0.2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</row>
    <row r="2172" spans="1:26" x14ac:dyDescent="0.2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</row>
    <row r="2173" spans="1:26" x14ac:dyDescent="0.2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</row>
    <row r="2174" spans="1:26" x14ac:dyDescent="0.2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</row>
    <row r="2175" spans="1:26" x14ac:dyDescent="0.2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</row>
    <row r="2176" spans="1:26" x14ac:dyDescent="0.2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</row>
    <row r="2177" spans="1:26" x14ac:dyDescent="0.2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</row>
    <row r="2178" spans="1:26" x14ac:dyDescent="0.2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</row>
    <row r="2179" spans="1:26" x14ac:dyDescent="0.2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</row>
    <row r="2180" spans="1:26" x14ac:dyDescent="0.2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</row>
    <row r="2181" spans="1:26" x14ac:dyDescent="0.2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</row>
    <row r="2182" spans="1:26" x14ac:dyDescent="0.2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</row>
    <row r="2183" spans="1:26" x14ac:dyDescent="0.2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</row>
    <row r="2184" spans="1:26" x14ac:dyDescent="0.2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</row>
    <row r="2185" spans="1:26" x14ac:dyDescent="0.2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</row>
    <row r="2186" spans="1:26" x14ac:dyDescent="0.2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</row>
    <row r="2187" spans="1:26" x14ac:dyDescent="0.2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</row>
    <row r="2188" spans="1:26" x14ac:dyDescent="0.2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</row>
    <row r="2189" spans="1:26" x14ac:dyDescent="0.2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</row>
    <row r="2190" spans="1:26" x14ac:dyDescent="0.2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</row>
    <row r="2191" spans="1:26" x14ac:dyDescent="0.2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</row>
    <row r="2192" spans="1:26" x14ac:dyDescent="0.2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</row>
    <row r="2193" spans="1:26" x14ac:dyDescent="0.2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</row>
    <row r="2194" spans="1:26" x14ac:dyDescent="0.2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</row>
    <row r="2195" spans="1:26" x14ac:dyDescent="0.2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</row>
    <row r="2196" spans="1:26" x14ac:dyDescent="0.2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</row>
    <row r="2197" spans="1:26" x14ac:dyDescent="0.2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</row>
    <row r="2198" spans="1:26" x14ac:dyDescent="0.2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</row>
    <row r="2199" spans="1:26" x14ac:dyDescent="0.2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</row>
    <row r="2200" spans="1:26" x14ac:dyDescent="0.2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</row>
    <row r="2201" spans="1:26" x14ac:dyDescent="0.2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</row>
    <row r="2202" spans="1:26" x14ac:dyDescent="0.2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</row>
    <row r="2203" spans="1:26" x14ac:dyDescent="0.2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</row>
    <row r="2204" spans="1:26" x14ac:dyDescent="0.2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</row>
    <row r="2205" spans="1:26" x14ac:dyDescent="0.2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</row>
    <row r="2206" spans="1:26" x14ac:dyDescent="0.2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</row>
    <row r="2207" spans="1:26" x14ac:dyDescent="0.2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</row>
    <row r="2208" spans="1:26" x14ac:dyDescent="0.2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</row>
    <row r="2209" spans="1:26" x14ac:dyDescent="0.2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</row>
    <row r="2210" spans="1:26" x14ac:dyDescent="0.2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</row>
    <row r="2211" spans="1:26" x14ac:dyDescent="0.2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</row>
    <row r="2212" spans="1:26" x14ac:dyDescent="0.2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</row>
    <row r="2213" spans="1:26" x14ac:dyDescent="0.2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</row>
    <row r="2214" spans="1:26" x14ac:dyDescent="0.2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</row>
    <row r="2215" spans="1:26" x14ac:dyDescent="0.2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</row>
    <row r="2216" spans="1:26" x14ac:dyDescent="0.2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</row>
    <row r="2217" spans="1:26" x14ac:dyDescent="0.2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</row>
    <row r="2218" spans="1:26" x14ac:dyDescent="0.2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</row>
    <row r="2219" spans="1:26" x14ac:dyDescent="0.2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</row>
    <row r="2220" spans="1:26" x14ac:dyDescent="0.2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</row>
    <row r="2221" spans="1:26" x14ac:dyDescent="0.2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</row>
    <row r="2222" spans="1:26" x14ac:dyDescent="0.2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</row>
    <row r="2223" spans="1:26" x14ac:dyDescent="0.2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</row>
    <row r="2224" spans="1:26" x14ac:dyDescent="0.2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</row>
    <row r="2225" spans="1:26" x14ac:dyDescent="0.2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</row>
    <row r="2226" spans="1:26" x14ac:dyDescent="0.2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</row>
    <row r="2227" spans="1:26" x14ac:dyDescent="0.2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</row>
    <row r="2228" spans="1:26" x14ac:dyDescent="0.2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</row>
    <row r="2229" spans="1:26" x14ac:dyDescent="0.2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</row>
    <row r="2230" spans="1:26" x14ac:dyDescent="0.2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</row>
    <row r="2231" spans="1:26" x14ac:dyDescent="0.2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</row>
    <row r="2232" spans="1:26" x14ac:dyDescent="0.2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</row>
    <row r="2233" spans="1:26" x14ac:dyDescent="0.2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</row>
    <row r="2234" spans="1:26" x14ac:dyDescent="0.2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</row>
    <row r="2235" spans="1:26" x14ac:dyDescent="0.2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</row>
    <row r="2236" spans="1:26" x14ac:dyDescent="0.2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</row>
    <row r="2237" spans="1:26" x14ac:dyDescent="0.2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</row>
    <row r="2238" spans="1:26" x14ac:dyDescent="0.2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</row>
    <row r="2239" spans="1:26" x14ac:dyDescent="0.2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</row>
    <row r="2240" spans="1:26" x14ac:dyDescent="0.2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</row>
    <row r="2241" spans="1:26" x14ac:dyDescent="0.2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</row>
    <row r="2242" spans="1:26" x14ac:dyDescent="0.2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</row>
    <row r="2243" spans="1:26" x14ac:dyDescent="0.2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</row>
    <row r="2244" spans="1:26" x14ac:dyDescent="0.2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</row>
    <row r="2245" spans="1:26" x14ac:dyDescent="0.2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</row>
    <row r="2246" spans="1:26" x14ac:dyDescent="0.2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</row>
    <row r="2247" spans="1:26" x14ac:dyDescent="0.2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</row>
    <row r="2248" spans="1:26" x14ac:dyDescent="0.2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</row>
    <row r="2249" spans="1:26" x14ac:dyDescent="0.2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</row>
    <row r="2250" spans="1:26" x14ac:dyDescent="0.2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</row>
    <row r="2251" spans="1:26" x14ac:dyDescent="0.2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</row>
    <row r="2252" spans="1:26" x14ac:dyDescent="0.2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</row>
    <row r="2253" spans="1:26" x14ac:dyDescent="0.2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</row>
    <row r="2254" spans="1:26" x14ac:dyDescent="0.2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</row>
    <row r="2255" spans="1:26" x14ac:dyDescent="0.2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</row>
    <row r="2256" spans="1:26" x14ac:dyDescent="0.2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</row>
    <row r="2257" spans="1:26" x14ac:dyDescent="0.2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</row>
    <row r="2258" spans="1:26" x14ac:dyDescent="0.2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</row>
    <row r="2259" spans="1:26" x14ac:dyDescent="0.2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</row>
    <row r="2260" spans="1:26" x14ac:dyDescent="0.2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</row>
    <row r="2261" spans="1:26" x14ac:dyDescent="0.2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</row>
    <row r="2262" spans="1:26" x14ac:dyDescent="0.2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</row>
    <row r="2263" spans="1:26" x14ac:dyDescent="0.2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</row>
    <row r="2264" spans="1:26" x14ac:dyDescent="0.2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</row>
    <row r="2265" spans="1:26" x14ac:dyDescent="0.2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</row>
    <row r="2266" spans="1:26" x14ac:dyDescent="0.2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</row>
    <row r="2267" spans="1:26" x14ac:dyDescent="0.2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</row>
    <row r="2268" spans="1:26" x14ac:dyDescent="0.2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</row>
    <row r="2269" spans="1:26" x14ac:dyDescent="0.2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</row>
    <row r="2270" spans="1:26" x14ac:dyDescent="0.2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</row>
    <row r="2271" spans="1:26" x14ac:dyDescent="0.2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</row>
    <row r="2272" spans="1:26" x14ac:dyDescent="0.2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</row>
    <row r="2273" spans="1:26" x14ac:dyDescent="0.2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</row>
    <row r="2274" spans="1:26" x14ac:dyDescent="0.2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</row>
    <row r="2275" spans="1:26" x14ac:dyDescent="0.2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</row>
    <row r="2276" spans="1:26" x14ac:dyDescent="0.2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</row>
    <row r="2277" spans="1:26" x14ac:dyDescent="0.2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</row>
    <row r="2278" spans="1:26" x14ac:dyDescent="0.2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</row>
    <row r="2279" spans="1:26" x14ac:dyDescent="0.2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</row>
    <row r="2280" spans="1:26" x14ac:dyDescent="0.2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</row>
    <row r="2281" spans="1:26" x14ac:dyDescent="0.2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</row>
    <row r="2282" spans="1:26" x14ac:dyDescent="0.2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</row>
    <row r="2283" spans="1:26" x14ac:dyDescent="0.2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</row>
    <row r="2284" spans="1:26" x14ac:dyDescent="0.2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</row>
    <row r="2285" spans="1:26" x14ac:dyDescent="0.2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</row>
    <row r="2286" spans="1:26" x14ac:dyDescent="0.2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</row>
    <row r="2287" spans="1:26" x14ac:dyDescent="0.2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</row>
    <row r="2288" spans="1:26" x14ac:dyDescent="0.2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</row>
    <row r="2289" spans="1:26" x14ac:dyDescent="0.2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</row>
    <row r="2290" spans="1:26" x14ac:dyDescent="0.2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</row>
    <row r="2291" spans="1:26" x14ac:dyDescent="0.2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</row>
    <row r="2292" spans="1:26" x14ac:dyDescent="0.2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</row>
    <row r="2293" spans="1:26" x14ac:dyDescent="0.2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</row>
    <row r="2294" spans="1:26" x14ac:dyDescent="0.2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</row>
    <row r="2295" spans="1:26" x14ac:dyDescent="0.2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</row>
    <row r="2296" spans="1:26" x14ac:dyDescent="0.2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</row>
    <row r="2297" spans="1:26" x14ac:dyDescent="0.2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</row>
    <row r="2298" spans="1:26" x14ac:dyDescent="0.2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</row>
    <row r="2299" spans="1:26" x14ac:dyDescent="0.2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</row>
    <row r="2300" spans="1:26" x14ac:dyDescent="0.2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</row>
    <row r="2301" spans="1:26" x14ac:dyDescent="0.2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</row>
    <row r="2302" spans="1:26" x14ac:dyDescent="0.2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</row>
    <row r="2303" spans="1:26" x14ac:dyDescent="0.2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</row>
    <row r="2304" spans="1:26" x14ac:dyDescent="0.2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</row>
    <row r="2305" spans="1:26" x14ac:dyDescent="0.2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</row>
    <row r="2306" spans="1:26" x14ac:dyDescent="0.2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</row>
    <row r="2307" spans="1:26" x14ac:dyDescent="0.2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</row>
    <row r="2308" spans="1:26" x14ac:dyDescent="0.2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</row>
    <row r="2309" spans="1:26" x14ac:dyDescent="0.2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</row>
    <row r="2310" spans="1:26" x14ac:dyDescent="0.2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</row>
    <row r="2311" spans="1:26" x14ac:dyDescent="0.2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</row>
    <row r="2312" spans="1:26" x14ac:dyDescent="0.2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</row>
    <row r="2313" spans="1:26" x14ac:dyDescent="0.2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</row>
    <row r="2314" spans="1:26" x14ac:dyDescent="0.2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</row>
    <row r="2315" spans="1:26" x14ac:dyDescent="0.2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</row>
    <row r="2316" spans="1:26" x14ac:dyDescent="0.2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</row>
    <row r="2317" spans="1:26" x14ac:dyDescent="0.2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</row>
    <row r="2318" spans="1:26" x14ac:dyDescent="0.2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</row>
    <row r="2319" spans="1:26" x14ac:dyDescent="0.2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</row>
    <row r="2320" spans="1:26" x14ac:dyDescent="0.2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</row>
    <row r="2321" spans="1:26" x14ac:dyDescent="0.2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</row>
    <row r="2322" spans="1:26" x14ac:dyDescent="0.2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</row>
    <row r="2323" spans="1:26" x14ac:dyDescent="0.2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</row>
    <row r="2324" spans="1:26" x14ac:dyDescent="0.2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</row>
    <row r="2325" spans="1:26" x14ac:dyDescent="0.2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</row>
    <row r="2326" spans="1:26" x14ac:dyDescent="0.2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</row>
    <row r="2327" spans="1:26" x14ac:dyDescent="0.2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</row>
    <row r="2328" spans="1:26" x14ac:dyDescent="0.2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</row>
    <row r="2329" spans="1:26" x14ac:dyDescent="0.2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</row>
    <row r="2330" spans="1:26" x14ac:dyDescent="0.2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</row>
    <row r="2331" spans="1:26" x14ac:dyDescent="0.2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</row>
    <row r="2332" spans="1:26" x14ac:dyDescent="0.2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</row>
    <row r="2333" spans="1:26" x14ac:dyDescent="0.2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</row>
    <row r="2334" spans="1:26" x14ac:dyDescent="0.2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</row>
    <row r="2335" spans="1:26" x14ac:dyDescent="0.2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</row>
    <row r="2336" spans="1:26" x14ac:dyDescent="0.2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</row>
    <row r="2337" spans="1:26" x14ac:dyDescent="0.2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</row>
    <row r="2338" spans="1:26" x14ac:dyDescent="0.2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</row>
    <row r="2339" spans="1:26" x14ac:dyDescent="0.2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</row>
    <row r="2340" spans="1:26" x14ac:dyDescent="0.2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</row>
    <row r="2341" spans="1:26" x14ac:dyDescent="0.2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</row>
    <row r="2342" spans="1:26" x14ac:dyDescent="0.2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</row>
    <row r="2343" spans="1:26" x14ac:dyDescent="0.2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</row>
    <row r="2344" spans="1:26" x14ac:dyDescent="0.2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</row>
    <row r="2345" spans="1:26" x14ac:dyDescent="0.2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</row>
    <row r="2346" spans="1:26" x14ac:dyDescent="0.2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</row>
    <row r="2347" spans="1:26" x14ac:dyDescent="0.2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</row>
    <row r="2348" spans="1:26" x14ac:dyDescent="0.2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</row>
    <row r="2349" spans="1:26" x14ac:dyDescent="0.2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</row>
    <row r="2350" spans="1:26" x14ac:dyDescent="0.2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</row>
    <row r="2351" spans="1:26" x14ac:dyDescent="0.2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</row>
    <row r="2352" spans="1:26" x14ac:dyDescent="0.2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</row>
    <row r="2353" spans="1:26" x14ac:dyDescent="0.2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</row>
    <row r="2354" spans="1:26" x14ac:dyDescent="0.2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</row>
    <row r="2355" spans="1:26" x14ac:dyDescent="0.2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</row>
    <row r="2356" spans="1:26" x14ac:dyDescent="0.2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</row>
    <row r="2357" spans="1:26" x14ac:dyDescent="0.2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</row>
    <row r="2358" spans="1:26" x14ac:dyDescent="0.2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</row>
    <row r="2359" spans="1:26" x14ac:dyDescent="0.2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</row>
    <row r="2360" spans="1:26" x14ac:dyDescent="0.2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</row>
    <row r="2361" spans="1:26" x14ac:dyDescent="0.2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</row>
    <row r="2362" spans="1:26" x14ac:dyDescent="0.2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</row>
    <row r="2363" spans="1:26" x14ac:dyDescent="0.2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</row>
    <row r="2364" spans="1:26" x14ac:dyDescent="0.2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</row>
    <row r="2365" spans="1:26" x14ac:dyDescent="0.2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</row>
    <row r="2366" spans="1:26" x14ac:dyDescent="0.2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</row>
    <row r="2367" spans="1:26" x14ac:dyDescent="0.2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</row>
    <row r="2368" spans="1:26" x14ac:dyDescent="0.2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</row>
    <row r="2369" spans="1:26" x14ac:dyDescent="0.2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</row>
    <row r="2370" spans="1:26" x14ac:dyDescent="0.2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</row>
    <row r="2371" spans="1:26" x14ac:dyDescent="0.2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</row>
    <row r="2372" spans="1:26" x14ac:dyDescent="0.2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</row>
    <row r="2373" spans="1:26" x14ac:dyDescent="0.2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</row>
    <row r="2374" spans="1:26" x14ac:dyDescent="0.2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</row>
    <row r="2375" spans="1:26" x14ac:dyDescent="0.2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</row>
    <row r="2376" spans="1:26" x14ac:dyDescent="0.2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</row>
    <row r="2377" spans="1:26" x14ac:dyDescent="0.2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</row>
    <row r="2378" spans="1:26" x14ac:dyDescent="0.2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</row>
    <row r="2379" spans="1:26" x14ac:dyDescent="0.2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</row>
    <row r="2380" spans="1:26" x14ac:dyDescent="0.2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</row>
    <row r="2381" spans="1:26" x14ac:dyDescent="0.2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</row>
    <row r="2382" spans="1:26" x14ac:dyDescent="0.2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</row>
    <row r="2383" spans="1:26" x14ac:dyDescent="0.2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</row>
    <row r="2384" spans="1:26" x14ac:dyDescent="0.2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</row>
    <row r="2385" spans="1:26" x14ac:dyDescent="0.2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</row>
    <row r="2386" spans="1:26" x14ac:dyDescent="0.2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</row>
    <row r="2387" spans="1:26" x14ac:dyDescent="0.2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</row>
    <row r="2388" spans="1:26" x14ac:dyDescent="0.2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</row>
    <row r="2389" spans="1:26" x14ac:dyDescent="0.2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</row>
    <row r="2390" spans="1:26" x14ac:dyDescent="0.2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</row>
    <row r="2391" spans="1:26" x14ac:dyDescent="0.2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</row>
    <row r="2392" spans="1:26" x14ac:dyDescent="0.2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</row>
    <row r="2393" spans="1:26" x14ac:dyDescent="0.2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</row>
    <row r="2394" spans="1:26" x14ac:dyDescent="0.2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</row>
    <row r="2395" spans="1:26" x14ac:dyDescent="0.2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</row>
    <row r="2396" spans="1:26" x14ac:dyDescent="0.2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</row>
    <row r="2397" spans="1:26" x14ac:dyDescent="0.2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</row>
    <row r="2398" spans="1:26" x14ac:dyDescent="0.2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</row>
    <row r="2399" spans="1:26" x14ac:dyDescent="0.2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</row>
    <row r="2400" spans="1:26" x14ac:dyDescent="0.2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</row>
    <row r="2401" spans="1:26" x14ac:dyDescent="0.2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</row>
    <row r="2402" spans="1:26" x14ac:dyDescent="0.2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</row>
    <row r="2403" spans="1:26" x14ac:dyDescent="0.2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</row>
    <row r="2404" spans="1:26" x14ac:dyDescent="0.2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</row>
    <row r="2405" spans="1:26" x14ac:dyDescent="0.2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</row>
    <row r="2406" spans="1:26" x14ac:dyDescent="0.2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</row>
    <row r="2407" spans="1:26" x14ac:dyDescent="0.2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</row>
    <row r="2408" spans="1:26" x14ac:dyDescent="0.2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</row>
    <row r="2409" spans="1:26" x14ac:dyDescent="0.2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</row>
    <row r="2410" spans="1:26" x14ac:dyDescent="0.2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</row>
    <row r="2411" spans="1:26" x14ac:dyDescent="0.2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</row>
    <row r="2412" spans="1:26" x14ac:dyDescent="0.2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</row>
    <row r="2413" spans="1:26" x14ac:dyDescent="0.2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</row>
    <row r="2414" spans="1:26" x14ac:dyDescent="0.2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</row>
    <row r="2415" spans="1:26" x14ac:dyDescent="0.2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</row>
    <row r="2416" spans="1:26" x14ac:dyDescent="0.2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</row>
    <row r="2417" spans="1:26" x14ac:dyDescent="0.2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</row>
    <row r="2418" spans="1:26" x14ac:dyDescent="0.2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</row>
    <row r="2419" spans="1:26" x14ac:dyDescent="0.2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</row>
    <row r="2420" spans="1:26" x14ac:dyDescent="0.2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</row>
    <row r="2421" spans="1:26" x14ac:dyDescent="0.2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</row>
    <row r="2422" spans="1:26" x14ac:dyDescent="0.2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</row>
    <row r="2423" spans="1:26" x14ac:dyDescent="0.2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</row>
    <row r="2424" spans="1:26" x14ac:dyDescent="0.2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</row>
    <row r="2425" spans="1:26" x14ac:dyDescent="0.2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</row>
    <row r="2426" spans="1:26" x14ac:dyDescent="0.2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</row>
    <row r="2427" spans="1:26" x14ac:dyDescent="0.2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</row>
    <row r="2428" spans="1:26" x14ac:dyDescent="0.2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</row>
    <row r="2429" spans="1:26" x14ac:dyDescent="0.2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</row>
    <row r="2430" spans="1:26" x14ac:dyDescent="0.2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</row>
    <row r="2431" spans="1:26" x14ac:dyDescent="0.2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69CD-099C-104A-9ED1-1EE0D3C7F8B3}">
  <dimension ref="A1:D100"/>
  <sheetViews>
    <sheetView zoomScale="150" workbookViewId="0">
      <selection activeCell="C101" sqref="C101"/>
    </sheetView>
  </sheetViews>
  <sheetFormatPr baseColWidth="10" defaultRowHeight="16" x14ac:dyDescent="0.2"/>
  <cols>
    <col min="3" max="3" width="15.6640625" bestFit="1" customWidth="1"/>
  </cols>
  <sheetData>
    <row r="1" spans="1:4" x14ac:dyDescent="0.2">
      <c r="A1" s="15" t="s">
        <v>0</v>
      </c>
      <c r="B1" s="15" t="s">
        <v>339</v>
      </c>
      <c r="C1" t="s">
        <v>1022</v>
      </c>
      <c r="D1" t="s">
        <v>1023</v>
      </c>
    </row>
    <row r="2" spans="1:4" x14ac:dyDescent="0.2">
      <c r="A2" s="2" t="s">
        <v>33</v>
      </c>
      <c r="B2" s="2">
        <v>1</v>
      </c>
      <c r="C2" s="17" t="e">
        <f>VLOOKUP(A2,Coin_Recon_Live!A99:B192,2)</f>
        <v>#N/A</v>
      </c>
      <c r="D2" s="17" t="e">
        <f>C2-B2</f>
        <v>#N/A</v>
      </c>
    </row>
    <row r="3" spans="1:4" x14ac:dyDescent="0.2">
      <c r="A3" s="2" t="s">
        <v>464</v>
      </c>
      <c r="B3" s="2">
        <v>3.3449215329999999</v>
      </c>
      <c r="C3" s="17" t="e">
        <f>VLOOKUP(A3,Coin_Recon_Live!A100:B193,2)</f>
        <v>#N/A</v>
      </c>
      <c r="D3" s="17" t="e">
        <f>C3-B3</f>
        <v>#N/A</v>
      </c>
    </row>
    <row r="4" spans="1:4" x14ac:dyDescent="0.2">
      <c r="A4" s="2" t="s">
        <v>465</v>
      </c>
      <c r="B4" s="2">
        <v>6.4526250000000003</v>
      </c>
      <c r="C4" s="17" t="e">
        <f>VLOOKUP(A4,Coin_Recon_Live!A101:B194,2)</f>
        <v>#N/A</v>
      </c>
      <c r="D4" s="17" t="e">
        <f>C4-B4</f>
        <v>#N/A</v>
      </c>
    </row>
    <row r="5" spans="1:4" x14ac:dyDescent="0.2">
      <c r="A5" s="2" t="s">
        <v>466</v>
      </c>
      <c r="B5" s="2">
        <v>0.43526999999999999</v>
      </c>
      <c r="C5" s="17" t="e">
        <f>VLOOKUP(A5,Coin_Recon_Live!A102:B195,2)</f>
        <v>#N/A</v>
      </c>
      <c r="D5" s="17" t="e">
        <f>C5-B5</f>
        <v>#N/A</v>
      </c>
    </row>
    <row r="6" spans="1:4" x14ac:dyDescent="0.2">
      <c r="A6" s="2" t="s">
        <v>467</v>
      </c>
      <c r="B6" s="2">
        <v>647.4</v>
      </c>
      <c r="C6" s="17" t="e">
        <f>VLOOKUP(A6,Coin_Recon_Live!A103:B196,2)</f>
        <v>#N/A</v>
      </c>
      <c r="D6" s="17" t="e">
        <f>C6-B6</f>
        <v>#N/A</v>
      </c>
    </row>
    <row r="7" spans="1:4" x14ac:dyDescent="0.2">
      <c r="A7" s="2" t="s">
        <v>55</v>
      </c>
      <c r="B7" s="2">
        <v>37.715331679999998</v>
      </c>
      <c r="C7" s="17">
        <f>VLOOKUP(A7,Coin_Recon_Live!A43:B136,2)</f>
        <v>37.72</v>
      </c>
      <c r="D7" s="18">
        <f>(C7-B7)/C7</f>
        <v>1.2376246023330838E-4</v>
      </c>
    </row>
    <row r="8" spans="1:4" x14ac:dyDescent="0.2">
      <c r="A8" s="2" t="s">
        <v>210</v>
      </c>
      <c r="B8" s="2">
        <v>34.485433550000003</v>
      </c>
      <c r="C8" s="17">
        <f>VLOOKUP(A8,Coin_Recon_Live!A38:B131,2)</f>
        <v>34.49</v>
      </c>
      <c r="D8" s="18">
        <f t="shared" ref="D8:D71" si="0">(C8-B8)/C8</f>
        <v>1.3239924615826812E-4</v>
      </c>
    </row>
    <row r="9" spans="1:4" x14ac:dyDescent="0.2">
      <c r="A9" s="2" t="s">
        <v>456</v>
      </c>
      <c r="B9" s="2">
        <v>0.25554100000000002</v>
      </c>
      <c r="C9" s="17">
        <f>VLOOKUP(A9,Coin_Recon_Live!A81:B174,2)</f>
        <v>0.26</v>
      </c>
      <c r="D9" s="18">
        <f t="shared" si="0"/>
        <v>1.7149999999999964E-2</v>
      </c>
    </row>
    <row r="10" spans="1:4" x14ac:dyDescent="0.2">
      <c r="A10" s="2" t="s">
        <v>226</v>
      </c>
      <c r="B10" s="2">
        <v>5.7659416869999998</v>
      </c>
      <c r="C10" s="17">
        <f>VLOOKUP(A10,Coin_Recon_Live!A58:B151,2)</f>
        <v>5.77</v>
      </c>
      <c r="D10" s="18">
        <f t="shared" si="0"/>
        <v>7.0334714038125024E-4</v>
      </c>
    </row>
    <row r="11" spans="1:4" x14ac:dyDescent="0.2">
      <c r="A11" s="2" t="s">
        <v>71</v>
      </c>
      <c r="B11" s="2">
        <v>17.99629384</v>
      </c>
      <c r="C11" s="17">
        <f>VLOOKUP(A11,Coin_Recon_Live!A47:B140,2)</f>
        <v>18</v>
      </c>
      <c r="D11" s="18">
        <f t="shared" si="0"/>
        <v>2.0589777777778472E-4</v>
      </c>
    </row>
    <row r="12" spans="1:4" x14ac:dyDescent="0.2">
      <c r="A12" s="2" t="s">
        <v>105</v>
      </c>
      <c r="B12" s="2">
        <v>430.22638080000002</v>
      </c>
      <c r="C12" s="17">
        <f>VLOOKUP(A12,Coin_Recon_Live!A19:B112,2)</f>
        <v>430.23</v>
      </c>
      <c r="D12" s="18">
        <f t="shared" si="0"/>
        <v>8.4122446133529041E-6</v>
      </c>
    </row>
    <row r="13" spans="1:4" x14ac:dyDescent="0.2">
      <c r="A13" s="2" t="s">
        <v>450</v>
      </c>
      <c r="B13" s="2">
        <v>7.176439319</v>
      </c>
      <c r="C13" s="17">
        <f>VLOOKUP(A13,Coin_Recon_Live!A65:B158,2)</f>
        <v>7.18</v>
      </c>
      <c r="D13" s="18">
        <f t="shared" si="0"/>
        <v>4.9591657381611875E-4</v>
      </c>
    </row>
    <row r="14" spans="1:4" x14ac:dyDescent="0.2">
      <c r="A14" s="2" t="s">
        <v>315</v>
      </c>
      <c r="B14" s="2">
        <v>2243.5965350000001</v>
      </c>
      <c r="C14" s="17">
        <f>VLOOKUP(A14,Coin_Recon_Live!A57:B150,2)</f>
        <v>2243.6</v>
      </c>
      <c r="D14" s="18">
        <f t="shared" si="0"/>
        <v>1.5443929398191428E-6</v>
      </c>
    </row>
    <row r="15" spans="1:4" x14ac:dyDescent="0.2">
      <c r="A15" s="2" t="s">
        <v>165</v>
      </c>
      <c r="B15" s="2">
        <v>1.0565476920000001</v>
      </c>
      <c r="C15" s="17">
        <f>VLOOKUP(A15,Coin_Recon_Live!A18:B111,2)</f>
        <v>1.06</v>
      </c>
      <c r="D15" s="18">
        <f t="shared" si="0"/>
        <v>3.2568943396226032E-3</v>
      </c>
    </row>
    <row r="16" spans="1:4" x14ac:dyDescent="0.2">
      <c r="A16" s="2" t="s">
        <v>323</v>
      </c>
      <c r="B16" s="2">
        <v>0.87658676000000002</v>
      </c>
      <c r="C16" s="17">
        <f>VLOOKUP(A16,Coin_Recon_Live!A12:B105,2)</f>
        <v>0.88</v>
      </c>
      <c r="D16" s="18">
        <f t="shared" si="0"/>
        <v>3.8786818181818002E-3</v>
      </c>
    </row>
    <row r="17" spans="1:4" x14ac:dyDescent="0.2">
      <c r="A17" s="2" t="s">
        <v>159</v>
      </c>
      <c r="B17" s="2">
        <v>3.347002619</v>
      </c>
      <c r="C17" s="17">
        <f>VLOOKUP(A17,Coin_Recon_Live!A37:B130,2)</f>
        <v>3.35</v>
      </c>
      <c r="D17" s="18">
        <f t="shared" si="0"/>
        <v>8.947405970149648E-4</v>
      </c>
    </row>
    <row r="18" spans="1:4" x14ac:dyDescent="0.2">
      <c r="A18" s="2" t="s">
        <v>49</v>
      </c>
      <c r="B18" s="2">
        <v>1.8270154030000001</v>
      </c>
      <c r="C18" s="17">
        <f>VLOOKUP(A18,Coin_Recon_Live!A55:B148,2)</f>
        <v>1.83</v>
      </c>
      <c r="D18" s="18">
        <f t="shared" si="0"/>
        <v>1.6309273224043594E-3</v>
      </c>
    </row>
    <row r="19" spans="1:4" x14ac:dyDescent="0.2">
      <c r="A19" s="2" t="s">
        <v>293</v>
      </c>
      <c r="B19" s="2">
        <v>0.65713512259999995</v>
      </c>
      <c r="C19" s="17">
        <f>VLOOKUP(A19,Coin_Recon_Live!A10:B103,2)</f>
        <v>0.66</v>
      </c>
      <c r="D19" s="18">
        <f t="shared" si="0"/>
        <v>4.3407233333334488E-3</v>
      </c>
    </row>
    <row r="20" spans="1:4" x14ac:dyDescent="0.2">
      <c r="A20" s="2" t="s">
        <v>41</v>
      </c>
      <c r="B20" s="2">
        <v>3.7573130560000001</v>
      </c>
      <c r="C20" s="17">
        <f>VLOOKUP(A20,Coin_Recon_Live!A29:B122,2)</f>
        <v>3.76</v>
      </c>
      <c r="D20" s="18">
        <f t="shared" si="0"/>
        <v>7.146127659573648E-4</v>
      </c>
    </row>
    <row r="21" spans="1:4" x14ac:dyDescent="0.2">
      <c r="A21" s="2" t="s">
        <v>461</v>
      </c>
      <c r="B21" s="2">
        <v>4.4173201180000001</v>
      </c>
      <c r="C21" s="17">
        <f>VLOOKUP(A21,Coin_Recon_Live!A93:B186,2)</f>
        <v>4.42</v>
      </c>
      <c r="D21" s="18">
        <f t="shared" si="0"/>
        <v>6.0630814479633493E-4</v>
      </c>
    </row>
    <row r="22" spans="1:4" x14ac:dyDescent="0.2">
      <c r="A22" s="2" t="s">
        <v>99</v>
      </c>
      <c r="B22" s="2">
        <v>528.41745949999995</v>
      </c>
      <c r="C22" s="17">
        <f>VLOOKUP(A22,Coin_Recon_Live!A20:B113,2)</f>
        <v>528.41999999999996</v>
      </c>
      <c r="D22" s="18">
        <f t="shared" si="0"/>
        <v>4.8077287006721182E-6</v>
      </c>
    </row>
    <row r="23" spans="1:4" x14ac:dyDescent="0.2">
      <c r="A23" s="2" t="s">
        <v>113</v>
      </c>
      <c r="B23" s="2">
        <v>4.997463346</v>
      </c>
      <c r="C23" s="17">
        <f>VLOOKUP(A23,Coin_Recon_Live!A71:B164,2)</f>
        <v>5</v>
      </c>
      <c r="D23" s="18">
        <f t="shared" si="0"/>
        <v>5.0733080000000543E-4</v>
      </c>
    </row>
    <row r="24" spans="1:4" x14ac:dyDescent="0.2">
      <c r="A24" s="2" t="s">
        <v>335</v>
      </c>
      <c r="B24" s="2">
        <v>124.78775589999999</v>
      </c>
      <c r="C24" s="17">
        <f>VLOOKUP(A24,Coin_Recon_Live!A67:B160,2)</f>
        <v>124.79</v>
      </c>
      <c r="D24" s="18">
        <f t="shared" si="0"/>
        <v>1.7983011459354513E-5</v>
      </c>
    </row>
    <row r="25" spans="1:4" x14ac:dyDescent="0.2">
      <c r="A25" s="2" t="s">
        <v>139</v>
      </c>
      <c r="B25" s="2">
        <v>163.5180507</v>
      </c>
      <c r="C25" s="17">
        <f>VLOOKUP(A25,Coin_Recon_Live!A7:B100,2)</f>
        <v>163.52000000000001</v>
      </c>
      <c r="D25" s="18">
        <f t="shared" si="0"/>
        <v>1.192086594916105E-5</v>
      </c>
    </row>
    <row r="26" spans="1:4" x14ac:dyDescent="0.2">
      <c r="A26" s="2" t="s">
        <v>320</v>
      </c>
      <c r="B26" s="2">
        <v>9.8052197460000004E-2</v>
      </c>
      <c r="C26" s="17">
        <f>VLOOKUP(A26,Coin_Recon_Live!A13:B106,2)</f>
        <v>0.1</v>
      </c>
      <c r="D26" s="18">
        <f t="shared" si="0"/>
        <v>1.9478025400000015E-2</v>
      </c>
    </row>
    <row r="27" spans="1:4" x14ac:dyDescent="0.2">
      <c r="A27" s="2" t="s">
        <v>65</v>
      </c>
      <c r="B27" s="2">
        <v>1.2281393110000001</v>
      </c>
      <c r="C27" s="17">
        <f>VLOOKUP(A27,Coin_Recon_Live!A8:B101,2)</f>
        <v>1.23</v>
      </c>
      <c r="D27" s="18">
        <f t="shared" si="0"/>
        <v>1.5127552845527767E-3</v>
      </c>
    </row>
    <row r="28" spans="1:4" x14ac:dyDescent="0.2">
      <c r="A28" s="2" t="s">
        <v>262</v>
      </c>
      <c r="B28" s="2">
        <v>0.12820000000000001</v>
      </c>
      <c r="C28" s="17">
        <f>VLOOKUP(A28,Coin_Recon_Live!A80:B173,2)</f>
        <v>0.13</v>
      </c>
      <c r="D28" s="18">
        <f t="shared" si="0"/>
        <v>1.3846153846153815E-2</v>
      </c>
    </row>
    <row r="29" spans="1:4" x14ac:dyDescent="0.2">
      <c r="A29" s="2" t="s">
        <v>87</v>
      </c>
      <c r="B29" s="2">
        <v>25.848400770000001</v>
      </c>
      <c r="C29" s="17">
        <f>VLOOKUP(A29,Coin_Recon_Live!A36:B129,2)</f>
        <v>25.85</v>
      </c>
      <c r="D29" s="18">
        <f t="shared" si="0"/>
        <v>6.1865764023213244E-5</v>
      </c>
    </row>
    <row r="30" spans="1:4" x14ac:dyDescent="0.2">
      <c r="A30" s="2" t="s">
        <v>182</v>
      </c>
      <c r="B30" s="2">
        <v>1787.998421</v>
      </c>
      <c r="C30" s="17">
        <f>VLOOKUP(A30,Coin_Recon_Live!A62:B155,2)</f>
        <v>1788</v>
      </c>
      <c r="D30" s="18">
        <f t="shared" si="0"/>
        <v>8.8310961968257697E-7</v>
      </c>
    </row>
    <row r="31" spans="1:4" x14ac:dyDescent="0.2">
      <c r="A31" s="2" t="s">
        <v>177</v>
      </c>
      <c r="B31" s="2">
        <v>2.4684537579999999</v>
      </c>
      <c r="C31" s="17">
        <f>VLOOKUP(A31,Coin_Recon_Live!A5:B98,2)</f>
        <v>2.4700000000000002</v>
      </c>
      <c r="D31" s="18">
        <f t="shared" si="0"/>
        <v>6.26008906882716E-4</v>
      </c>
    </row>
    <row r="32" spans="1:4" x14ac:dyDescent="0.2">
      <c r="A32" s="2" t="s">
        <v>25</v>
      </c>
      <c r="B32" s="2">
        <v>3787.968597</v>
      </c>
      <c r="C32" s="17">
        <f>VLOOKUP(A32,Coin_Recon_Live!A39:B132,2)</f>
        <v>3787.97</v>
      </c>
      <c r="D32" s="18">
        <f t="shared" si="0"/>
        <v>3.7038308111064338E-7</v>
      </c>
    </row>
    <row r="33" spans="1:4" x14ac:dyDescent="0.2">
      <c r="A33" s="2" t="s">
        <v>145</v>
      </c>
      <c r="B33" s="2">
        <v>3.1987209129999998</v>
      </c>
      <c r="C33" s="17">
        <f>VLOOKUP(A33,Coin_Recon_Live!A54:B147,2)</f>
        <v>3.2</v>
      </c>
      <c r="D33" s="18">
        <f t="shared" si="0"/>
        <v>3.9971468750010786E-4</v>
      </c>
    </row>
    <row r="34" spans="1:4" x14ac:dyDescent="0.2">
      <c r="A34" s="2" t="s">
        <v>309</v>
      </c>
      <c r="B34" s="2">
        <v>0.81891852269999998</v>
      </c>
      <c r="C34" s="17">
        <f>VLOOKUP(A34,Coin_Recon_Live!A63:B156,2)</f>
        <v>0.82</v>
      </c>
      <c r="D34" s="18">
        <f t="shared" si="0"/>
        <v>1.3188747560975204E-3</v>
      </c>
    </row>
    <row r="35" spans="1:4" x14ac:dyDescent="0.2">
      <c r="A35" s="2" t="s">
        <v>93</v>
      </c>
      <c r="B35" s="2">
        <v>146.9190424</v>
      </c>
      <c r="C35" s="17">
        <f>VLOOKUP(A35,Coin_Recon_Live!A50:B143,2)</f>
        <v>146.91999999999999</v>
      </c>
      <c r="D35" s="18">
        <f t="shared" si="0"/>
        <v>6.5178328341441159E-6</v>
      </c>
    </row>
    <row r="36" spans="1:4" x14ac:dyDescent="0.2">
      <c r="A36" s="2" t="s">
        <v>449</v>
      </c>
      <c r="B36" s="2">
        <v>0.14924999999999999</v>
      </c>
      <c r="C36" s="17">
        <f>VLOOKUP(A36,Coin_Recon_Live!A64:B157,2)</f>
        <v>0.15</v>
      </c>
      <c r="D36" s="18">
        <f t="shared" si="0"/>
        <v>5.0000000000000044E-3</v>
      </c>
    </row>
    <row r="37" spans="1:4" x14ac:dyDescent="0.2">
      <c r="A37" s="2" t="s">
        <v>236</v>
      </c>
      <c r="B37" s="2">
        <v>5.5897153040000003</v>
      </c>
      <c r="C37" s="17">
        <f>VLOOKUP(A37,Coin_Recon_Live!A76:B169,2)</f>
        <v>5.59</v>
      </c>
      <c r="D37" s="18">
        <f t="shared" si="0"/>
        <v>5.0929516994558966E-5</v>
      </c>
    </row>
    <row r="38" spans="1:4" x14ac:dyDescent="0.2">
      <c r="A38" s="2" t="s">
        <v>304</v>
      </c>
      <c r="B38" s="2">
        <v>41.61975829</v>
      </c>
      <c r="C38" s="17">
        <f>VLOOKUP(A38,Coin_Recon_Live!A27:B120,2)</f>
        <v>41.62</v>
      </c>
      <c r="D38" s="18">
        <f t="shared" si="0"/>
        <v>5.8075444497212177E-6</v>
      </c>
    </row>
    <row r="39" spans="1:4" x14ac:dyDescent="0.2">
      <c r="A39" s="2" t="s">
        <v>434</v>
      </c>
      <c r="B39" s="2">
        <v>1</v>
      </c>
      <c r="C39" s="17">
        <f>VLOOKUP(A39,Coin_Recon_Live!A6:B99,2)</f>
        <v>1</v>
      </c>
      <c r="D39" s="18">
        <f t="shared" si="0"/>
        <v>0</v>
      </c>
    </row>
    <row r="40" spans="1:4" x14ac:dyDescent="0.2">
      <c r="A40" s="2" t="s">
        <v>435</v>
      </c>
      <c r="B40" s="2">
        <v>198.11</v>
      </c>
      <c r="C40" s="17">
        <f>VLOOKUP(A40,Coin_Recon_Live!A9:B102,2)</f>
        <v>198.11</v>
      </c>
      <c r="D40" s="18">
        <f t="shared" si="0"/>
        <v>0</v>
      </c>
    </row>
    <row r="41" spans="1:4" x14ac:dyDescent="0.2">
      <c r="A41" s="2" t="s">
        <v>436</v>
      </c>
      <c r="B41" s="2">
        <v>1</v>
      </c>
      <c r="C41" s="17">
        <f>VLOOKUP(A41,Coin_Recon_Live!A11:B104,2)</f>
        <v>1</v>
      </c>
      <c r="D41" s="18">
        <f t="shared" si="0"/>
        <v>0</v>
      </c>
    </row>
    <row r="42" spans="1:4" x14ac:dyDescent="0.2">
      <c r="A42" s="2" t="s">
        <v>439</v>
      </c>
      <c r="B42" s="2">
        <v>2.89</v>
      </c>
      <c r="C42" s="17">
        <f>VLOOKUP(A42,Coin_Recon_Live!A22:B115,2)</f>
        <v>2.89</v>
      </c>
      <c r="D42" s="18">
        <f t="shared" si="0"/>
        <v>0</v>
      </c>
    </row>
    <row r="43" spans="1:4" x14ac:dyDescent="0.2">
      <c r="A43" s="2" t="s">
        <v>326</v>
      </c>
      <c r="B43" s="2">
        <v>15.07</v>
      </c>
      <c r="C43" s="17">
        <f>VLOOKUP(A43,Coin_Recon_Live!A23:B116,2)</f>
        <v>15.07</v>
      </c>
      <c r="D43" s="18">
        <f t="shared" si="0"/>
        <v>0</v>
      </c>
    </row>
    <row r="44" spans="1:4" x14ac:dyDescent="0.2">
      <c r="A44" s="2" t="s">
        <v>440</v>
      </c>
      <c r="B44" s="2">
        <v>473.89</v>
      </c>
      <c r="C44" s="17">
        <f>VLOOKUP(A44,Coin_Recon_Live!A24:B117,2)</f>
        <v>473.89</v>
      </c>
      <c r="D44" s="18">
        <f t="shared" si="0"/>
        <v>0</v>
      </c>
    </row>
    <row r="45" spans="1:4" x14ac:dyDescent="0.2">
      <c r="A45" s="2" t="s">
        <v>242</v>
      </c>
      <c r="B45" s="2">
        <v>124.5</v>
      </c>
      <c r="C45" s="17">
        <f>VLOOKUP(A45,Coin_Recon_Live!A25:B118,2)</f>
        <v>124.5</v>
      </c>
      <c r="D45" s="18">
        <f t="shared" si="0"/>
        <v>0</v>
      </c>
    </row>
    <row r="46" spans="1:4" x14ac:dyDescent="0.2">
      <c r="A46" s="2" t="s">
        <v>441</v>
      </c>
      <c r="B46" s="2">
        <v>1</v>
      </c>
      <c r="C46" s="17">
        <f>VLOOKUP(A46,Coin_Recon_Live!A28:B121,2)</f>
        <v>1</v>
      </c>
      <c r="D46" s="18">
        <f t="shared" si="0"/>
        <v>0</v>
      </c>
    </row>
    <row r="47" spans="1:4" x14ac:dyDescent="0.2">
      <c r="A47" s="2" t="s">
        <v>202</v>
      </c>
      <c r="B47" s="2">
        <v>182.55</v>
      </c>
      <c r="C47" s="17">
        <f>VLOOKUP(A47,Coin_Recon_Live!A30:B123,2)</f>
        <v>182.55</v>
      </c>
      <c r="D47" s="18">
        <f t="shared" si="0"/>
        <v>0</v>
      </c>
    </row>
    <row r="48" spans="1:4" x14ac:dyDescent="0.2">
      <c r="A48" s="2" t="s">
        <v>442</v>
      </c>
      <c r="B48" s="2">
        <v>34.96</v>
      </c>
      <c r="C48" s="17">
        <f>VLOOKUP(A48,Coin_Recon_Live!A31:B124,2)</f>
        <v>34.96</v>
      </c>
      <c r="D48" s="18">
        <f t="shared" si="0"/>
        <v>0</v>
      </c>
    </row>
    <row r="49" spans="1:4" x14ac:dyDescent="0.2">
      <c r="A49" s="2" t="s">
        <v>216</v>
      </c>
      <c r="B49" s="2">
        <v>26.01</v>
      </c>
      <c r="C49" s="17">
        <f>VLOOKUP(A49,Coin_Recon_Live!A33:B126,2)</f>
        <v>26.01</v>
      </c>
      <c r="D49" s="18">
        <f t="shared" si="0"/>
        <v>0</v>
      </c>
    </row>
    <row r="50" spans="1:4" x14ac:dyDescent="0.2">
      <c r="A50" s="2" t="s">
        <v>313</v>
      </c>
      <c r="B50" s="2">
        <v>1.1100000000000001</v>
      </c>
      <c r="C50" s="17">
        <f>VLOOKUP(A50,Coin_Recon_Live!A41:B134,2)</f>
        <v>1.1100000000000001</v>
      </c>
      <c r="D50" s="18">
        <f t="shared" si="0"/>
        <v>0</v>
      </c>
    </row>
    <row r="51" spans="1:4" x14ac:dyDescent="0.2">
      <c r="A51" s="2" t="s">
        <v>444</v>
      </c>
      <c r="B51" s="2">
        <v>1</v>
      </c>
      <c r="C51" s="17">
        <f>VLOOKUP(A51,Coin_Recon_Live!A44:B137,2)</f>
        <v>1</v>
      </c>
      <c r="D51" s="18">
        <f t="shared" si="0"/>
        <v>0</v>
      </c>
    </row>
    <row r="52" spans="1:4" x14ac:dyDescent="0.2">
      <c r="A52" s="2" t="s">
        <v>266</v>
      </c>
      <c r="B52" s="2">
        <v>2.71</v>
      </c>
      <c r="C52" s="17">
        <f>VLOOKUP(A52,Coin_Recon_Live!A46:B139,2)</f>
        <v>2.71</v>
      </c>
      <c r="D52" s="18">
        <f t="shared" si="0"/>
        <v>0</v>
      </c>
    </row>
    <row r="53" spans="1:4" x14ac:dyDescent="0.2">
      <c r="A53" s="2" t="s">
        <v>333</v>
      </c>
      <c r="B53" s="2">
        <v>6.45</v>
      </c>
      <c r="C53" s="17">
        <f>VLOOKUP(A53,Coin_Recon_Live!A49:B142,2)</f>
        <v>6.45</v>
      </c>
      <c r="D53" s="18">
        <f t="shared" si="0"/>
        <v>0</v>
      </c>
    </row>
    <row r="54" spans="1:4" x14ac:dyDescent="0.2">
      <c r="A54" s="2" t="s">
        <v>445</v>
      </c>
      <c r="B54" s="2">
        <v>1</v>
      </c>
      <c r="C54" s="17">
        <f>VLOOKUP(A54,Coin_Recon_Live!A52:B145,2)</f>
        <v>1</v>
      </c>
      <c r="D54" s="18">
        <f t="shared" si="0"/>
        <v>0</v>
      </c>
    </row>
    <row r="55" spans="1:4" x14ac:dyDescent="0.2">
      <c r="A55" s="2" t="s">
        <v>446</v>
      </c>
      <c r="B55" s="2">
        <v>1</v>
      </c>
      <c r="C55" s="17">
        <f>VLOOKUP(A55,Coin_Recon_Live!A53:B146,2)</f>
        <v>1</v>
      </c>
      <c r="D55" s="18">
        <f t="shared" si="0"/>
        <v>0</v>
      </c>
    </row>
    <row r="56" spans="1:4" x14ac:dyDescent="0.2">
      <c r="A56" s="2" t="s">
        <v>447</v>
      </c>
      <c r="B56" s="2">
        <v>1</v>
      </c>
      <c r="C56" s="17">
        <f>VLOOKUP(A56,Coin_Recon_Live!A56:B149,2)</f>
        <v>1</v>
      </c>
      <c r="D56" s="18">
        <f t="shared" si="0"/>
        <v>0</v>
      </c>
    </row>
    <row r="57" spans="1:4" x14ac:dyDescent="0.2">
      <c r="A57" s="2" t="s">
        <v>448</v>
      </c>
      <c r="B57" s="2">
        <v>1</v>
      </c>
      <c r="C57" s="17">
        <f>VLOOKUP(A57,Coin_Recon_Live!A61:B154,2)</f>
        <v>1</v>
      </c>
      <c r="D57" s="18">
        <f t="shared" si="0"/>
        <v>0</v>
      </c>
    </row>
    <row r="58" spans="1:4" x14ac:dyDescent="0.2">
      <c r="A58" s="2" t="s">
        <v>451</v>
      </c>
      <c r="B58" s="2">
        <v>0</v>
      </c>
      <c r="C58" s="17">
        <f>VLOOKUP(A58,Coin_Recon_Live!A68:B161,2)</f>
        <v>0</v>
      </c>
      <c r="D58" s="18" t="e">
        <f t="shared" si="0"/>
        <v>#DIV/0!</v>
      </c>
    </row>
    <row r="59" spans="1:4" x14ac:dyDescent="0.2">
      <c r="A59" s="2" t="s">
        <v>454</v>
      </c>
      <c r="B59" s="2">
        <v>0</v>
      </c>
      <c r="C59" s="17">
        <f>VLOOKUP(A59,Coin_Recon_Live!A73:B166,2)</f>
        <v>0</v>
      </c>
      <c r="D59" s="18" t="e">
        <f t="shared" si="0"/>
        <v>#DIV/0!</v>
      </c>
    </row>
    <row r="60" spans="1:4" x14ac:dyDescent="0.2">
      <c r="A60" s="2" t="s">
        <v>455</v>
      </c>
      <c r="B60" s="2">
        <v>1</v>
      </c>
      <c r="C60" s="17">
        <f>VLOOKUP(A60,Coin_Recon_Live!A75:B168,2)</f>
        <v>1</v>
      </c>
      <c r="D60" s="18">
        <f t="shared" si="0"/>
        <v>0</v>
      </c>
    </row>
    <row r="61" spans="1:4" x14ac:dyDescent="0.2">
      <c r="A61" s="2" t="s">
        <v>457</v>
      </c>
      <c r="B61" s="2">
        <v>1</v>
      </c>
      <c r="C61" s="17">
        <f>VLOOKUP(A61,Coin_Recon_Live!A82:B175,2)</f>
        <v>1</v>
      </c>
      <c r="D61" s="18">
        <f t="shared" si="0"/>
        <v>0</v>
      </c>
    </row>
    <row r="62" spans="1:4" x14ac:dyDescent="0.2">
      <c r="A62" s="2" t="s">
        <v>458</v>
      </c>
      <c r="B62" s="2">
        <v>1</v>
      </c>
      <c r="C62" s="17">
        <f>VLOOKUP(A62,Coin_Recon_Live!A85:B178,2)</f>
        <v>1</v>
      </c>
      <c r="D62" s="18">
        <f t="shared" si="0"/>
        <v>0</v>
      </c>
    </row>
    <row r="63" spans="1:4" x14ac:dyDescent="0.2">
      <c r="A63" s="2" t="s">
        <v>459</v>
      </c>
      <c r="B63" s="2">
        <v>1</v>
      </c>
      <c r="C63" s="17">
        <f>VLOOKUP(A63,Coin_Recon_Live!A86:B179,2)</f>
        <v>1</v>
      </c>
      <c r="D63" s="18">
        <f t="shared" si="0"/>
        <v>0</v>
      </c>
    </row>
    <row r="64" spans="1:4" x14ac:dyDescent="0.2">
      <c r="A64" s="2" t="s">
        <v>460</v>
      </c>
      <c r="B64" s="2">
        <v>1</v>
      </c>
      <c r="C64" s="17">
        <f>VLOOKUP(A64,Coin_Recon_Live!A87:B180,2)</f>
        <v>1</v>
      </c>
      <c r="D64" s="18">
        <f t="shared" si="0"/>
        <v>0</v>
      </c>
    </row>
    <row r="65" spans="1:4" x14ac:dyDescent="0.2">
      <c r="A65" s="2" t="s">
        <v>307</v>
      </c>
      <c r="B65" s="2">
        <v>3.8</v>
      </c>
      <c r="C65" s="17">
        <f>VLOOKUP(A65,Coin_Recon_Live!A88:B181,2)</f>
        <v>3.8</v>
      </c>
      <c r="D65" s="18">
        <f t="shared" si="0"/>
        <v>0</v>
      </c>
    </row>
    <row r="66" spans="1:4" x14ac:dyDescent="0.2">
      <c r="A66" s="2" t="s">
        <v>296</v>
      </c>
      <c r="B66" s="2">
        <v>174.71</v>
      </c>
      <c r="C66" s="17">
        <f>VLOOKUP(A66,Coin_Recon_Live!A89:B182,2)</f>
        <v>174.71</v>
      </c>
      <c r="D66" s="18">
        <f t="shared" si="0"/>
        <v>0</v>
      </c>
    </row>
    <row r="67" spans="1:4" x14ac:dyDescent="0.2">
      <c r="A67" s="2" t="s">
        <v>462</v>
      </c>
      <c r="B67" s="2">
        <v>286.16000000000003</v>
      </c>
      <c r="C67" s="17">
        <f>VLOOKUP(A67,Coin_Recon_Live!A95:B188,2)</f>
        <v>286.16000000000003</v>
      </c>
      <c r="D67" s="18">
        <f t="shared" si="0"/>
        <v>0</v>
      </c>
    </row>
    <row r="68" spans="1:4" x14ac:dyDescent="0.2">
      <c r="A68" s="2" t="s">
        <v>463</v>
      </c>
      <c r="B68" s="2">
        <v>1</v>
      </c>
      <c r="C68" s="17">
        <f>VLOOKUP(A68,Coin_Recon_Live!A98:B191,2)</f>
        <v>1</v>
      </c>
      <c r="D68" s="18">
        <f t="shared" si="0"/>
        <v>0</v>
      </c>
    </row>
    <row r="69" spans="1:4" x14ac:dyDescent="0.2">
      <c r="A69" s="2" t="s">
        <v>252</v>
      </c>
      <c r="B69" s="2">
        <v>0.78010000000000002</v>
      </c>
      <c r="C69" s="17">
        <f>VLOOKUP(A69,Coin_Recon_Live!A78:B171,2)</f>
        <v>0.78</v>
      </c>
      <c r="D69" s="18">
        <f t="shared" si="0"/>
        <v>-1.2820512820511408E-4</v>
      </c>
    </row>
    <row r="70" spans="1:4" x14ac:dyDescent="0.2">
      <c r="A70" s="2" t="s">
        <v>271</v>
      </c>
      <c r="B70" s="2">
        <v>19774.050220000001</v>
      </c>
      <c r="C70" s="17">
        <f>VLOOKUP(A70,Coin_Recon_Live!A94:B187,2)</f>
        <v>19774.05</v>
      </c>
      <c r="D70" s="18">
        <f t="shared" si="0"/>
        <v>-1.1125692598040875E-8</v>
      </c>
    </row>
    <row r="71" spans="1:4" x14ac:dyDescent="0.2">
      <c r="A71" s="2" t="s">
        <v>437</v>
      </c>
      <c r="B71" s="2">
        <v>0.110308</v>
      </c>
      <c r="C71" s="17">
        <f>VLOOKUP(A71,Coin_Recon_Live!A14:B107,2)</f>
        <v>0.11</v>
      </c>
      <c r="D71" s="18">
        <f t="shared" si="0"/>
        <v>-2.8000000000000247E-3</v>
      </c>
    </row>
    <row r="72" spans="1:4" x14ac:dyDescent="0.2">
      <c r="A72" s="2" t="s">
        <v>171</v>
      </c>
      <c r="B72" s="2">
        <v>128.4413357</v>
      </c>
      <c r="C72" s="17">
        <f>VLOOKUP(A72,Coin_Recon_Live!A34:B127,2)</f>
        <v>128.44</v>
      </c>
      <c r="D72" s="18">
        <f t="shared" ref="D72:D100" si="1">(C72-B72)/C72</f>
        <v>-1.0399408284011963E-5</v>
      </c>
    </row>
    <row r="73" spans="1:4" x14ac:dyDescent="0.2">
      <c r="A73" s="2" t="s">
        <v>127</v>
      </c>
      <c r="B73" s="2">
        <v>56.581491530000001</v>
      </c>
      <c r="C73" s="17">
        <f>VLOOKUP(A73,Coin_Recon_Live!A51:B144,2)</f>
        <v>56.58</v>
      </c>
      <c r="D73" s="18">
        <f t="shared" si="1"/>
        <v>-2.6361435136137914E-5</v>
      </c>
    </row>
    <row r="74" spans="1:4" x14ac:dyDescent="0.2">
      <c r="A74" s="2" t="s">
        <v>218</v>
      </c>
      <c r="B74" s="2">
        <v>1.3214999999999999</v>
      </c>
      <c r="C74" s="17">
        <f>VLOOKUP(A74,Coin_Recon_Live!A79:B172,2)</f>
        <v>1.32</v>
      </c>
      <c r="D74" s="18">
        <f t="shared" si="1"/>
        <v>-1.1363636363635112E-3</v>
      </c>
    </row>
    <row r="75" spans="1:4" x14ac:dyDescent="0.2">
      <c r="A75" s="2" t="s">
        <v>275</v>
      </c>
      <c r="B75" s="2">
        <v>8.7415150849999996</v>
      </c>
      <c r="C75" s="17">
        <f>VLOOKUP(A75,Coin_Recon_Live!A83:B176,2)</f>
        <v>8.74</v>
      </c>
      <c r="D75" s="18">
        <f t="shared" si="1"/>
        <v>-1.7335068649878906E-4</v>
      </c>
    </row>
    <row r="76" spans="1:4" x14ac:dyDescent="0.2">
      <c r="A76" s="2" t="s">
        <v>311</v>
      </c>
      <c r="B76" s="2">
        <v>87.771748950000003</v>
      </c>
      <c r="C76" s="17">
        <f>VLOOKUP(A76,Coin_Recon_Live!A40:B133,2)</f>
        <v>87.77</v>
      </c>
      <c r="D76" s="18">
        <f t="shared" si="1"/>
        <v>-1.992651247586583E-5</v>
      </c>
    </row>
    <row r="77" spans="1:4" x14ac:dyDescent="0.2">
      <c r="A77" s="2" t="s">
        <v>281</v>
      </c>
      <c r="B77" s="2">
        <v>1783.231859</v>
      </c>
      <c r="C77" s="17">
        <f>VLOOKUP(A77,Coin_Recon_Live!A90:B183,2)</f>
        <v>1783.23</v>
      </c>
      <c r="D77" s="18">
        <f t="shared" si="1"/>
        <v>-1.042490312504633E-6</v>
      </c>
    </row>
    <row r="78" spans="1:4" x14ac:dyDescent="0.2">
      <c r="A78" s="2" t="s">
        <v>17</v>
      </c>
      <c r="B78" s="2">
        <v>47040.091979999997</v>
      </c>
      <c r="C78" s="17">
        <f>VLOOKUP(A78,Coin_Recon_Live!A26:B119,2)</f>
        <v>47040.09</v>
      </c>
      <c r="D78" s="18">
        <f t="shared" si="1"/>
        <v>-4.2091756221399582E-8</v>
      </c>
    </row>
    <row r="79" spans="1:4" x14ac:dyDescent="0.2">
      <c r="A79" s="2" t="s">
        <v>222</v>
      </c>
      <c r="B79" s="2">
        <v>0.71199999999999997</v>
      </c>
      <c r="C79" s="17">
        <f>VLOOKUP(A79,Coin_Recon_Live!A77:B170,2)</f>
        <v>0.71</v>
      </c>
      <c r="D79" s="18">
        <f t="shared" si="1"/>
        <v>-2.816901408450707E-3</v>
      </c>
    </row>
    <row r="80" spans="1:4" x14ac:dyDescent="0.2">
      <c r="A80" s="2" t="s">
        <v>300</v>
      </c>
      <c r="B80" s="2">
        <v>13.71227217</v>
      </c>
      <c r="C80" s="17">
        <f>VLOOKUP(A80,Coin_Recon_Live!A17:B110,2)</f>
        <v>13.71</v>
      </c>
      <c r="D80" s="18">
        <f t="shared" si="1"/>
        <v>-1.6573085339164571E-4</v>
      </c>
    </row>
    <row r="81" spans="1:4" x14ac:dyDescent="0.2">
      <c r="A81" s="2" t="s">
        <v>248</v>
      </c>
      <c r="B81" s="2">
        <v>14.102981140000001</v>
      </c>
      <c r="C81" s="17">
        <f>VLOOKUP(A81,Coin_Recon_Live!A16:B109,2)</f>
        <v>14.1</v>
      </c>
      <c r="D81" s="18">
        <f t="shared" si="1"/>
        <v>-2.1142836879440056E-4</v>
      </c>
    </row>
    <row r="82" spans="1:4" x14ac:dyDescent="0.2">
      <c r="A82" s="2" t="s">
        <v>153</v>
      </c>
      <c r="B82" s="2">
        <v>148.81310060000001</v>
      </c>
      <c r="C82" s="17">
        <f>VLOOKUP(A82,Coin_Recon_Live!A96:B189,2)</f>
        <v>148.81</v>
      </c>
      <c r="D82" s="18">
        <f t="shared" si="1"/>
        <v>-2.0835965324981151E-5</v>
      </c>
    </row>
    <row r="83" spans="1:4" x14ac:dyDescent="0.2">
      <c r="A83" s="2" t="s">
        <v>133</v>
      </c>
      <c r="B83" s="2">
        <v>0.25320999999999999</v>
      </c>
      <c r="C83" s="17">
        <f>VLOOKUP(A83,Coin_Recon_Live!A91:B184,2)</f>
        <v>0.25</v>
      </c>
      <c r="D83" s="18">
        <f t="shared" si="1"/>
        <v>-1.2839999999999963E-2</v>
      </c>
    </row>
    <row r="84" spans="1:4" x14ac:dyDescent="0.2">
      <c r="A84" s="2" t="s">
        <v>268</v>
      </c>
      <c r="B84" s="2">
        <v>36428.583250000003</v>
      </c>
      <c r="C84" s="17">
        <f>VLOOKUP(A84,Coin_Recon_Live!A35:B128,2)</f>
        <v>36428.58</v>
      </c>
      <c r="D84" s="18">
        <f t="shared" si="1"/>
        <v>-8.9215665325730701E-8</v>
      </c>
    </row>
    <row r="85" spans="1:4" x14ac:dyDescent="0.2">
      <c r="A85" s="2" t="s">
        <v>256</v>
      </c>
      <c r="B85" s="2">
        <v>1.2234252480000001</v>
      </c>
      <c r="C85" s="17">
        <f>VLOOKUP(A85,Coin_Recon_Live!A45:B138,2)</f>
        <v>1.22</v>
      </c>
      <c r="D85" s="18">
        <f t="shared" si="1"/>
        <v>-2.8075803278689369E-3</v>
      </c>
    </row>
    <row r="86" spans="1:4" x14ac:dyDescent="0.2">
      <c r="A86" s="2" t="s">
        <v>443</v>
      </c>
      <c r="B86" s="2">
        <v>1.283628505</v>
      </c>
      <c r="C86" s="17">
        <f>VLOOKUP(A86,Coin_Recon_Live!A42:B135,2)</f>
        <v>1.28</v>
      </c>
      <c r="D86" s="18">
        <f t="shared" si="1"/>
        <v>-2.8347695312500032E-3</v>
      </c>
    </row>
    <row r="87" spans="1:4" x14ac:dyDescent="0.2">
      <c r="A87" s="2" t="s">
        <v>119</v>
      </c>
      <c r="B87" s="2">
        <v>14.30372989</v>
      </c>
      <c r="C87" s="17">
        <f>VLOOKUP(A87,Coin_Recon_Live!A84:B177,2)</f>
        <v>14.3</v>
      </c>
      <c r="D87" s="18">
        <f t="shared" si="1"/>
        <v>-2.6083146853139185E-4</v>
      </c>
    </row>
    <row r="88" spans="1:4" x14ac:dyDescent="0.2">
      <c r="A88" s="2" t="s">
        <v>79</v>
      </c>
      <c r="B88" s="2">
        <v>0.78392018220000004</v>
      </c>
      <c r="C88" s="17">
        <f>VLOOKUP(A88,Coin_Recon_Live!A92:B185,2)</f>
        <v>0.78</v>
      </c>
      <c r="D88" s="18">
        <f t="shared" si="1"/>
        <v>-5.0258746153846292E-3</v>
      </c>
    </row>
    <row r="89" spans="1:4" x14ac:dyDescent="0.2">
      <c r="A89" s="2" t="s">
        <v>318</v>
      </c>
      <c r="B89" s="2">
        <v>8.4197766509999994E-2</v>
      </c>
      <c r="C89" s="17">
        <f>VLOOKUP(A89,Coin_Recon_Live!A60:B153,2)</f>
        <v>0.08</v>
      </c>
      <c r="D89" s="18">
        <f t="shared" si="1"/>
        <v>-5.2472081374999903E-2</v>
      </c>
    </row>
    <row r="90" spans="1:4" x14ac:dyDescent="0.2">
      <c r="A90" s="2" t="s">
        <v>291</v>
      </c>
      <c r="B90" s="2">
        <v>33.124210359999999</v>
      </c>
      <c r="C90" s="17">
        <f>VLOOKUP(A90,Coin_Recon_Live!A48:B141,2)</f>
        <v>33.119999999999997</v>
      </c>
      <c r="D90" s="18">
        <f t="shared" si="1"/>
        <v>-1.2712439613532175E-4</v>
      </c>
    </row>
    <row r="91" spans="1:4" x14ac:dyDescent="0.2">
      <c r="A91" s="2" t="s">
        <v>438</v>
      </c>
      <c r="B91" s="2">
        <v>79.254233409999998</v>
      </c>
      <c r="C91" s="17">
        <f>VLOOKUP(A91,Coin_Recon_Live!A15:B108,2)</f>
        <v>79.25</v>
      </c>
      <c r="D91" s="18">
        <f t="shared" si="1"/>
        <v>-5.3418422712904247E-5</v>
      </c>
    </row>
    <row r="92" spans="1:4" x14ac:dyDescent="0.2">
      <c r="A92" s="2" t="s">
        <v>287</v>
      </c>
      <c r="B92" s="2">
        <v>0.49426830300000002</v>
      </c>
      <c r="C92" s="17">
        <f>VLOOKUP(A92,Coin_Recon_Live!A66:B159,2)</f>
        <v>0.49</v>
      </c>
      <c r="D92" s="18">
        <f t="shared" si="1"/>
        <v>-8.7108224489796503E-3</v>
      </c>
    </row>
    <row r="93" spans="1:4" x14ac:dyDescent="0.2">
      <c r="A93" s="2" t="s">
        <v>329</v>
      </c>
      <c r="B93" s="2">
        <v>0.38431405790000001</v>
      </c>
      <c r="C93" s="17">
        <f>VLOOKUP(A93,Coin_Recon_Live!A59:B152,2)</f>
        <v>0.38</v>
      </c>
      <c r="D93" s="18">
        <f t="shared" si="1"/>
        <v>-1.1352783947368425E-2</v>
      </c>
    </row>
    <row r="94" spans="1:4" x14ac:dyDescent="0.2">
      <c r="A94" s="2" t="s">
        <v>232</v>
      </c>
      <c r="B94" s="2">
        <v>3.3746081179999998</v>
      </c>
      <c r="C94" s="17">
        <f>VLOOKUP(A94,Coin_Recon_Live!A32:B125,2)</f>
        <v>3.37</v>
      </c>
      <c r="D94" s="18">
        <f t="shared" si="1"/>
        <v>-1.367394065281815E-3</v>
      </c>
    </row>
    <row r="95" spans="1:4" x14ac:dyDescent="0.2">
      <c r="A95" s="2" t="s">
        <v>452</v>
      </c>
      <c r="B95" s="2">
        <v>0.27462135519999997</v>
      </c>
      <c r="C95" s="17">
        <f>VLOOKUP(A95,Coin_Recon_Live!A69:B162,2)</f>
        <v>0.27</v>
      </c>
      <c r="D95" s="18">
        <f t="shared" si="1"/>
        <v>-1.71161303703702E-2</v>
      </c>
    </row>
    <row r="96" spans="1:4" x14ac:dyDescent="0.2">
      <c r="A96" s="2" t="s">
        <v>331</v>
      </c>
      <c r="B96" s="2">
        <v>1.2146436490000001</v>
      </c>
      <c r="C96" s="17">
        <f>VLOOKUP(A96,Coin_Recon_Live!A70:B163,2)</f>
        <v>1.21</v>
      </c>
      <c r="D96" s="18">
        <f t="shared" si="1"/>
        <v>-3.8377264462811063E-3</v>
      </c>
    </row>
    <row r="97" spans="1:4" x14ac:dyDescent="0.2">
      <c r="A97" s="2" t="s">
        <v>194</v>
      </c>
      <c r="B97" s="2">
        <v>0.75464804149999998</v>
      </c>
      <c r="C97" s="17">
        <f>VLOOKUP(A97,Coin_Recon_Live!A97:B190,2)</f>
        <v>0.75</v>
      </c>
      <c r="D97" s="18">
        <f t="shared" si="1"/>
        <v>-6.1973886666666367E-3</v>
      </c>
    </row>
    <row r="98" spans="1:4" x14ac:dyDescent="0.2">
      <c r="A98" s="2" t="s">
        <v>188</v>
      </c>
      <c r="B98" s="2">
        <v>3.1447862249999998</v>
      </c>
      <c r="C98" s="17">
        <f>VLOOKUP(A98,Coin_Recon_Live!A21:B114,2)</f>
        <v>3.14</v>
      </c>
      <c r="D98" s="18">
        <f t="shared" si="1"/>
        <v>-1.5242754777069108E-3</v>
      </c>
    </row>
    <row r="99" spans="1:4" x14ac:dyDescent="0.2">
      <c r="A99" s="2" t="s">
        <v>61</v>
      </c>
      <c r="B99" s="2">
        <v>3.3449215329999999</v>
      </c>
      <c r="C99" s="17">
        <f>VLOOKUP(A99,Coin_Recon_Live!A74:B167,2)</f>
        <v>3.34</v>
      </c>
      <c r="D99" s="18">
        <f t="shared" si="1"/>
        <v>-1.4735128742515238E-3</v>
      </c>
    </row>
    <row r="100" spans="1:4" x14ac:dyDescent="0.2">
      <c r="A100" s="2" t="s">
        <v>453</v>
      </c>
      <c r="B100" s="2">
        <v>154.4949312</v>
      </c>
      <c r="C100" s="17">
        <f>VLOOKUP(A100,Coin_Recon_Live!A72:B165,2)</f>
        <v>154.49</v>
      </c>
      <c r="D100" s="18">
        <f t="shared" si="1"/>
        <v>-3.1919218072284653E-5</v>
      </c>
    </row>
  </sheetData>
  <autoFilter ref="A1:D100" xr:uid="{44AD69CD-099C-104A-9ED1-1EE0D3C7F8B3}">
    <sortState xmlns:xlrd2="http://schemas.microsoft.com/office/spreadsheetml/2017/richdata2" ref="A2:D100">
      <sortCondition descending="1" ref="D1:D10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C929-8A8A-2C43-982B-3117003A0D1C}">
  <dimension ref="A1:AZ1003"/>
  <sheetViews>
    <sheetView workbookViewId="0">
      <selection activeCell="J30" sqref="J30"/>
    </sheetView>
  </sheetViews>
  <sheetFormatPr baseColWidth="10" defaultRowHeight="16" x14ac:dyDescent="0.2"/>
  <cols>
    <col min="2" max="2" width="15" bestFit="1" customWidth="1"/>
  </cols>
  <sheetData>
    <row r="1" spans="1:52" x14ac:dyDescent="0.2">
      <c r="A1" s="9" t="s">
        <v>338</v>
      </c>
      <c r="B1" s="1" t="s">
        <v>339</v>
      </c>
      <c r="C1" s="1" t="s">
        <v>340</v>
      </c>
      <c r="D1" s="1" t="s">
        <v>341</v>
      </c>
      <c r="E1" s="10" t="s">
        <v>342</v>
      </c>
      <c r="F1" s="10" t="s">
        <v>343</v>
      </c>
      <c r="G1" s="11"/>
      <c r="H1" s="11"/>
      <c r="I1" s="11"/>
      <c r="J1" s="11"/>
      <c r="K1" s="11"/>
      <c r="L1" s="11"/>
      <c r="M1" s="11"/>
      <c r="N1" s="11"/>
    </row>
    <row r="2" spans="1:52" x14ac:dyDescent="0.2">
      <c r="A2" s="9" t="s">
        <v>344</v>
      </c>
      <c r="B2" s="9"/>
      <c r="C2" s="9" t="s">
        <v>345</v>
      </c>
      <c r="D2" s="9" t="s">
        <v>346</v>
      </c>
      <c r="E2" s="9" t="s">
        <v>347</v>
      </c>
      <c r="F2" s="9" t="s">
        <v>348</v>
      </c>
      <c r="G2" s="9" t="s">
        <v>349</v>
      </c>
      <c r="H2" s="9" t="s">
        <v>350</v>
      </c>
      <c r="I2" s="9" t="s">
        <v>351</v>
      </c>
      <c r="J2" s="9" t="s">
        <v>352</v>
      </c>
      <c r="K2" s="9" t="s">
        <v>353</v>
      </c>
      <c r="L2" s="9" t="s">
        <v>354</v>
      </c>
      <c r="M2" s="9" t="s">
        <v>355</v>
      </c>
      <c r="N2" s="9" t="s">
        <v>356</v>
      </c>
      <c r="O2" s="9" t="s">
        <v>357</v>
      </c>
      <c r="P2" s="9" t="s">
        <v>358</v>
      </c>
      <c r="Q2" s="9" t="s">
        <v>359</v>
      </c>
      <c r="R2" s="9" t="s">
        <v>360</v>
      </c>
      <c r="S2" s="9" t="s">
        <v>361</v>
      </c>
      <c r="T2" s="9" t="s">
        <v>362</v>
      </c>
      <c r="U2" s="9" t="s">
        <v>363</v>
      </c>
      <c r="V2" s="9" t="s">
        <v>350</v>
      </c>
      <c r="W2" s="9" t="s">
        <v>364</v>
      </c>
      <c r="X2" s="11"/>
      <c r="Y2" s="11"/>
      <c r="Z2" s="11"/>
      <c r="AA2" s="11"/>
      <c r="AB2" s="11"/>
      <c r="AC2" s="11"/>
      <c r="AD2" s="11"/>
      <c r="AE2" s="11"/>
    </row>
    <row r="3" spans="1:52" x14ac:dyDescent="0.2">
      <c r="A3" s="9" t="s">
        <v>365</v>
      </c>
      <c r="B3" s="9" t="s">
        <v>366</v>
      </c>
      <c r="C3" s="9" t="s">
        <v>367</v>
      </c>
      <c r="D3" s="9" t="s">
        <v>368</v>
      </c>
      <c r="E3" s="9" t="s">
        <v>369</v>
      </c>
      <c r="F3" s="9" t="s">
        <v>370</v>
      </c>
      <c r="G3" s="9" t="s">
        <v>346</v>
      </c>
      <c r="H3" s="9" t="s">
        <v>347</v>
      </c>
      <c r="I3" s="9" t="s">
        <v>371</v>
      </c>
      <c r="J3" s="9" t="s">
        <v>349</v>
      </c>
      <c r="K3" s="9" t="s">
        <v>372</v>
      </c>
      <c r="L3" s="9" t="s">
        <v>373</v>
      </c>
      <c r="M3" s="9" t="s">
        <v>374</v>
      </c>
      <c r="N3" s="9" t="s">
        <v>375</v>
      </c>
      <c r="O3" s="9" t="s">
        <v>376</v>
      </c>
      <c r="P3" s="9" t="s">
        <v>377</v>
      </c>
      <c r="Q3" s="9" t="s">
        <v>378</v>
      </c>
      <c r="R3" s="9" t="s">
        <v>379</v>
      </c>
      <c r="S3" s="9" t="s">
        <v>380</v>
      </c>
      <c r="T3" s="9" t="s">
        <v>381</v>
      </c>
      <c r="U3" s="9" t="s">
        <v>354</v>
      </c>
      <c r="V3" s="9" t="s">
        <v>355</v>
      </c>
      <c r="W3" s="9" t="s">
        <v>356</v>
      </c>
      <c r="X3" s="9" t="s">
        <v>382</v>
      </c>
      <c r="Y3" s="9" t="s">
        <v>383</v>
      </c>
      <c r="Z3" s="9" t="s">
        <v>384</v>
      </c>
      <c r="AA3" s="9" t="s">
        <v>385</v>
      </c>
      <c r="AB3" s="9" t="s">
        <v>360</v>
      </c>
      <c r="AC3" s="9" t="s">
        <v>386</v>
      </c>
      <c r="AD3" s="9" t="s">
        <v>387</v>
      </c>
      <c r="AE3" s="9" t="s">
        <v>388</v>
      </c>
      <c r="AF3" s="9" t="s">
        <v>362</v>
      </c>
      <c r="AG3" s="9" t="s">
        <v>389</v>
      </c>
      <c r="AH3" s="9" t="s">
        <v>390</v>
      </c>
      <c r="AI3" s="9" t="s">
        <v>391</v>
      </c>
      <c r="AJ3" s="9" t="s">
        <v>392</v>
      </c>
      <c r="AK3" s="9" t="s">
        <v>393</v>
      </c>
      <c r="AL3" s="9" t="s">
        <v>394</v>
      </c>
      <c r="AM3" s="9"/>
      <c r="AN3" s="11"/>
      <c r="AO3" s="11"/>
      <c r="AP3" s="11"/>
      <c r="AQ3" s="11"/>
      <c r="AR3" s="11"/>
      <c r="AS3" s="11"/>
      <c r="AT3" s="11"/>
      <c r="AU3" s="11"/>
      <c r="AV3" s="11"/>
    </row>
    <row r="4" spans="1:52" x14ac:dyDescent="0.2">
      <c r="A4" s="11"/>
      <c r="B4" s="11"/>
      <c r="C4" s="11" t="s">
        <v>395</v>
      </c>
      <c r="D4" s="11" t="s">
        <v>396</v>
      </c>
      <c r="E4" s="11" t="s">
        <v>397</v>
      </c>
      <c r="F4" s="11" t="s">
        <v>398</v>
      </c>
      <c r="G4" s="11" t="s">
        <v>399</v>
      </c>
      <c r="H4" s="11" t="s">
        <v>400</v>
      </c>
      <c r="I4" s="12">
        <v>-1870911642.1099999</v>
      </c>
      <c r="J4" s="11" t="s">
        <v>401</v>
      </c>
      <c r="K4" s="11" t="s">
        <v>402</v>
      </c>
      <c r="L4" s="11" t="s">
        <v>403</v>
      </c>
      <c r="M4" s="11" t="s">
        <v>404</v>
      </c>
      <c r="N4" s="11" t="s">
        <v>405</v>
      </c>
      <c r="O4" s="11" t="s">
        <v>406</v>
      </c>
      <c r="P4" s="11" t="s">
        <v>407</v>
      </c>
      <c r="Q4" s="11" t="s">
        <v>408</v>
      </c>
      <c r="R4" s="11" t="s">
        <v>409</v>
      </c>
      <c r="S4" s="11" t="s">
        <v>410</v>
      </c>
      <c r="T4" s="11" t="s">
        <v>411</v>
      </c>
      <c r="U4" s="11" t="s">
        <v>412</v>
      </c>
      <c r="V4" s="11" t="s">
        <v>413</v>
      </c>
      <c r="W4" s="11" t="s">
        <v>414</v>
      </c>
      <c r="X4" s="11" t="s">
        <v>415</v>
      </c>
      <c r="Y4" s="11" t="s">
        <v>416</v>
      </c>
      <c r="Z4" s="11" t="s">
        <v>417</v>
      </c>
      <c r="AA4" s="11" t="s">
        <v>418</v>
      </c>
      <c r="AB4" s="11" t="s">
        <v>419</v>
      </c>
      <c r="AC4" s="11" t="s">
        <v>420</v>
      </c>
      <c r="AD4" s="11" t="s">
        <v>421</v>
      </c>
      <c r="AE4" s="11" t="s">
        <v>422</v>
      </c>
      <c r="AF4" s="11" t="s">
        <v>423</v>
      </c>
      <c r="AG4" s="11" t="s">
        <v>424</v>
      </c>
      <c r="AH4" s="11" t="s">
        <v>425</v>
      </c>
      <c r="AI4" s="11" t="s">
        <v>426</v>
      </c>
      <c r="AJ4" s="11" t="s">
        <v>427</v>
      </c>
      <c r="AK4" s="11" t="s">
        <v>428</v>
      </c>
      <c r="AL4" s="11" t="s">
        <v>429</v>
      </c>
      <c r="AM4" s="11" t="s">
        <v>430</v>
      </c>
      <c r="AN4" s="11" t="s">
        <v>431</v>
      </c>
      <c r="AO4" s="11" t="s">
        <v>432</v>
      </c>
      <c r="AP4" s="11" t="s">
        <v>433</v>
      </c>
      <c r="AQ4" s="11" t="s">
        <v>406</v>
      </c>
      <c r="AR4" s="11" t="s">
        <v>406</v>
      </c>
      <c r="AS4" s="11"/>
      <c r="AT4" s="11"/>
      <c r="AU4" s="11"/>
      <c r="AV4" s="11"/>
      <c r="AW4" s="11"/>
      <c r="AX4" s="11"/>
      <c r="AY4" s="11"/>
      <c r="AZ4" s="11"/>
    </row>
    <row r="5" spans="1:52" x14ac:dyDescent="0.2">
      <c r="A5" s="9" t="s">
        <v>177</v>
      </c>
      <c r="B5" s="13">
        <v>2.4700000000000002</v>
      </c>
      <c r="C5" s="12">
        <v>6825035.7999999998</v>
      </c>
      <c r="D5" s="12">
        <v>-721512.05</v>
      </c>
      <c r="E5" s="12">
        <v>-705735.48</v>
      </c>
      <c r="F5" s="11">
        <v>0</v>
      </c>
      <c r="G5" s="12">
        <v>-15776.57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3">
        <v>0</v>
      </c>
      <c r="N5" s="13">
        <v>0</v>
      </c>
      <c r="O5" s="11">
        <v>0</v>
      </c>
      <c r="P5" s="11">
        <v>0</v>
      </c>
      <c r="Q5" s="11">
        <v>0</v>
      </c>
      <c r="R5" s="12">
        <v>158369.14000000001</v>
      </c>
      <c r="S5" s="11">
        <v>0</v>
      </c>
      <c r="T5" s="13">
        <v>0</v>
      </c>
      <c r="U5" s="13">
        <v>0</v>
      </c>
      <c r="V5" s="13">
        <v>0</v>
      </c>
      <c r="W5" s="11">
        <v>0</v>
      </c>
      <c r="X5" s="11">
        <v>0</v>
      </c>
      <c r="Y5" s="13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3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2">
        <v>6666666.6600000001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/>
      <c r="AT5" s="11"/>
      <c r="AU5" s="11"/>
      <c r="AV5" s="11"/>
      <c r="AW5" s="11"/>
      <c r="AX5" s="11"/>
      <c r="AY5" s="11"/>
      <c r="AZ5" s="11"/>
    </row>
    <row r="6" spans="1:52" x14ac:dyDescent="0.2">
      <c r="A6" s="9" t="s">
        <v>434</v>
      </c>
      <c r="B6" s="13">
        <v>1</v>
      </c>
      <c r="C6" s="12">
        <v>17794243.120000001</v>
      </c>
      <c r="D6" s="12">
        <v>-20267585.359999999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2">
        <v>-20267585.359999999</v>
      </c>
      <c r="M6" s="13">
        <v>0</v>
      </c>
      <c r="N6" s="13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3">
        <v>0</v>
      </c>
      <c r="U6" s="13">
        <v>0</v>
      </c>
      <c r="V6" s="13">
        <v>0</v>
      </c>
      <c r="W6" s="11">
        <v>0</v>
      </c>
      <c r="X6" s="11">
        <v>0</v>
      </c>
      <c r="Y6" s="13">
        <v>0</v>
      </c>
      <c r="Z6" s="12">
        <v>17794243.120000001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3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/>
      <c r="AT6" s="11"/>
      <c r="AU6" s="11"/>
      <c r="AV6" s="11"/>
      <c r="AW6" s="11"/>
      <c r="AX6" s="11"/>
      <c r="AY6" s="11"/>
      <c r="AZ6" s="11"/>
    </row>
    <row r="7" spans="1:52" x14ac:dyDescent="0.2">
      <c r="A7" s="9" t="s">
        <v>139</v>
      </c>
      <c r="B7" s="13">
        <v>163.52000000000001</v>
      </c>
      <c r="C7" s="12">
        <v>196934.03</v>
      </c>
      <c r="D7" s="12">
        <v>-198543.17</v>
      </c>
      <c r="E7" s="12">
        <v>-153906.32</v>
      </c>
      <c r="F7" s="11">
        <v>0</v>
      </c>
      <c r="G7" s="12">
        <v>-25798.92</v>
      </c>
      <c r="H7" s="11">
        <v>0</v>
      </c>
      <c r="I7" s="12">
        <v>-18834.61</v>
      </c>
      <c r="J7" s="11">
        <v>0</v>
      </c>
      <c r="K7" s="11">
        <v>0</v>
      </c>
      <c r="L7" s="11">
        <v>0</v>
      </c>
      <c r="M7" s="13">
        <v>-3.32</v>
      </c>
      <c r="N7" s="13">
        <v>0</v>
      </c>
      <c r="O7" s="11">
        <v>0</v>
      </c>
      <c r="P7" s="11">
        <v>0</v>
      </c>
      <c r="Q7" s="11">
        <v>73.05</v>
      </c>
      <c r="R7" s="12">
        <v>9978.2900000000009</v>
      </c>
      <c r="S7" s="11">
        <v>106.93</v>
      </c>
      <c r="T7" s="13">
        <v>4.32</v>
      </c>
      <c r="U7" s="13">
        <v>0</v>
      </c>
      <c r="V7" s="13">
        <v>0</v>
      </c>
      <c r="W7" s="12">
        <v>19620.650000000001</v>
      </c>
      <c r="X7" s="11">
        <v>0</v>
      </c>
      <c r="Y7" s="13">
        <v>0</v>
      </c>
      <c r="Z7" s="12">
        <v>167150.76999999999</v>
      </c>
      <c r="AA7" s="11">
        <v>0</v>
      </c>
      <c r="AB7" s="11">
        <v>0</v>
      </c>
      <c r="AC7" s="11">
        <v>0</v>
      </c>
      <c r="AD7" s="11">
        <v>0</v>
      </c>
      <c r="AE7" s="11">
        <v>0.01</v>
      </c>
      <c r="AF7" s="13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/>
      <c r="AT7" s="11"/>
      <c r="AU7" s="11"/>
      <c r="AV7" s="11"/>
      <c r="AW7" s="11"/>
      <c r="AX7" s="11"/>
      <c r="AY7" s="11"/>
      <c r="AZ7" s="11"/>
    </row>
    <row r="8" spans="1:52" x14ac:dyDescent="0.2">
      <c r="A8" s="9" t="s">
        <v>65</v>
      </c>
      <c r="B8" s="13">
        <v>1.23</v>
      </c>
      <c r="C8" s="12">
        <v>251228144.94999999</v>
      </c>
      <c r="D8" s="12">
        <v>-259365268.09999999</v>
      </c>
      <c r="E8" s="12">
        <v>-131693904.52</v>
      </c>
      <c r="F8" s="11">
        <v>0</v>
      </c>
      <c r="G8" s="12">
        <v>-56231910.18</v>
      </c>
      <c r="H8" s="11">
        <v>0</v>
      </c>
      <c r="I8" s="12">
        <v>-71439453.400000006</v>
      </c>
      <c r="J8" s="11">
        <v>0</v>
      </c>
      <c r="K8" s="11">
        <v>0</v>
      </c>
      <c r="L8" s="11">
        <v>0</v>
      </c>
      <c r="M8" s="13">
        <v>0</v>
      </c>
      <c r="N8" s="13">
        <v>0</v>
      </c>
      <c r="O8" s="11">
        <v>0</v>
      </c>
      <c r="P8" s="11">
        <v>0</v>
      </c>
      <c r="Q8" s="12">
        <v>9612436.5700000003</v>
      </c>
      <c r="R8" s="12">
        <v>5129667.1900000004</v>
      </c>
      <c r="S8" s="12">
        <v>14728.45</v>
      </c>
      <c r="T8" s="14">
        <v>120099.49</v>
      </c>
      <c r="U8" s="13">
        <v>0</v>
      </c>
      <c r="V8" s="13">
        <v>0</v>
      </c>
      <c r="W8" s="12">
        <v>63361559</v>
      </c>
      <c r="X8" s="11">
        <v>0</v>
      </c>
      <c r="Y8" s="13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3">
        <v>0</v>
      </c>
      <c r="AG8" s="11">
        <v>0</v>
      </c>
      <c r="AH8" s="11">
        <v>0</v>
      </c>
      <c r="AI8" s="12">
        <v>172989654.25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/>
      <c r="AT8" s="11"/>
      <c r="AU8" s="11"/>
      <c r="AV8" s="11"/>
      <c r="AW8" s="11"/>
      <c r="AX8" s="11"/>
      <c r="AY8" s="11"/>
      <c r="AZ8" s="11"/>
    </row>
    <row r="9" spans="1:52" x14ac:dyDescent="0.2">
      <c r="A9" s="9" t="s">
        <v>435</v>
      </c>
      <c r="B9" s="13">
        <v>198.11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3">
        <v>0</v>
      </c>
      <c r="N9" s="13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3">
        <v>0</v>
      </c>
      <c r="U9" s="13">
        <v>0</v>
      </c>
      <c r="V9" s="13">
        <v>0</v>
      </c>
      <c r="W9" s="11">
        <v>0</v>
      </c>
      <c r="X9" s="11">
        <v>0</v>
      </c>
      <c r="Y9" s="13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3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/>
      <c r="AT9" s="11"/>
      <c r="AU9" s="11"/>
      <c r="AV9" s="11"/>
      <c r="AW9" s="11"/>
      <c r="AX9" s="11"/>
      <c r="AY9" s="11"/>
      <c r="AZ9" s="11"/>
    </row>
    <row r="10" spans="1:52" x14ac:dyDescent="0.2">
      <c r="A10" s="9" t="s">
        <v>293</v>
      </c>
      <c r="B10" s="13">
        <v>0.66</v>
      </c>
      <c r="C10" s="12">
        <v>552369.80000000005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3">
        <v>0</v>
      </c>
      <c r="N10" s="13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3">
        <v>0</v>
      </c>
      <c r="U10" s="13">
        <v>0</v>
      </c>
      <c r="V10" s="13">
        <v>0</v>
      </c>
      <c r="W10" s="11">
        <v>0</v>
      </c>
      <c r="X10" s="11">
        <v>0</v>
      </c>
      <c r="Y10" s="13">
        <v>0</v>
      </c>
      <c r="Z10" s="12">
        <v>552369.71</v>
      </c>
      <c r="AA10" s="11">
        <v>0</v>
      </c>
      <c r="AB10" s="11">
        <v>0</v>
      </c>
      <c r="AC10" s="11">
        <v>0</v>
      </c>
      <c r="AD10" s="11">
        <v>0</v>
      </c>
      <c r="AE10" s="11">
        <v>0.08</v>
      </c>
      <c r="AF10" s="13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/>
      <c r="AT10" s="11"/>
      <c r="AU10" s="11"/>
      <c r="AV10" s="11"/>
      <c r="AW10" s="11"/>
      <c r="AX10" s="11"/>
      <c r="AY10" s="11"/>
      <c r="AZ10" s="11"/>
    </row>
    <row r="11" spans="1:52" x14ac:dyDescent="0.2">
      <c r="A11" s="9" t="s">
        <v>436</v>
      </c>
      <c r="B11" s="13">
        <v>1</v>
      </c>
      <c r="C11" s="11">
        <v>15.76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3">
        <v>0</v>
      </c>
      <c r="N11" s="13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3">
        <v>0</v>
      </c>
      <c r="U11" s="13">
        <v>0</v>
      </c>
      <c r="V11" s="13">
        <v>0</v>
      </c>
      <c r="W11" s="11">
        <v>0</v>
      </c>
      <c r="X11" s="11">
        <v>0</v>
      </c>
      <c r="Y11" s="13">
        <v>0</v>
      </c>
      <c r="Z11" s="11">
        <v>15.76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3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/>
      <c r="AT11" s="11"/>
      <c r="AU11" s="11"/>
      <c r="AV11" s="11"/>
      <c r="AW11" s="11"/>
      <c r="AX11" s="11"/>
      <c r="AY11" s="11"/>
      <c r="AZ11" s="11"/>
    </row>
    <row r="12" spans="1:52" x14ac:dyDescent="0.2">
      <c r="A12" s="9" t="s">
        <v>323</v>
      </c>
      <c r="B12" s="13">
        <v>0.88</v>
      </c>
      <c r="C12" s="12">
        <v>5114.12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3">
        <v>0</v>
      </c>
      <c r="O12" s="11">
        <v>0</v>
      </c>
      <c r="P12" s="11">
        <v>0</v>
      </c>
      <c r="Q12" s="11">
        <v>0</v>
      </c>
      <c r="R12" s="11">
        <v>204.18</v>
      </c>
      <c r="S12" s="11">
        <v>0</v>
      </c>
      <c r="T12" s="13">
        <v>0</v>
      </c>
      <c r="U12" s="13">
        <v>0</v>
      </c>
      <c r="V12" s="13">
        <v>0</v>
      </c>
      <c r="W12" s="11">
        <v>0</v>
      </c>
      <c r="X12" s="11">
        <v>0</v>
      </c>
      <c r="Y12" s="13">
        <v>0</v>
      </c>
      <c r="Z12" s="12">
        <v>4909.9399999999996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3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/>
      <c r="AT12" s="11"/>
      <c r="AU12" s="11"/>
      <c r="AV12" s="11"/>
      <c r="AW12" s="11"/>
      <c r="AX12" s="11"/>
      <c r="AY12" s="11"/>
      <c r="AZ12" s="11"/>
    </row>
    <row r="13" spans="1:52" x14ac:dyDescent="0.2">
      <c r="A13" s="9" t="s">
        <v>320</v>
      </c>
      <c r="B13" s="13">
        <v>0.1</v>
      </c>
      <c r="C13" s="12">
        <v>48580.62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3">
        <v>0</v>
      </c>
      <c r="N13" s="13">
        <v>0</v>
      </c>
      <c r="O13" s="11">
        <v>0</v>
      </c>
      <c r="P13" s="11">
        <v>0</v>
      </c>
      <c r="Q13" s="11">
        <v>0</v>
      </c>
      <c r="R13" s="12">
        <v>24004.59</v>
      </c>
      <c r="S13" s="11">
        <v>0</v>
      </c>
      <c r="T13" s="13">
        <v>0</v>
      </c>
      <c r="U13" s="13">
        <v>0</v>
      </c>
      <c r="V13" s="13">
        <v>0</v>
      </c>
      <c r="W13" s="11">
        <v>0</v>
      </c>
      <c r="X13" s="11">
        <v>0</v>
      </c>
      <c r="Y13" s="13">
        <v>0</v>
      </c>
      <c r="Z13" s="12">
        <v>24576.03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3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/>
      <c r="AT13" s="11"/>
      <c r="AU13" s="11"/>
      <c r="AV13" s="11"/>
      <c r="AW13" s="11"/>
      <c r="AX13" s="11"/>
      <c r="AY13" s="11"/>
      <c r="AZ13" s="11"/>
    </row>
    <row r="14" spans="1:52" x14ac:dyDescent="0.2">
      <c r="A14" s="9" t="s">
        <v>437</v>
      </c>
      <c r="B14" s="13">
        <v>0.11</v>
      </c>
      <c r="C14" s="12">
        <v>7269608.5800000001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3">
        <v>0</v>
      </c>
      <c r="N14" s="13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3">
        <v>0</v>
      </c>
      <c r="U14" s="13">
        <v>0</v>
      </c>
      <c r="V14" s="13">
        <v>0</v>
      </c>
      <c r="W14" s="11">
        <v>0</v>
      </c>
      <c r="X14" s="11">
        <v>0</v>
      </c>
      <c r="Y14" s="13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2">
        <v>7269608.5800000001</v>
      </c>
      <c r="AF14" s="13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/>
      <c r="AT14" s="11"/>
      <c r="AU14" s="11"/>
      <c r="AV14" s="11"/>
      <c r="AW14" s="11"/>
      <c r="AX14" s="11"/>
      <c r="AY14" s="11"/>
      <c r="AZ14" s="11"/>
    </row>
    <row r="15" spans="1:52" x14ac:dyDescent="0.2">
      <c r="A15" s="9" t="s">
        <v>438</v>
      </c>
      <c r="B15" s="13">
        <v>79.25</v>
      </c>
      <c r="C15" s="12">
        <v>3671.97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3">
        <v>0</v>
      </c>
      <c r="N15" s="13">
        <v>0</v>
      </c>
      <c r="O15" s="11">
        <v>0</v>
      </c>
      <c r="P15" s="11">
        <v>0</v>
      </c>
      <c r="Q15" s="11">
        <v>1</v>
      </c>
      <c r="R15" s="11">
        <v>0</v>
      </c>
      <c r="S15" s="11">
        <v>0</v>
      </c>
      <c r="T15" s="13">
        <v>0</v>
      </c>
      <c r="U15" s="13">
        <v>0</v>
      </c>
      <c r="V15" s="13">
        <v>0</v>
      </c>
      <c r="W15" s="11">
        <v>0</v>
      </c>
      <c r="X15" s="11">
        <v>0</v>
      </c>
      <c r="Y15" s="13">
        <v>0</v>
      </c>
      <c r="Z15" s="12">
        <v>3670.97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3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/>
      <c r="AT15" s="11"/>
      <c r="AU15" s="11"/>
      <c r="AV15" s="11"/>
      <c r="AW15" s="11"/>
      <c r="AX15" s="11"/>
      <c r="AY15" s="11"/>
      <c r="AZ15" s="11"/>
    </row>
    <row r="16" spans="1:52" x14ac:dyDescent="0.2">
      <c r="A16" s="9" t="s">
        <v>248</v>
      </c>
      <c r="B16" s="13">
        <v>14.1</v>
      </c>
      <c r="C16" s="12">
        <v>231511.62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3">
        <v>0</v>
      </c>
      <c r="N16" s="13">
        <v>0</v>
      </c>
      <c r="O16" s="11">
        <v>0</v>
      </c>
      <c r="P16" s="11">
        <v>0</v>
      </c>
      <c r="Q16" s="11">
        <v>932.55</v>
      </c>
      <c r="R16" s="11">
        <v>28.78</v>
      </c>
      <c r="S16" s="11">
        <v>0</v>
      </c>
      <c r="T16" s="13">
        <v>0</v>
      </c>
      <c r="U16" s="13">
        <v>0</v>
      </c>
      <c r="V16" s="13">
        <v>0</v>
      </c>
      <c r="W16" s="12">
        <v>20408</v>
      </c>
      <c r="X16" s="11">
        <v>0</v>
      </c>
      <c r="Y16" s="13">
        <v>0</v>
      </c>
      <c r="Z16" s="12">
        <v>210142.29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3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/>
      <c r="AT16" s="11"/>
      <c r="AU16" s="11"/>
      <c r="AV16" s="11"/>
      <c r="AW16" s="11"/>
      <c r="AX16" s="11"/>
      <c r="AY16" s="11"/>
      <c r="AZ16" s="11"/>
    </row>
    <row r="17" spans="1:52" x14ac:dyDescent="0.2">
      <c r="A17" s="9" t="s">
        <v>300</v>
      </c>
      <c r="B17" s="13">
        <v>13.71</v>
      </c>
      <c r="C17" s="12">
        <v>12452.68</v>
      </c>
      <c r="D17" s="12">
        <v>-7276.71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2">
        <v>-7276.71</v>
      </c>
      <c r="M17" s="13">
        <v>0</v>
      </c>
      <c r="N17" s="13">
        <v>0</v>
      </c>
      <c r="O17" s="11">
        <v>0</v>
      </c>
      <c r="P17" s="11">
        <v>0</v>
      </c>
      <c r="Q17" s="11">
        <v>79.63</v>
      </c>
      <c r="R17" s="11">
        <v>617.45000000000005</v>
      </c>
      <c r="S17" s="11">
        <v>0</v>
      </c>
      <c r="T17" s="13">
        <v>0</v>
      </c>
      <c r="U17" s="13">
        <v>0</v>
      </c>
      <c r="V17" s="13">
        <v>0</v>
      </c>
      <c r="W17" s="12">
        <v>11679</v>
      </c>
      <c r="X17" s="11">
        <v>0</v>
      </c>
      <c r="Y17" s="13">
        <v>0</v>
      </c>
      <c r="Z17" s="11">
        <v>76.61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3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/>
      <c r="AT17" s="11"/>
      <c r="AU17" s="11"/>
      <c r="AV17" s="11"/>
      <c r="AW17" s="11"/>
      <c r="AX17" s="11"/>
      <c r="AY17" s="11"/>
      <c r="AZ17" s="11"/>
    </row>
    <row r="18" spans="1:52" x14ac:dyDescent="0.2">
      <c r="A18" s="9" t="s">
        <v>165</v>
      </c>
      <c r="B18" s="13">
        <v>1.06</v>
      </c>
      <c r="C18" s="12">
        <v>17567402.390000001</v>
      </c>
      <c r="D18" s="12">
        <v>-18654128.329999998</v>
      </c>
      <c r="E18" s="12">
        <v>-17731289.84</v>
      </c>
      <c r="F18" s="11">
        <v>0</v>
      </c>
      <c r="G18" s="12">
        <v>-922838.49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3">
        <v>0</v>
      </c>
      <c r="N18" s="13">
        <v>0</v>
      </c>
      <c r="O18" s="11">
        <v>0</v>
      </c>
      <c r="P18" s="11">
        <v>0</v>
      </c>
      <c r="Q18" s="12">
        <v>20926.03</v>
      </c>
      <c r="R18" s="12">
        <v>3301041.62</v>
      </c>
      <c r="S18" s="12">
        <v>1001</v>
      </c>
      <c r="T18" s="13">
        <v>86.74</v>
      </c>
      <c r="U18" s="13">
        <v>0</v>
      </c>
      <c r="V18" s="13">
        <v>0</v>
      </c>
      <c r="W18" s="12">
        <v>3980000</v>
      </c>
      <c r="X18" s="11">
        <v>0</v>
      </c>
      <c r="Y18" s="13">
        <v>0</v>
      </c>
      <c r="Z18" s="12">
        <v>10264281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3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66</v>
      </c>
      <c r="AO18" s="11">
        <v>0</v>
      </c>
      <c r="AP18" s="11">
        <v>0</v>
      </c>
      <c r="AQ18" s="11">
        <v>0</v>
      </c>
      <c r="AR18" s="11">
        <v>0</v>
      </c>
      <c r="AS18" s="11"/>
      <c r="AT18" s="11"/>
      <c r="AU18" s="11"/>
      <c r="AV18" s="11"/>
      <c r="AW18" s="11"/>
      <c r="AX18" s="11"/>
      <c r="AY18" s="11"/>
      <c r="AZ18" s="11"/>
    </row>
    <row r="19" spans="1:52" x14ac:dyDescent="0.2">
      <c r="A19" s="9" t="s">
        <v>105</v>
      </c>
      <c r="B19" s="13">
        <v>430.23</v>
      </c>
      <c r="C19" s="12">
        <v>92191.51</v>
      </c>
      <c r="D19" s="12">
        <v>-90544.06</v>
      </c>
      <c r="E19" s="12">
        <v>-72186.710000000006</v>
      </c>
      <c r="F19" s="11">
        <v>0</v>
      </c>
      <c r="G19" s="12">
        <v>-6626.28</v>
      </c>
      <c r="H19" s="11">
        <v>0</v>
      </c>
      <c r="I19" s="12">
        <v>-11731.07</v>
      </c>
      <c r="J19" s="11">
        <v>0</v>
      </c>
      <c r="K19" s="11">
        <v>0</v>
      </c>
      <c r="L19" s="11">
        <v>0</v>
      </c>
      <c r="M19" s="13">
        <v>0</v>
      </c>
      <c r="N19" s="13">
        <v>0</v>
      </c>
      <c r="O19" s="11">
        <v>0</v>
      </c>
      <c r="P19" s="11">
        <v>0</v>
      </c>
      <c r="Q19" s="12">
        <v>6800.16</v>
      </c>
      <c r="R19" s="12">
        <v>3282.41</v>
      </c>
      <c r="S19" s="11">
        <v>2.0099999999999998</v>
      </c>
      <c r="T19" s="13">
        <v>0.98</v>
      </c>
      <c r="U19" s="13">
        <v>0</v>
      </c>
      <c r="V19" s="13">
        <v>0</v>
      </c>
      <c r="W19" s="12">
        <v>54750</v>
      </c>
      <c r="X19" s="12">
        <v>17101</v>
      </c>
      <c r="Y19" s="13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2">
        <v>10013.1</v>
      </c>
      <c r="AF19" s="13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231.77</v>
      </c>
      <c r="AN19" s="11">
        <v>10.08</v>
      </c>
      <c r="AO19" s="11">
        <v>0</v>
      </c>
      <c r="AP19" s="11">
        <v>0</v>
      </c>
      <c r="AQ19" s="11">
        <v>0</v>
      </c>
      <c r="AR19" s="11">
        <v>0</v>
      </c>
      <c r="AS19" s="11"/>
      <c r="AT19" s="11"/>
      <c r="AU19" s="11"/>
      <c r="AV19" s="11"/>
      <c r="AW19" s="11"/>
      <c r="AX19" s="11"/>
      <c r="AY19" s="11"/>
      <c r="AZ19" s="11"/>
    </row>
    <row r="20" spans="1:52" x14ac:dyDescent="0.2">
      <c r="A20" s="9" t="s">
        <v>99</v>
      </c>
      <c r="B20" s="13">
        <v>528.41999999999996</v>
      </c>
      <c r="C20" s="12">
        <v>77279.53</v>
      </c>
      <c r="D20" s="12">
        <v>-74391.789999999994</v>
      </c>
      <c r="E20" s="12">
        <v>-63899.89</v>
      </c>
      <c r="F20" s="11">
        <v>0</v>
      </c>
      <c r="G20" s="12">
        <v>-10491.9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3">
        <v>0</v>
      </c>
      <c r="N20" s="13">
        <v>0</v>
      </c>
      <c r="O20" s="11">
        <v>0</v>
      </c>
      <c r="P20" s="11">
        <v>0</v>
      </c>
      <c r="Q20" s="11">
        <v>115.52</v>
      </c>
      <c r="R20" s="12">
        <v>3997.31</v>
      </c>
      <c r="S20" s="11">
        <v>0</v>
      </c>
      <c r="T20" s="13">
        <v>0</v>
      </c>
      <c r="U20" s="13">
        <v>0</v>
      </c>
      <c r="V20" s="13">
        <v>0</v>
      </c>
      <c r="W20" s="12">
        <v>58253.96</v>
      </c>
      <c r="X20" s="11">
        <v>0</v>
      </c>
      <c r="Y20" s="13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2">
        <v>4534.6000000000004</v>
      </c>
      <c r="AF20" s="13">
        <v>0</v>
      </c>
      <c r="AG20" s="11">
        <v>0</v>
      </c>
      <c r="AH20" s="11">
        <v>0</v>
      </c>
      <c r="AI20" s="12">
        <v>10378.129999999999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/>
      <c r="AT20" s="11"/>
      <c r="AU20" s="11"/>
      <c r="AV20" s="11"/>
      <c r="AW20" s="11"/>
      <c r="AX20" s="11"/>
      <c r="AY20" s="11"/>
      <c r="AZ20" s="11"/>
    </row>
    <row r="21" spans="1:52" x14ac:dyDescent="0.2">
      <c r="A21" s="9" t="s">
        <v>188</v>
      </c>
      <c r="B21" s="13">
        <v>3.14</v>
      </c>
      <c r="C21" s="12">
        <v>3922433.8</v>
      </c>
      <c r="D21" s="12">
        <v>-947381.53</v>
      </c>
      <c r="E21" s="12">
        <v>-947381.53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3">
        <v>0</v>
      </c>
      <c r="N21" s="13">
        <v>0</v>
      </c>
      <c r="O21" s="11">
        <v>0</v>
      </c>
      <c r="P21" s="11">
        <v>0</v>
      </c>
      <c r="Q21" s="12">
        <v>15096.59</v>
      </c>
      <c r="R21" s="12">
        <v>288398.36</v>
      </c>
      <c r="S21" s="11">
        <v>0</v>
      </c>
      <c r="T21" s="13">
        <v>0</v>
      </c>
      <c r="U21" s="13">
        <v>0</v>
      </c>
      <c r="V21" s="13">
        <v>0</v>
      </c>
      <c r="W21" s="12">
        <v>2557740.9500000002</v>
      </c>
      <c r="X21" s="11">
        <v>0</v>
      </c>
      <c r="Y21" s="13">
        <v>0</v>
      </c>
      <c r="Z21" s="12">
        <v>990768.71</v>
      </c>
      <c r="AA21" s="11">
        <v>0</v>
      </c>
      <c r="AB21" s="11">
        <v>0</v>
      </c>
      <c r="AC21" s="11">
        <v>0</v>
      </c>
      <c r="AD21" s="11">
        <v>0</v>
      </c>
      <c r="AE21" s="12">
        <v>70429.19</v>
      </c>
      <c r="AF21" s="13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/>
      <c r="AT21" s="11"/>
      <c r="AU21" s="11"/>
      <c r="AV21" s="11"/>
      <c r="AW21" s="11"/>
      <c r="AX21" s="11"/>
      <c r="AY21" s="11"/>
      <c r="AZ21" s="11"/>
    </row>
    <row r="22" spans="1:52" x14ac:dyDescent="0.2">
      <c r="A22" s="9" t="s">
        <v>439</v>
      </c>
      <c r="B22" s="13">
        <v>2.89</v>
      </c>
      <c r="C22" s="12">
        <v>400000.07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3">
        <v>0</v>
      </c>
      <c r="N22" s="13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3">
        <v>0</v>
      </c>
      <c r="U22" s="13">
        <v>0</v>
      </c>
      <c r="V22" s="13">
        <v>0</v>
      </c>
      <c r="W22" s="11">
        <v>0</v>
      </c>
      <c r="X22" s="11">
        <v>0</v>
      </c>
      <c r="Y22" s="13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2">
        <v>400000.07</v>
      </c>
      <c r="AF22" s="13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/>
      <c r="AT22" s="11"/>
      <c r="AU22" s="11"/>
      <c r="AV22" s="11"/>
      <c r="AW22" s="11"/>
      <c r="AX22" s="11"/>
      <c r="AY22" s="11"/>
      <c r="AZ22" s="11"/>
    </row>
    <row r="23" spans="1:52" x14ac:dyDescent="0.2">
      <c r="A23" s="9" t="s">
        <v>326</v>
      </c>
      <c r="B23" s="13">
        <v>15.07</v>
      </c>
      <c r="C23" s="11">
        <v>273.85000000000002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3">
        <v>0</v>
      </c>
      <c r="N23" s="13">
        <v>0</v>
      </c>
      <c r="O23" s="11">
        <v>0</v>
      </c>
      <c r="P23" s="11">
        <v>0</v>
      </c>
      <c r="Q23" s="11">
        <v>0</v>
      </c>
      <c r="R23" s="11">
        <v>0.24</v>
      </c>
      <c r="S23" s="11">
        <v>0</v>
      </c>
      <c r="T23" s="13">
        <v>0</v>
      </c>
      <c r="U23" s="13">
        <v>0</v>
      </c>
      <c r="V23" s="13">
        <v>0</v>
      </c>
      <c r="W23" s="11">
        <v>0</v>
      </c>
      <c r="X23" s="11">
        <v>0</v>
      </c>
      <c r="Y23" s="13">
        <v>0</v>
      </c>
      <c r="Z23" s="11">
        <v>273.61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3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/>
      <c r="AT23" s="11"/>
      <c r="AU23" s="11"/>
      <c r="AV23" s="11"/>
      <c r="AW23" s="11"/>
      <c r="AX23" s="11"/>
      <c r="AY23" s="11"/>
      <c r="AZ23" s="11"/>
    </row>
    <row r="24" spans="1:52" x14ac:dyDescent="0.2">
      <c r="A24" s="9" t="s">
        <v>440</v>
      </c>
      <c r="B24" s="13">
        <v>473.89</v>
      </c>
      <c r="C24" s="11">
        <v>220.69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3">
        <v>0</v>
      </c>
      <c r="N24" s="13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3">
        <v>0</v>
      </c>
      <c r="U24" s="13">
        <v>0</v>
      </c>
      <c r="V24" s="13">
        <v>0</v>
      </c>
      <c r="W24" s="11">
        <v>0</v>
      </c>
      <c r="X24" s="11">
        <v>0</v>
      </c>
      <c r="Y24" s="13">
        <v>0</v>
      </c>
      <c r="Z24" s="11">
        <v>220.69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3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/>
      <c r="AT24" s="11"/>
      <c r="AU24" s="11"/>
      <c r="AV24" s="11"/>
      <c r="AW24" s="11"/>
      <c r="AX24" s="11"/>
      <c r="AY24" s="11"/>
      <c r="AZ24" s="11"/>
    </row>
    <row r="25" spans="1:52" x14ac:dyDescent="0.2">
      <c r="A25" s="9" t="s">
        <v>242</v>
      </c>
      <c r="B25" s="13">
        <v>124.5</v>
      </c>
      <c r="C25" s="12">
        <v>30131.7</v>
      </c>
      <c r="D25" s="12">
        <v>-29341.57</v>
      </c>
      <c r="E25" s="12">
        <v>-25332.81</v>
      </c>
      <c r="F25" s="11">
        <v>0</v>
      </c>
      <c r="G25" s="12">
        <v>-4008.75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3">
        <v>0</v>
      </c>
      <c r="N25" s="13">
        <v>0</v>
      </c>
      <c r="O25" s="11">
        <v>0</v>
      </c>
      <c r="P25" s="11">
        <v>0</v>
      </c>
      <c r="Q25" s="12">
        <v>1904.47</v>
      </c>
      <c r="R25" s="12">
        <v>3300.54</v>
      </c>
      <c r="S25" s="11">
        <v>0</v>
      </c>
      <c r="T25" s="13">
        <v>0</v>
      </c>
      <c r="U25" s="13">
        <v>0</v>
      </c>
      <c r="V25" s="13">
        <v>0</v>
      </c>
      <c r="W25" s="11">
        <v>0</v>
      </c>
      <c r="X25" s="11">
        <v>0</v>
      </c>
      <c r="Y25" s="13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3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2">
        <v>24926.69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/>
      <c r="AT25" s="11"/>
      <c r="AU25" s="11"/>
      <c r="AV25" s="11"/>
      <c r="AW25" s="11"/>
      <c r="AX25" s="11"/>
      <c r="AY25" s="11"/>
      <c r="AZ25" s="11"/>
    </row>
    <row r="26" spans="1:52" x14ac:dyDescent="0.2">
      <c r="A26" s="9" t="s">
        <v>17</v>
      </c>
      <c r="B26" s="14">
        <v>47040.09</v>
      </c>
      <c r="C26" s="12">
        <v>149794.07</v>
      </c>
      <c r="D26" s="12">
        <v>-144279.22</v>
      </c>
      <c r="E26" s="12">
        <v>-102943.15</v>
      </c>
      <c r="F26" s="11">
        <v>0</v>
      </c>
      <c r="G26" s="12">
        <v>-32786.03</v>
      </c>
      <c r="H26" s="11">
        <v>0</v>
      </c>
      <c r="I26" s="12">
        <v>-6110.06</v>
      </c>
      <c r="J26" s="12">
        <v>-2437.4699999999998</v>
      </c>
      <c r="K26" s="11">
        <v>0</v>
      </c>
      <c r="L26" s="11">
        <v>0</v>
      </c>
      <c r="M26" s="13">
        <v>0</v>
      </c>
      <c r="N26" s="13">
        <v>-2.52</v>
      </c>
      <c r="O26" s="11">
        <v>0</v>
      </c>
      <c r="P26" s="11">
        <v>0</v>
      </c>
      <c r="Q26" s="12">
        <v>10021.530000000001</v>
      </c>
      <c r="R26" s="12">
        <v>2706.08</v>
      </c>
      <c r="S26" s="11">
        <v>5.76</v>
      </c>
      <c r="T26" s="13">
        <v>1.96</v>
      </c>
      <c r="U26" s="13">
        <v>0</v>
      </c>
      <c r="V26" s="13">
        <v>0</v>
      </c>
      <c r="W26" s="12">
        <v>28077.42</v>
      </c>
      <c r="X26" s="12">
        <v>50370.43</v>
      </c>
      <c r="Y26" s="14">
        <v>16223.43</v>
      </c>
      <c r="Z26" s="12">
        <v>18819.13</v>
      </c>
      <c r="AA26" s="11">
        <v>419.2</v>
      </c>
      <c r="AB26" s="11">
        <v>0</v>
      </c>
      <c r="AC26" s="12">
        <v>8515.6</v>
      </c>
      <c r="AD26" s="11">
        <v>866.48</v>
      </c>
      <c r="AE26" s="12">
        <v>12128.08</v>
      </c>
      <c r="AF26" s="13">
        <v>82.75</v>
      </c>
      <c r="AG26" s="11">
        <v>0</v>
      </c>
      <c r="AH26" s="11">
        <v>0</v>
      </c>
      <c r="AI26" s="11">
        <v>0</v>
      </c>
      <c r="AJ26" s="11">
        <v>236.47</v>
      </c>
      <c r="AK26" s="12">
        <v>1172.1500000000001</v>
      </c>
      <c r="AL26" s="11">
        <v>19.989999999999998</v>
      </c>
      <c r="AM26" s="11">
        <v>91.42</v>
      </c>
      <c r="AN26" s="11">
        <v>3.58</v>
      </c>
      <c r="AO26" s="11">
        <v>0.49</v>
      </c>
      <c r="AP26" s="11">
        <v>32.119999999999997</v>
      </c>
      <c r="AQ26" s="11">
        <v>0</v>
      </c>
      <c r="AR26" s="11">
        <v>0</v>
      </c>
      <c r="AS26" s="11"/>
      <c r="AT26" s="11"/>
      <c r="AU26" s="11"/>
      <c r="AV26" s="11"/>
      <c r="AW26" s="11"/>
      <c r="AX26" s="11"/>
      <c r="AY26" s="11"/>
      <c r="AZ26" s="11"/>
    </row>
    <row r="27" spans="1:52" x14ac:dyDescent="0.2">
      <c r="A27" s="9" t="s">
        <v>304</v>
      </c>
      <c r="B27" s="13">
        <v>41.62</v>
      </c>
      <c r="C27" s="12">
        <v>3865.35</v>
      </c>
      <c r="D27" s="11">
        <v>-0.24</v>
      </c>
      <c r="E27" s="11">
        <v>-0.24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3">
        <v>0</v>
      </c>
      <c r="N27" s="13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3">
        <v>0</v>
      </c>
      <c r="U27" s="13">
        <v>0</v>
      </c>
      <c r="V27" s="13">
        <v>0</v>
      </c>
      <c r="W27" s="11">
        <v>0</v>
      </c>
      <c r="X27" s="11">
        <v>0</v>
      </c>
      <c r="Y27" s="13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3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2">
        <v>3865.35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/>
      <c r="AT27" s="11"/>
      <c r="AU27" s="11"/>
      <c r="AV27" s="11"/>
      <c r="AW27" s="11"/>
      <c r="AX27" s="11"/>
      <c r="AY27" s="11"/>
      <c r="AZ27" s="11"/>
    </row>
    <row r="28" spans="1:52" x14ac:dyDescent="0.2">
      <c r="A28" s="9" t="s">
        <v>441</v>
      </c>
      <c r="B28" s="13">
        <v>1</v>
      </c>
      <c r="C28" s="12">
        <v>10490861.57</v>
      </c>
      <c r="D28" s="12">
        <v>-63956096.710000001</v>
      </c>
      <c r="E28" s="12">
        <v>-63936220.710000001</v>
      </c>
      <c r="F28" s="11">
        <v>0</v>
      </c>
      <c r="G28" s="12">
        <v>-19876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3">
        <v>0</v>
      </c>
      <c r="N28" s="13">
        <v>0</v>
      </c>
      <c r="O28" s="11">
        <v>0</v>
      </c>
      <c r="P28" s="11">
        <v>0</v>
      </c>
      <c r="Q28" s="11">
        <v>0</v>
      </c>
      <c r="R28" s="12">
        <v>4357120.96</v>
      </c>
      <c r="S28" s="12">
        <v>15309.71</v>
      </c>
      <c r="T28" s="13">
        <v>0</v>
      </c>
      <c r="U28" s="13">
        <v>0</v>
      </c>
      <c r="V28" s="13">
        <v>0</v>
      </c>
      <c r="W28" s="11">
        <v>0</v>
      </c>
      <c r="X28" s="11">
        <v>0</v>
      </c>
      <c r="Y28" s="13">
        <v>0</v>
      </c>
      <c r="Z28" s="12">
        <v>6118430.9000000004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3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/>
      <c r="AT28" s="11"/>
      <c r="AU28" s="11"/>
      <c r="AV28" s="11"/>
      <c r="AW28" s="11"/>
      <c r="AX28" s="11"/>
      <c r="AY28" s="11"/>
      <c r="AZ28" s="11"/>
    </row>
    <row r="29" spans="1:52" x14ac:dyDescent="0.2">
      <c r="A29" s="9" t="s">
        <v>41</v>
      </c>
      <c r="B29" s="13">
        <v>3.76</v>
      </c>
      <c r="C29" s="12">
        <v>646510397.98000002</v>
      </c>
      <c r="D29" s="12">
        <v>-322972768.69999999</v>
      </c>
      <c r="E29" s="11">
        <v>0</v>
      </c>
      <c r="F29" s="12">
        <v>-253283396.55000001</v>
      </c>
      <c r="G29" s="12">
        <v>-47533505.219999999</v>
      </c>
      <c r="H29" s="12">
        <v>-22155866.93</v>
      </c>
      <c r="I29" s="11">
        <v>0</v>
      </c>
      <c r="J29" s="11">
        <v>0</v>
      </c>
      <c r="K29" s="11">
        <v>0</v>
      </c>
      <c r="L29" s="11">
        <v>0</v>
      </c>
      <c r="M29" s="13">
        <v>0</v>
      </c>
      <c r="N29" s="13">
        <v>0</v>
      </c>
      <c r="O29" s="11">
        <v>0</v>
      </c>
      <c r="P29" s="11">
        <v>0</v>
      </c>
      <c r="Q29" s="12">
        <v>3710322.53</v>
      </c>
      <c r="R29" s="12">
        <v>17490560.949999999</v>
      </c>
      <c r="S29" s="12">
        <v>20402837.52</v>
      </c>
      <c r="T29" s="13">
        <v>207.21</v>
      </c>
      <c r="U29" s="14">
        <v>278606665.86000001</v>
      </c>
      <c r="V29" s="14">
        <v>284124034.64999998</v>
      </c>
      <c r="W29" s="12">
        <v>2000000</v>
      </c>
      <c r="X29" s="11">
        <v>0</v>
      </c>
      <c r="Y29" s="13">
        <v>0</v>
      </c>
      <c r="Z29" s="11">
        <v>0</v>
      </c>
      <c r="AA29" s="12">
        <v>197143.07</v>
      </c>
      <c r="AB29" s="11">
        <v>0</v>
      </c>
      <c r="AC29" s="11">
        <v>0</v>
      </c>
      <c r="AD29" s="11">
        <v>0</v>
      </c>
      <c r="AE29" s="12">
        <v>39976607.939999998</v>
      </c>
      <c r="AF29" s="13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2">
        <v>2018.26</v>
      </c>
      <c r="AQ29" s="11">
        <v>0</v>
      </c>
      <c r="AR29" s="11">
        <v>0</v>
      </c>
      <c r="AS29" s="11"/>
      <c r="AT29" s="11"/>
      <c r="AU29" s="11"/>
      <c r="AV29" s="11"/>
      <c r="AW29" s="11"/>
      <c r="AX29" s="11"/>
      <c r="AY29" s="11"/>
      <c r="AZ29" s="11"/>
    </row>
    <row r="30" spans="1:52" x14ac:dyDescent="0.2">
      <c r="A30" s="9" t="s">
        <v>202</v>
      </c>
      <c r="B30" s="13">
        <v>182.55</v>
      </c>
      <c r="C30" s="12">
        <v>39602.519999999997</v>
      </c>
      <c r="D30" s="12">
        <v>-40302.86</v>
      </c>
      <c r="E30" s="12">
        <v>-39286.92</v>
      </c>
      <c r="F30" s="11">
        <v>0</v>
      </c>
      <c r="G30" s="12">
        <v>-1015.94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3">
        <v>0</v>
      </c>
      <c r="N30" s="13">
        <v>0</v>
      </c>
      <c r="O30" s="11">
        <v>0</v>
      </c>
      <c r="P30" s="11">
        <v>0</v>
      </c>
      <c r="Q30" s="11">
        <v>939.68</v>
      </c>
      <c r="R30" s="12">
        <v>23814.75</v>
      </c>
      <c r="S30" s="11">
        <v>0</v>
      </c>
      <c r="T30" s="13">
        <v>5.84</v>
      </c>
      <c r="U30" s="13">
        <v>0</v>
      </c>
      <c r="V30" s="13">
        <v>0</v>
      </c>
      <c r="W30" s="12">
        <v>6913.3</v>
      </c>
      <c r="X30" s="11">
        <v>0</v>
      </c>
      <c r="Y30" s="14">
        <v>7917.14</v>
      </c>
      <c r="Z30" s="11">
        <v>11.81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3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0.01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/>
      <c r="AT30" s="11"/>
      <c r="AU30" s="11"/>
      <c r="AV30" s="11"/>
      <c r="AW30" s="11"/>
      <c r="AX30" s="11"/>
      <c r="AY30" s="11"/>
      <c r="AZ30" s="11"/>
    </row>
    <row r="31" spans="1:52" x14ac:dyDescent="0.2">
      <c r="A31" s="9" t="s">
        <v>442</v>
      </c>
      <c r="B31" s="13">
        <v>34.96</v>
      </c>
      <c r="C31" s="11">
        <v>5.04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3">
        <v>0</v>
      </c>
      <c r="N31" s="13">
        <v>0</v>
      </c>
      <c r="O31" s="11">
        <v>0</v>
      </c>
      <c r="P31" s="11">
        <v>0</v>
      </c>
      <c r="Q31" s="11">
        <v>0</v>
      </c>
      <c r="R31" s="11">
        <v>2.59</v>
      </c>
      <c r="S31" s="11">
        <v>0</v>
      </c>
      <c r="T31" s="13">
        <v>2.44</v>
      </c>
      <c r="U31" s="13">
        <v>0</v>
      </c>
      <c r="V31" s="13">
        <v>0</v>
      </c>
      <c r="W31" s="11">
        <v>0</v>
      </c>
      <c r="X31" s="11">
        <v>0</v>
      </c>
      <c r="Y31" s="13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3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/>
      <c r="AT31" s="11"/>
      <c r="AU31" s="11"/>
      <c r="AV31" s="11"/>
      <c r="AW31" s="11"/>
      <c r="AX31" s="11"/>
      <c r="AY31" s="11"/>
      <c r="AZ31" s="11"/>
    </row>
    <row r="32" spans="1:52" x14ac:dyDescent="0.2">
      <c r="A32" s="9" t="s">
        <v>232</v>
      </c>
      <c r="B32" s="13">
        <v>3.37</v>
      </c>
      <c r="C32" s="12">
        <v>1220949.8799999999</v>
      </c>
      <c r="D32" s="11">
        <v>-2.75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-2.75</v>
      </c>
      <c r="M32" s="13">
        <v>0</v>
      </c>
      <c r="N32" s="13">
        <v>0</v>
      </c>
      <c r="O32" s="11">
        <v>0</v>
      </c>
      <c r="P32" s="11">
        <v>0</v>
      </c>
      <c r="Q32" s="12">
        <v>9829.68</v>
      </c>
      <c r="R32" s="12">
        <v>11544.84</v>
      </c>
      <c r="S32" s="11">
        <v>0</v>
      </c>
      <c r="T32" s="13">
        <v>0</v>
      </c>
      <c r="U32" s="13">
        <v>0</v>
      </c>
      <c r="V32" s="13">
        <v>0</v>
      </c>
      <c r="W32" s="12">
        <v>946377.72</v>
      </c>
      <c r="X32" s="11">
        <v>0</v>
      </c>
      <c r="Y32" s="13">
        <v>0</v>
      </c>
      <c r="Z32" s="12">
        <v>253196.21</v>
      </c>
      <c r="AA32" s="11">
        <v>0</v>
      </c>
      <c r="AB32" s="11">
        <v>0</v>
      </c>
      <c r="AC32" s="11">
        <v>0</v>
      </c>
      <c r="AD32" s="11">
        <v>0</v>
      </c>
      <c r="AE32" s="11">
        <v>1.44</v>
      </c>
      <c r="AF32" s="13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/>
      <c r="AT32" s="11"/>
      <c r="AU32" s="11"/>
      <c r="AV32" s="11"/>
      <c r="AW32" s="11"/>
      <c r="AX32" s="11"/>
      <c r="AY32" s="11"/>
      <c r="AZ32" s="11"/>
    </row>
    <row r="33" spans="1:52" x14ac:dyDescent="0.2">
      <c r="A33" s="9" t="s">
        <v>216</v>
      </c>
      <c r="B33" s="13">
        <v>26.01</v>
      </c>
      <c r="C33" s="12">
        <v>274846.56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3">
        <v>0</v>
      </c>
      <c r="N33" s="13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3">
        <v>0</v>
      </c>
      <c r="U33" s="13">
        <v>0</v>
      </c>
      <c r="V33" s="13">
        <v>0</v>
      </c>
      <c r="W33" s="11">
        <v>0</v>
      </c>
      <c r="X33" s="11">
        <v>0</v>
      </c>
      <c r="Y33" s="13">
        <v>0</v>
      </c>
      <c r="Z33" s="12">
        <v>274846.56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3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/>
      <c r="AT33" s="11"/>
      <c r="AU33" s="11"/>
      <c r="AV33" s="11"/>
      <c r="AW33" s="11"/>
      <c r="AX33" s="11"/>
      <c r="AY33" s="11"/>
      <c r="AZ33" s="11"/>
    </row>
    <row r="34" spans="1:52" x14ac:dyDescent="0.2">
      <c r="A34" s="9" t="s">
        <v>171</v>
      </c>
      <c r="B34" s="13">
        <v>128.44</v>
      </c>
      <c r="C34" s="12">
        <v>135561.71</v>
      </c>
      <c r="D34" s="12">
        <v>-136041.66</v>
      </c>
      <c r="E34" s="12">
        <v>-121428.72</v>
      </c>
      <c r="F34" s="11">
        <v>0</v>
      </c>
      <c r="G34" s="12">
        <v>-14612.94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3">
        <v>0</v>
      </c>
      <c r="N34" s="13">
        <v>0</v>
      </c>
      <c r="O34" s="11">
        <v>0</v>
      </c>
      <c r="P34" s="11">
        <v>0</v>
      </c>
      <c r="Q34" s="12">
        <v>1087.4100000000001</v>
      </c>
      <c r="R34" s="12">
        <v>17327.82</v>
      </c>
      <c r="S34" s="11">
        <v>0</v>
      </c>
      <c r="T34" s="13">
        <v>0</v>
      </c>
      <c r="U34" s="13">
        <v>0</v>
      </c>
      <c r="V34" s="13">
        <v>0</v>
      </c>
      <c r="W34" s="12">
        <v>14000</v>
      </c>
      <c r="X34" s="11">
        <v>0</v>
      </c>
      <c r="Y34" s="13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3">
        <v>0</v>
      </c>
      <c r="AG34" s="11">
        <v>0</v>
      </c>
      <c r="AH34" s="11">
        <v>0</v>
      </c>
      <c r="AI34" s="12">
        <v>73085.509999999995</v>
      </c>
      <c r="AJ34" s="11">
        <v>0</v>
      </c>
      <c r="AK34" s="11">
        <v>0</v>
      </c>
      <c r="AL34" s="11">
        <v>0</v>
      </c>
      <c r="AM34" s="12">
        <v>30019.18</v>
      </c>
      <c r="AN34" s="11">
        <v>41.77</v>
      </c>
      <c r="AO34" s="11">
        <v>0</v>
      </c>
      <c r="AP34" s="11">
        <v>0</v>
      </c>
      <c r="AQ34" s="11">
        <v>0</v>
      </c>
      <c r="AR34" s="11">
        <v>0</v>
      </c>
      <c r="AS34" s="11"/>
      <c r="AT34" s="11"/>
      <c r="AU34" s="11"/>
      <c r="AV34" s="11"/>
      <c r="AW34" s="11"/>
      <c r="AX34" s="11"/>
      <c r="AY34" s="11"/>
      <c r="AZ34" s="11"/>
    </row>
    <row r="35" spans="1:52" x14ac:dyDescent="0.2">
      <c r="A35" s="9" t="s">
        <v>268</v>
      </c>
      <c r="B35" s="14">
        <v>36428.58</v>
      </c>
      <c r="C35" s="11">
        <v>37.53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3">
        <v>0</v>
      </c>
      <c r="N35" s="13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3">
        <v>0</v>
      </c>
      <c r="U35" s="13">
        <v>0</v>
      </c>
      <c r="V35" s="13">
        <v>0</v>
      </c>
      <c r="W35" s="11">
        <v>0</v>
      </c>
      <c r="X35" s="11">
        <v>0</v>
      </c>
      <c r="Y35" s="13">
        <v>0</v>
      </c>
      <c r="Z35" s="11">
        <v>37.53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3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/>
      <c r="AT35" s="11"/>
      <c r="AU35" s="11"/>
      <c r="AV35" s="11"/>
      <c r="AW35" s="11"/>
      <c r="AX35" s="11"/>
      <c r="AY35" s="11"/>
      <c r="AZ35" s="11"/>
    </row>
    <row r="36" spans="1:52" x14ac:dyDescent="0.2">
      <c r="A36" s="9" t="s">
        <v>87</v>
      </c>
      <c r="B36" s="13">
        <v>25.85</v>
      </c>
      <c r="C36" s="12">
        <v>5111752.07</v>
      </c>
      <c r="D36" s="12">
        <v>-5236022.66</v>
      </c>
      <c r="E36" s="12">
        <v>-4039950.08</v>
      </c>
      <c r="F36" s="11">
        <v>0</v>
      </c>
      <c r="G36" s="12">
        <v>-657464.02</v>
      </c>
      <c r="H36" s="11">
        <v>0</v>
      </c>
      <c r="I36" s="12">
        <v>-538608.56000000006</v>
      </c>
      <c r="J36" s="11">
        <v>0</v>
      </c>
      <c r="K36" s="11">
        <v>0</v>
      </c>
      <c r="L36" s="11">
        <v>0</v>
      </c>
      <c r="M36" s="13">
        <v>0</v>
      </c>
      <c r="N36" s="13">
        <v>0</v>
      </c>
      <c r="O36" s="11">
        <v>0</v>
      </c>
      <c r="P36" s="11">
        <v>0</v>
      </c>
      <c r="Q36" s="12">
        <v>38903.81</v>
      </c>
      <c r="R36" s="12">
        <v>72676.11</v>
      </c>
      <c r="S36" s="11">
        <v>8.19</v>
      </c>
      <c r="T36" s="14">
        <v>1973.96</v>
      </c>
      <c r="U36" s="13">
        <v>0</v>
      </c>
      <c r="V36" s="13">
        <v>0</v>
      </c>
      <c r="W36" s="12">
        <v>577277.78</v>
      </c>
      <c r="X36" s="11">
        <v>0</v>
      </c>
      <c r="Y36" s="13">
        <v>0</v>
      </c>
      <c r="Z36" s="11">
        <v>0</v>
      </c>
      <c r="AA36" s="11">
        <v>0</v>
      </c>
      <c r="AB36" s="11">
        <v>0</v>
      </c>
      <c r="AC36" s="11">
        <v>0</v>
      </c>
      <c r="AD36" s="12">
        <v>100000</v>
      </c>
      <c r="AE36" s="11">
        <v>0</v>
      </c>
      <c r="AF36" s="13">
        <v>0</v>
      </c>
      <c r="AG36" s="12">
        <v>70176.55</v>
      </c>
      <c r="AH36" s="12">
        <v>2467438.9700000002</v>
      </c>
      <c r="AI36" s="12">
        <v>1783296.69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/>
      <c r="AT36" s="11"/>
      <c r="AU36" s="11"/>
      <c r="AV36" s="11"/>
      <c r="AW36" s="11"/>
      <c r="AX36" s="11"/>
      <c r="AY36" s="11"/>
      <c r="AZ36" s="11"/>
    </row>
    <row r="37" spans="1:52" x14ac:dyDescent="0.2">
      <c r="A37" s="9" t="s">
        <v>159</v>
      </c>
      <c r="B37" s="13">
        <v>3.35</v>
      </c>
      <c r="C37" s="12">
        <v>6403011.2400000002</v>
      </c>
      <c r="D37" s="12">
        <v>-6117454.8600000003</v>
      </c>
      <c r="E37" s="12">
        <v>-3942238.75</v>
      </c>
      <c r="F37" s="11">
        <v>0</v>
      </c>
      <c r="G37" s="12">
        <v>-275216.11</v>
      </c>
      <c r="H37" s="11">
        <v>0</v>
      </c>
      <c r="I37" s="12">
        <v>-1900000</v>
      </c>
      <c r="J37" s="11">
        <v>0</v>
      </c>
      <c r="K37" s="11">
        <v>0</v>
      </c>
      <c r="L37" s="11">
        <v>0</v>
      </c>
      <c r="M37" s="13">
        <v>0</v>
      </c>
      <c r="N37" s="13">
        <v>0</v>
      </c>
      <c r="O37" s="11">
        <v>0</v>
      </c>
      <c r="P37" s="11">
        <v>0</v>
      </c>
      <c r="Q37" s="12">
        <v>4208.97</v>
      </c>
      <c r="R37" s="12">
        <v>782081.61</v>
      </c>
      <c r="S37" s="11">
        <v>0.2</v>
      </c>
      <c r="T37" s="13">
        <v>4.88</v>
      </c>
      <c r="U37" s="13">
        <v>0</v>
      </c>
      <c r="V37" s="13">
        <v>0</v>
      </c>
      <c r="W37" s="12">
        <v>4577123.9000000004</v>
      </c>
      <c r="X37" s="11">
        <v>0</v>
      </c>
      <c r="Y37" s="13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3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2">
        <v>1039591.68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/>
      <c r="AT37" s="11"/>
      <c r="AU37" s="11"/>
      <c r="AV37" s="11"/>
      <c r="AW37" s="11"/>
      <c r="AX37" s="11"/>
      <c r="AY37" s="11"/>
      <c r="AZ37" s="11"/>
    </row>
    <row r="38" spans="1:52" x14ac:dyDescent="0.2">
      <c r="A38" s="9" t="s">
        <v>210</v>
      </c>
      <c r="B38" s="13">
        <v>34.49</v>
      </c>
      <c r="C38" s="12">
        <v>219846.05</v>
      </c>
      <c r="D38" s="12">
        <v>-321055.2</v>
      </c>
      <c r="E38" s="12">
        <v>-319175.95</v>
      </c>
      <c r="F38" s="11">
        <v>0</v>
      </c>
      <c r="G38" s="12">
        <v>-1879.25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3">
        <v>0</v>
      </c>
      <c r="N38" s="13">
        <v>0</v>
      </c>
      <c r="O38" s="11">
        <v>0</v>
      </c>
      <c r="P38" s="11">
        <v>0</v>
      </c>
      <c r="Q38" s="11">
        <v>220.5</v>
      </c>
      <c r="R38" s="12">
        <v>27267.040000000001</v>
      </c>
      <c r="S38" s="11">
        <v>0</v>
      </c>
      <c r="T38" s="13">
        <v>0</v>
      </c>
      <c r="U38" s="13">
        <v>0</v>
      </c>
      <c r="V38" s="13">
        <v>0</v>
      </c>
      <c r="W38" s="12">
        <v>55000</v>
      </c>
      <c r="X38" s="11">
        <v>0</v>
      </c>
      <c r="Y38" s="13">
        <v>0</v>
      </c>
      <c r="Z38" s="11">
        <v>0</v>
      </c>
      <c r="AA38" s="11">
        <v>0</v>
      </c>
      <c r="AB38" s="11">
        <v>0</v>
      </c>
      <c r="AC38" s="12">
        <v>129426.82</v>
      </c>
      <c r="AD38" s="11">
        <v>0</v>
      </c>
      <c r="AE38" s="11">
        <v>0</v>
      </c>
      <c r="AF38" s="13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2">
        <v>7931.69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/>
      <c r="AT38" s="11"/>
      <c r="AU38" s="11"/>
      <c r="AV38" s="11"/>
      <c r="AW38" s="11"/>
      <c r="AX38" s="11"/>
      <c r="AY38" s="11"/>
      <c r="AZ38" s="11"/>
    </row>
    <row r="39" spans="1:52" x14ac:dyDescent="0.2">
      <c r="A39" s="9" t="s">
        <v>25</v>
      </c>
      <c r="B39" s="14">
        <v>3787.97</v>
      </c>
      <c r="C39" s="12">
        <v>1623438.53</v>
      </c>
      <c r="D39" s="12">
        <v>-1551677.62</v>
      </c>
      <c r="E39" s="12">
        <v>-1263341.76</v>
      </c>
      <c r="F39" s="11">
        <v>0</v>
      </c>
      <c r="G39" s="12">
        <v>-228630.54</v>
      </c>
      <c r="H39" s="11">
        <v>0</v>
      </c>
      <c r="I39" s="12">
        <v>-58389.08</v>
      </c>
      <c r="J39" s="11">
        <v>-350</v>
      </c>
      <c r="K39" s="11">
        <v>0</v>
      </c>
      <c r="L39" s="11">
        <v>-966.24</v>
      </c>
      <c r="M39" s="13">
        <v>0</v>
      </c>
      <c r="N39" s="13">
        <v>0</v>
      </c>
      <c r="O39" s="11">
        <v>0</v>
      </c>
      <c r="P39" s="11">
        <v>0</v>
      </c>
      <c r="Q39" s="12">
        <v>54848.25</v>
      </c>
      <c r="R39" s="12">
        <v>51580.49</v>
      </c>
      <c r="S39" s="11">
        <v>106.55</v>
      </c>
      <c r="T39" s="13">
        <v>44.12</v>
      </c>
      <c r="U39" s="13">
        <v>0</v>
      </c>
      <c r="V39" s="13">
        <v>0</v>
      </c>
      <c r="W39" s="12">
        <v>137938.03</v>
      </c>
      <c r="X39" s="12">
        <v>61569.49</v>
      </c>
      <c r="Y39" s="14">
        <v>493662.59</v>
      </c>
      <c r="Z39" s="12">
        <v>366463.63</v>
      </c>
      <c r="AA39" s="12">
        <v>3812.22</v>
      </c>
      <c r="AB39" s="11">
        <v>0</v>
      </c>
      <c r="AC39" s="11">
        <v>0</v>
      </c>
      <c r="AD39" s="11">
        <v>0</v>
      </c>
      <c r="AE39" s="12">
        <v>250056.95</v>
      </c>
      <c r="AF39" s="13">
        <v>447.74</v>
      </c>
      <c r="AG39" s="12">
        <v>25000</v>
      </c>
      <c r="AH39" s="11">
        <v>0</v>
      </c>
      <c r="AI39" s="12">
        <v>22435.47</v>
      </c>
      <c r="AJ39" s="11">
        <v>0</v>
      </c>
      <c r="AK39" s="12">
        <v>42310.1</v>
      </c>
      <c r="AL39" s="11">
        <v>0</v>
      </c>
      <c r="AM39" s="12">
        <v>108818.45</v>
      </c>
      <c r="AN39" s="11">
        <v>20.7</v>
      </c>
      <c r="AO39" s="12">
        <v>2498.34</v>
      </c>
      <c r="AP39" s="12">
        <v>1825.4</v>
      </c>
      <c r="AQ39" s="11">
        <v>0</v>
      </c>
      <c r="AR39" s="11">
        <v>0</v>
      </c>
      <c r="AS39" s="11"/>
      <c r="AT39" s="11"/>
      <c r="AU39" s="11"/>
      <c r="AV39" s="11"/>
      <c r="AW39" s="11"/>
      <c r="AX39" s="11"/>
      <c r="AY39" s="11"/>
      <c r="AZ39" s="11"/>
    </row>
    <row r="40" spans="1:52" x14ac:dyDescent="0.2">
      <c r="A40" s="9" t="s">
        <v>311</v>
      </c>
      <c r="B40" s="13">
        <v>87.77</v>
      </c>
      <c r="C40" s="11">
        <v>464.81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3">
        <v>0</v>
      </c>
      <c r="N40" s="13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3">
        <v>0</v>
      </c>
      <c r="U40" s="13">
        <v>0</v>
      </c>
      <c r="V40" s="13">
        <v>0</v>
      </c>
      <c r="W40" s="11">
        <v>0</v>
      </c>
      <c r="X40" s="11">
        <v>0</v>
      </c>
      <c r="Y40" s="13">
        <v>0</v>
      </c>
      <c r="Z40" s="11">
        <v>464.81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3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/>
      <c r="AT40" s="11"/>
      <c r="AU40" s="11"/>
      <c r="AV40" s="11"/>
      <c r="AW40" s="11"/>
      <c r="AX40" s="11"/>
      <c r="AY40" s="11"/>
      <c r="AZ40" s="11"/>
    </row>
    <row r="41" spans="1:52" x14ac:dyDescent="0.2">
      <c r="A41" s="9" t="s">
        <v>313</v>
      </c>
      <c r="B41" s="13">
        <v>1.1100000000000001</v>
      </c>
      <c r="C41" s="12">
        <v>28064.87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3">
        <v>0</v>
      </c>
      <c r="N41" s="13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3">
        <v>0</v>
      </c>
      <c r="U41" s="13">
        <v>0</v>
      </c>
      <c r="V41" s="13">
        <v>0</v>
      </c>
      <c r="W41" s="11">
        <v>0</v>
      </c>
      <c r="X41" s="11">
        <v>0</v>
      </c>
      <c r="Y41" s="13">
        <v>0</v>
      </c>
      <c r="Z41" s="12">
        <v>28064.87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3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/>
      <c r="AT41" s="11"/>
      <c r="AU41" s="11"/>
      <c r="AV41" s="11"/>
      <c r="AW41" s="11"/>
      <c r="AX41" s="11"/>
      <c r="AY41" s="11"/>
      <c r="AZ41" s="11"/>
    </row>
    <row r="42" spans="1:52" x14ac:dyDescent="0.2">
      <c r="A42" s="9" t="s">
        <v>443</v>
      </c>
      <c r="B42" s="13">
        <v>1.28</v>
      </c>
      <c r="C42" s="12">
        <v>504618.05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3">
        <v>0</v>
      </c>
      <c r="N42" s="13">
        <v>0</v>
      </c>
      <c r="O42" s="11">
        <v>0</v>
      </c>
      <c r="P42" s="11">
        <v>0</v>
      </c>
      <c r="Q42" s="11">
        <v>0</v>
      </c>
      <c r="R42" s="12">
        <v>4604.6000000000004</v>
      </c>
      <c r="S42" s="11">
        <v>0</v>
      </c>
      <c r="T42" s="13">
        <v>0</v>
      </c>
      <c r="U42" s="13">
        <v>0</v>
      </c>
      <c r="V42" s="13">
        <v>0</v>
      </c>
      <c r="W42" s="11">
        <v>0</v>
      </c>
      <c r="X42" s="11">
        <v>0</v>
      </c>
      <c r="Y42" s="13">
        <v>0</v>
      </c>
      <c r="Z42" s="11">
        <v>0.15</v>
      </c>
      <c r="AA42" s="11">
        <v>0</v>
      </c>
      <c r="AB42" s="11">
        <v>0</v>
      </c>
      <c r="AC42" s="11">
        <v>0</v>
      </c>
      <c r="AD42" s="11">
        <v>0</v>
      </c>
      <c r="AE42" s="12">
        <v>500013.3</v>
      </c>
      <c r="AF42" s="13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/>
      <c r="AT42" s="11"/>
      <c r="AU42" s="11"/>
      <c r="AV42" s="11"/>
      <c r="AW42" s="11"/>
      <c r="AX42" s="11"/>
      <c r="AY42" s="11"/>
      <c r="AZ42" s="11"/>
    </row>
    <row r="43" spans="1:52" x14ac:dyDescent="0.2">
      <c r="A43" s="9" t="s">
        <v>55</v>
      </c>
      <c r="B43" s="13">
        <v>37.72</v>
      </c>
      <c r="C43" s="12">
        <v>14573265.17</v>
      </c>
      <c r="D43" s="12">
        <v>-14307469.380000001</v>
      </c>
      <c r="E43" s="11">
        <v>0</v>
      </c>
      <c r="F43" s="11">
        <v>0</v>
      </c>
      <c r="G43" s="11">
        <v>0</v>
      </c>
      <c r="H43" s="11">
        <v>0</v>
      </c>
      <c r="I43" s="12">
        <v>-14307469.380000001</v>
      </c>
      <c r="J43" s="11">
        <v>0</v>
      </c>
      <c r="K43" s="11">
        <v>0</v>
      </c>
      <c r="L43" s="11">
        <v>0</v>
      </c>
      <c r="M43" s="13">
        <v>0</v>
      </c>
      <c r="N43" s="13">
        <v>0</v>
      </c>
      <c r="O43" s="11">
        <v>0</v>
      </c>
      <c r="P43" s="11">
        <v>0</v>
      </c>
      <c r="Q43" s="12">
        <v>1409118.08</v>
      </c>
      <c r="R43" s="11">
        <v>1</v>
      </c>
      <c r="S43" s="11">
        <v>0</v>
      </c>
      <c r="T43" s="13">
        <v>0</v>
      </c>
      <c r="U43" s="13">
        <v>0</v>
      </c>
      <c r="V43" s="13">
        <v>0</v>
      </c>
      <c r="W43" s="12">
        <v>-71499.45</v>
      </c>
      <c r="X43" s="11">
        <v>0</v>
      </c>
      <c r="Y43" s="13">
        <v>0</v>
      </c>
      <c r="Z43" s="12">
        <v>1050000</v>
      </c>
      <c r="AA43" s="11">
        <v>0</v>
      </c>
      <c r="AB43" s="11">
        <v>0</v>
      </c>
      <c r="AC43" s="11">
        <v>0</v>
      </c>
      <c r="AD43" s="11">
        <v>0</v>
      </c>
      <c r="AE43" s="12">
        <v>12185645.539999999</v>
      </c>
      <c r="AF43" s="13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/>
      <c r="AT43" s="11"/>
      <c r="AU43" s="11"/>
      <c r="AV43" s="11"/>
      <c r="AW43" s="11"/>
      <c r="AX43" s="11"/>
      <c r="AY43" s="11"/>
      <c r="AZ43" s="11"/>
    </row>
    <row r="44" spans="1:52" x14ac:dyDescent="0.2">
      <c r="A44" s="9" t="s">
        <v>444</v>
      </c>
      <c r="B44" s="13">
        <v>1</v>
      </c>
      <c r="C44" s="12">
        <v>58274717.450000003</v>
      </c>
      <c r="D44" s="12">
        <v>-123957364.47</v>
      </c>
      <c r="E44" s="12">
        <v>-123728828.47</v>
      </c>
      <c r="F44" s="11">
        <v>0</v>
      </c>
      <c r="G44" s="12">
        <v>-228536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3">
        <v>0</v>
      </c>
      <c r="N44" s="13">
        <v>0</v>
      </c>
      <c r="O44" s="11">
        <v>0</v>
      </c>
      <c r="P44" s="11">
        <v>0</v>
      </c>
      <c r="Q44" s="12">
        <v>212328.76</v>
      </c>
      <c r="R44" s="12">
        <v>11683275.67</v>
      </c>
      <c r="S44" s="12">
        <v>169165</v>
      </c>
      <c r="T44" s="14">
        <v>8660.09</v>
      </c>
      <c r="U44" s="13">
        <v>0</v>
      </c>
      <c r="V44" s="13">
        <v>0</v>
      </c>
      <c r="W44" s="12">
        <v>25000000</v>
      </c>
      <c r="X44" s="11">
        <v>0</v>
      </c>
      <c r="Y44" s="14">
        <v>1371.45</v>
      </c>
      <c r="Z44" s="11">
        <v>791.5</v>
      </c>
      <c r="AA44" s="11">
        <v>0</v>
      </c>
      <c r="AB44" s="12">
        <v>21199124.98</v>
      </c>
      <c r="AC44" s="11">
        <v>0</v>
      </c>
      <c r="AD44" s="11">
        <v>0</v>
      </c>
      <c r="AE44" s="11">
        <v>0</v>
      </c>
      <c r="AF44" s="13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/>
      <c r="AT44" s="11"/>
      <c r="AU44" s="11"/>
      <c r="AV44" s="11"/>
      <c r="AW44" s="11"/>
      <c r="AX44" s="11"/>
      <c r="AY44" s="11"/>
      <c r="AZ44" s="11"/>
    </row>
    <row r="45" spans="1:52" x14ac:dyDescent="0.2">
      <c r="A45" s="9" t="s">
        <v>256</v>
      </c>
      <c r="B45" s="13">
        <v>1.22</v>
      </c>
      <c r="C45" s="12">
        <v>1922864.55</v>
      </c>
      <c r="D45" s="12">
        <v>-1960763.67</v>
      </c>
      <c r="E45" s="12">
        <v>-1879428.5</v>
      </c>
      <c r="F45" s="11">
        <v>0</v>
      </c>
      <c r="G45" s="12">
        <v>-81335.17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3">
        <v>0</v>
      </c>
      <c r="N45" s="13">
        <v>0</v>
      </c>
      <c r="O45" s="11">
        <v>0</v>
      </c>
      <c r="P45" s="11">
        <v>0</v>
      </c>
      <c r="Q45" s="12">
        <v>1999.64</v>
      </c>
      <c r="R45" s="12">
        <v>265554.8</v>
      </c>
      <c r="S45" s="11">
        <v>0</v>
      </c>
      <c r="T45" s="13">
        <v>97.07</v>
      </c>
      <c r="U45" s="13">
        <v>0</v>
      </c>
      <c r="V45" s="13">
        <v>0</v>
      </c>
      <c r="W45" s="12">
        <v>330000</v>
      </c>
      <c r="X45" s="11">
        <v>0</v>
      </c>
      <c r="Y45" s="13">
        <v>0</v>
      </c>
      <c r="Z45" s="12">
        <v>924029.21</v>
      </c>
      <c r="AA45" s="11">
        <v>0</v>
      </c>
      <c r="AB45" s="11">
        <v>0</v>
      </c>
      <c r="AC45" s="11">
        <v>0</v>
      </c>
      <c r="AD45" s="11">
        <v>0</v>
      </c>
      <c r="AE45" s="12">
        <v>401183.82</v>
      </c>
      <c r="AF45" s="13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/>
      <c r="AT45" s="11"/>
      <c r="AU45" s="11"/>
      <c r="AV45" s="11"/>
      <c r="AW45" s="11"/>
      <c r="AX45" s="11"/>
      <c r="AY45" s="11"/>
      <c r="AZ45" s="11"/>
    </row>
    <row r="46" spans="1:52" x14ac:dyDescent="0.2">
      <c r="A46" s="9" t="s">
        <v>266</v>
      </c>
      <c r="B46" s="13">
        <v>2.71</v>
      </c>
      <c r="C46" s="12">
        <v>857272.91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3">
        <v>0</v>
      </c>
      <c r="N46" s="13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3">
        <v>0</v>
      </c>
      <c r="U46" s="13">
        <v>0</v>
      </c>
      <c r="V46" s="13">
        <v>0</v>
      </c>
      <c r="W46" s="11">
        <v>0</v>
      </c>
      <c r="X46" s="11">
        <v>0</v>
      </c>
      <c r="Y46" s="13">
        <v>0</v>
      </c>
      <c r="Z46" s="12">
        <v>857272.91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3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/>
      <c r="AT46" s="11"/>
      <c r="AU46" s="11"/>
      <c r="AV46" s="11"/>
      <c r="AW46" s="11"/>
      <c r="AX46" s="11"/>
      <c r="AY46" s="11"/>
      <c r="AZ46" s="11"/>
    </row>
    <row r="47" spans="1:52" x14ac:dyDescent="0.2">
      <c r="A47" s="9" t="s">
        <v>71</v>
      </c>
      <c r="B47" s="13">
        <v>18</v>
      </c>
      <c r="C47" s="12">
        <v>12834927.75</v>
      </c>
      <c r="D47" s="12">
        <v>-13860510.779999999</v>
      </c>
      <c r="E47" s="12">
        <v>-11673013.720000001</v>
      </c>
      <c r="F47" s="11">
        <v>0</v>
      </c>
      <c r="G47" s="12">
        <v>-2187497.0699999998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3">
        <v>0</v>
      </c>
      <c r="N47" s="13">
        <v>0</v>
      </c>
      <c r="O47" s="11">
        <v>0</v>
      </c>
      <c r="P47" s="11">
        <v>0</v>
      </c>
      <c r="Q47" s="12">
        <v>201331.92</v>
      </c>
      <c r="R47" s="12">
        <v>339575.45</v>
      </c>
      <c r="S47" s="11">
        <v>248.18</v>
      </c>
      <c r="T47" s="13">
        <v>279.33</v>
      </c>
      <c r="U47" s="13">
        <v>0</v>
      </c>
      <c r="V47" s="13">
        <v>0</v>
      </c>
      <c r="W47" s="12">
        <v>485283.17</v>
      </c>
      <c r="X47" s="12">
        <v>419218</v>
      </c>
      <c r="Y47" s="14">
        <v>6649080.9800000004</v>
      </c>
      <c r="Z47" s="12">
        <v>3472623.82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3">
        <v>0</v>
      </c>
      <c r="AG47" s="11">
        <v>0</v>
      </c>
      <c r="AH47" s="11">
        <v>0</v>
      </c>
      <c r="AI47" s="11">
        <v>0</v>
      </c>
      <c r="AJ47" s="11">
        <v>0</v>
      </c>
      <c r="AK47" s="12">
        <v>767201.4</v>
      </c>
      <c r="AL47" s="11">
        <v>0</v>
      </c>
      <c r="AM47" s="12">
        <v>500085.49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/>
      <c r="AT47" s="11"/>
      <c r="AU47" s="11"/>
      <c r="AV47" s="11"/>
      <c r="AW47" s="11"/>
      <c r="AX47" s="11"/>
      <c r="AY47" s="11"/>
      <c r="AZ47" s="11"/>
    </row>
    <row r="48" spans="1:52" x14ac:dyDescent="0.2">
      <c r="A48" s="9" t="s">
        <v>291</v>
      </c>
      <c r="B48" s="13">
        <v>33.119999999999997</v>
      </c>
      <c r="C48" s="12">
        <v>12439.65</v>
      </c>
      <c r="D48" s="12">
        <v>-12960.17</v>
      </c>
      <c r="E48" s="12">
        <v>-9321.84</v>
      </c>
      <c r="F48" s="11">
        <v>0</v>
      </c>
      <c r="G48" s="12">
        <v>-3638.33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3">
        <v>0</v>
      </c>
      <c r="N48" s="13">
        <v>0</v>
      </c>
      <c r="O48" s="11">
        <v>0</v>
      </c>
      <c r="P48" s="11">
        <v>0</v>
      </c>
      <c r="Q48" s="11">
        <v>0</v>
      </c>
      <c r="R48" s="12">
        <v>12439.65</v>
      </c>
      <c r="S48" s="11">
        <v>0</v>
      </c>
      <c r="T48" s="13">
        <v>0</v>
      </c>
      <c r="U48" s="13">
        <v>0</v>
      </c>
      <c r="V48" s="13">
        <v>0</v>
      </c>
      <c r="W48" s="11">
        <v>0</v>
      </c>
      <c r="X48" s="11">
        <v>0</v>
      </c>
      <c r="Y48" s="13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3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/>
      <c r="AT48" s="11"/>
      <c r="AU48" s="11"/>
      <c r="AV48" s="11"/>
      <c r="AW48" s="11"/>
      <c r="AX48" s="11"/>
      <c r="AY48" s="11"/>
      <c r="AZ48" s="11"/>
    </row>
    <row r="49" spans="1:52" x14ac:dyDescent="0.2">
      <c r="A49" s="9" t="s">
        <v>333</v>
      </c>
      <c r="B49" s="13">
        <v>6.45</v>
      </c>
      <c r="C49" s="11">
        <v>12.87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3">
        <v>0</v>
      </c>
      <c r="N49" s="13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3">
        <v>0</v>
      </c>
      <c r="U49" s="13">
        <v>0</v>
      </c>
      <c r="V49" s="13">
        <v>0</v>
      </c>
      <c r="W49" s="11">
        <v>0</v>
      </c>
      <c r="X49" s="11">
        <v>0</v>
      </c>
      <c r="Y49" s="13">
        <v>0</v>
      </c>
      <c r="Z49" s="11">
        <v>12.87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3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/>
      <c r="AT49" s="11"/>
      <c r="AU49" s="11"/>
      <c r="AV49" s="11"/>
      <c r="AW49" s="11"/>
      <c r="AX49" s="11"/>
      <c r="AY49" s="11"/>
      <c r="AZ49" s="11"/>
    </row>
    <row r="50" spans="1:52" x14ac:dyDescent="0.2">
      <c r="A50" s="9" t="s">
        <v>93</v>
      </c>
      <c r="B50" s="13">
        <v>146.91999999999999</v>
      </c>
      <c r="C50" s="12">
        <v>618584.5</v>
      </c>
      <c r="D50" s="12">
        <v>-550998.80000000005</v>
      </c>
      <c r="E50" s="12">
        <v>-485125.1</v>
      </c>
      <c r="F50" s="11">
        <v>0</v>
      </c>
      <c r="G50" s="12">
        <v>-65873.69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3">
        <v>0</v>
      </c>
      <c r="N50" s="13">
        <v>0</v>
      </c>
      <c r="O50" s="11">
        <v>0</v>
      </c>
      <c r="P50" s="11">
        <v>0</v>
      </c>
      <c r="Q50" s="12">
        <v>10404.58</v>
      </c>
      <c r="R50" s="12">
        <v>74835.509999999995</v>
      </c>
      <c r="S50" s="11">
        <v>222.27</v>
      </c>
      <c r="T50" s="13">
        <v>1.08</v>
      </c>
      <c r="U50" s="13">
        <v>0</v>
      </c>
      <c r="V50" s="13">
        <v>0</v>
      </c>
      <c r="W50" s="12">
        <v>396181.35</v>
      </c>
      <c r="X50" s="11">
        <v>0</v>
      </c>
      <c r="Y50" s="13">
        <v>0</v>
      </c>
      <c r="Z50" s="11">
        <v>0</v>
      </c>
      <c r="AA50" s="11">
        <v>0</v>
      </c>
      <c r="AB50" s="11">
        <v>0</v>
      </c>
      <c r="AC50" s="12">
        <v>30134.560000000001</v>
      </c>
      <c r="AD50" s="11">
        <v>0</v>
      </c>
      <c r="AE50" s="12">
        <v>50045.15</v>
      </c>
      <c r="AF50" s="13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2">
        <v>56713.279999999999</v>
      </c>
      <c r="AN50" s="11">
        <v>46.71</v>
      </c>
      <c r="AO50" s="11">
        <v>0</v>
      </c>
      <c r="AP50" s="11">
        <v>0</v>
      </c>
      <c r="AQ50" s="11">
        <v>0</v>
      </c>
      <c r="AR50" s="11">
        <v>0</v>
      </c>
      <c r="AS50" s="11"/>
      <c r="AT50" s="11"/>
      <c r="AU50" s="11"/>
      <c r="AV50" s="11"/>
      <c r="AW50" s="11"/>
      <c r="AX50" s="11"/>
      <c r="AY50" s="11"/>
      <c r="AZ50" s="11"/>
    </row>
    <row r="51" spans="1:52" x14ac:dyDescent="0.2">
      <c r="A51" s="9" t="s">
        <v>127</v>
      </c>
      <c r="B51" s="13">
        <v>56.58</v>
      </c>
      <c r="C51" s="12">
        <v>2865704.67</v>
      </c>
      <c r="D51" s="12">
        <v>-2874957.76</v>
      </c>
      <c r="E51" s="12">
        <v>-2817828.21</v>
      </c>
      <c r="F51" s="11">
        <v>0</v>
      </c>
      <c r="G51" s="12">
        <v>-57129.55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3">
        <v>0</v>
      </c>
      <c r="N51" s="13">
        <v>0</v>
      </c>
      <c r="O51" s="11">
        <v>0</v>
      </c>
      <c r="P51" s="11">
        <v>0</v>
      </c>
      <c r="Q51" s="11">
        <v>0</v>
      </c>
      <c r="R51" s="12">
        <v>113332.56</v>
      </c>
      <c r="S51" s="11">
        <v>788.87</v>
      </c>
      <c r="T51" s="13">
        <v>0</v>
      </c>
      <c r="U51" s="13">
        <v>0</v>
      </c>
      <c r="V51" s="13">
        <v>0</v>
      </c>
      <c r="W51" s="12">
        <v>271623.71000000002</v>
      </c>
      <c r="X51" s="11">
        <v>0</v>
      </c>
      <c r="Y51" s="13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3">
        <v>0</v>
      </c>
      <c r="AG51" s="11">
        <v>0</v>
      </c>
      <c r="AH51" s="11">
        <v>0</v>
      </c>
      <c r="AI51" s="12">
        <v>2281359.16</v>
      </c>
      <c r="AJ51" s="11">
        <v>0</v>
      </c>
      <c r="AK51" s="11">
        <v>0</v>
      </c>
      <c r="AL51" s="11">
        <v>0</v>
      </c>
      <c r="AM51" s="12">
        <v>198600.37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/>
      <c r="AT51" s="11"/>
      <c r="AU51" s="11"/>
      <c r="AV51" s="11"/>
      <c r="AW51" s="11"/>
      <c r="AX51" s="11"/>
      <c r="AY51" s="11"/>
      <c r="AZ51" s="11"/>
    </row>
    <row r="52" spans="1:52" x14ac:dyDescent="0.2">
      <c r="A52" s="9" t="s">
        <v>445</v>
      </c>
      <c r="B52" s="13">
        <v>1</v>
      </c>
      <c r="C52" s="12">
        <v>12831936.16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3">
        <v>0</v>
      </c>
      <c r="N52" s="13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3">
        <v>0</v>
      </c>
      <c r="U52" s="13">
        <v>0</v>
      </c>
      <c r="V52" s="13">
        <v>0</v>
      </c>
      <c r="W52" s="11">
        <v>0</v>
      </c>
      <c r="X52" s="11">
        <v>0</v>
      </c>
      <c r="Y52" s="13">
        <v>0</v>
      </c>
      <c r="Z52" s="12">
        <v>12831936.16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3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/>
      <c r="AT52" s="11"/>
      <c r="AU52" s="11"/>
      <c r="AV52" s="11"/>
      <c r="AW52" s="11"/>
      <c r="AX52" s="11"/>
      <c r="AY52" s="11"/>
      <c r="AZ52" s="11"/>
    </row>
    <row r="53" spans="1:52" x14ac:dyDescent="0.2">
      <c r="A53" s="9" t="s">
        <v>446</v>
      </c>
      <c r="B53" s="13">
        <v>1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3">
        <v>0</v>
      </c>
      <c r="N53" s="13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3">
        <v>0</v>
      </c>
      <c r="U53" s="13">
        <v>0</v>
      </c>
      <c r="V53" s="13">
        <v>0</v>
      </c>
      <c r="W53" s="11">
        <v>0</v>
      </c>
      <c r="X53" s="11">
        <v>0</v>
      </c>
      <c r="Y53" s="13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3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/>
      <c r="AT53" s="11"/>
      <c r="AU53" s="11"/>
      <c r="AV53" s="11"/>
      <c r="AW53" s="11"/>
      <c r="AX53" s="11"/>
      <c r="AY53" s="11"/>
      <c r="AZ53" s="11"/>
    </row>
    <row r="54" spans="1:52" x14ac:dyDescent="0.2">
      <c r="A54" s="9" t="s">
        <v>145</v>
      </c>
      <c r="B54" s="13">
        <v>3.2</v>
      </c>
      <c r="C54" s="12">
        <v>9315246.6899999995</v>
      </c>
      <c r="D54" s="12">
        <v>-9225652.1899999995</v>
      </c>
      <c r="E54" s="12">
        <v>-7586928.0800000001</v>
      </c>
      <c r="F54" s="11">
        <v>0</v>
      </c>
      <c r="G54" s="12">
        <v>-1638724.11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3">
        <v>0</v>
      </c>
      <c r="N54" s="13">
        <v>0</v>
      </c>
      <c r="O54" s="11">
        <v>0</v>
      </c>
      <c r="P54" s="11">
        <v>0</v>
      </c>
      <c r="Q54" s="11">
        <v>0</v>
      </c>
      <c r="R54" s="12">
        <v>485261.06</v>
      </c>
      <c r="S54" s="11">
        <v>0</v>
      </c>
      <c r="T54" s="13">
        <v>519.25</v>
      </c>
      <c r="U54" s="13">
        <v>0</v>
      </c>
      <c r="V54" s="13">
        <v>0</v>
      </c>
      <c r="W54" s="11">
        <v>0</v>
      </c>
      <c r="X54" s="11">
        <v>0</v>
      </c>
      <c r="Y54" s="14">
        <v>6329423.5</v>
      </c>
      <c r="Z54" s="12">
        <v>2000028.74</v>
      </c>
      <c r="AA54" s="11">
        <v>0</v>
      </c>
      <c r="AB54" s="11">
        <v>0</v>
      </c>
      <c r="AC54" s="11">
        <v>0</v>
      </c>
      <c r="AD54" s="11">
        <v>0</v>
      </c>
      <c r="AE54" s="12">
        <v>500014.14</v>
      </c>
      <c r="AF54" s="13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/>
      <c r="AT54" s="11"/>
      <c r="AU54" s="11"/>
      <c r="AV54" s="11"/>
      <c r="AW54" s="11"/>
      <c r="AX54" s="11"/>
      <c r="AY54" s="11"/>
      <c r="AZ54" s="11"/>
    </row>
    <row r="55" spans="1:52" x14ac:dyDescent="0.2">
      <c r="A55" s="9" t="s">
        <v>49</v>
      </c>
      <c r="B55" s="13">
        <v>1.83</v>
      </c>
      <c r="C55" s="12">
        <v>493591869.07999998</v>
      </c>
      <c r="D55" s="12">
        <v>-491874761.88</v>
      </c>
      <c r="E55" s="12">
        <v>-367350375.63999999</v>
      </c>
      <c r="F55" s="11">
        <v>0</v>
      </c>
      <c r="G55" s="12">
        <v>-30603618.609999999</v>
      </c>
      <c r="H55" s="11">
        <v>0</v>
      </c>
      <c r="I55" s="11">
        <v>0</v>
      </c>
      <c r="J55" s="11">
        <v>0</v>
      </c>
      <c r="K55" s="11">
        <v>0</v>
      </c>
      <c r="L55" s="12">
        <v>-93920767.629999995</v>
      </c>
      <c r="M55" s="13">
        <v>0</v>
      </c>
      <c r="N55" s="13">
        <v>0</v>
      </c>
      <c r="O55" s="11">
        <v>0</v>
      </c>
      <c r="P55" s="11">
        <v>0</v>
      </c>
      <c r="Q55" s="12">
        <v>22601.66</v>
      </c>
      <c r="R55" s="12">
        <v>28654807.550000001</v>
      </c>
      <c r="S55" s="12">
        <v>7341</v>
      </c>
      <c r="T55" s="14">
        <v>77166.649999999994</v>
      </c>
      <c r="U55" s="13">
        <v>0</v>
      </c>
      <c r="V55" s="13">
        <v>0</v>
      </c>
      <c r="W55" s="12">
        <v>12570111.65</v>
      </c>
      <c r="X55" s="11">
        <v>0</v>
      </c>
      <c r="Y55" s="13">
        <v>0</v>
      </c>
      <c r="Z55" s="12">
        <v>146853538.53</v>
      </c>
      <c r="AA55" s="11">
        <v>0</v>
      </c>
      <c r="AB55" s="11">
        <v>0</v>
      </c>
      <c r="AC55" s="11">
        <v>0</v>
      </c>
      <c r="AD55" s="11">
        <v>0</v>
      </c>
      <c r="AE55" s="12">
        <v>1000025.91</v>
      </c>
      <c r="AF55" s="13">
        <v>0</v>
      </c>
      <c r="AG55" s="12">
        <v>41815198.600000001</v>
      </c>
      <c r="AH55" s="11">
        <v>0</v>
      </c>
      <c r="AI55" s="12">
        <v>262591077.53999999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/>
      <c r="AT55" s="11"/>
      <c r="AU55" s="11"/>
      <c r="AV55" s="11"/>
      <c r="AW55" s="11"/>
      <c r="AX55" s="11"/>
      <c r="AY55" s="11"/>
      <c r="AZ55" s="11"/>
    </row>
    <row r="56" spans="1:52" x14ac:dyDescent="0.2">
      <c r="A56" s="9" t="s">
        <v>447</v>
      </c>
      <c r="B56" s="13">
        <v>1</v>
      </c>
      <c r="C56" s="12">
        <v>75580997.25</v>
      </c>
      <c r="D56" s="12">
        <v>-593644890.46000004</v>
      </c>
      <c r="E56" s="12">
        <v>-6399330.5499999998</v>
      </c>
      <c r="F56" s="11">
        <v>0</v>
      </c>
      <c r="G56" s="12">
        <v>-203106</v>
      </c>
      <c r="H56" s="11">
        <v>0</v>
      </c>
      <c r="I56" s="11">
        <v>0</v>
      </c>
      <c r="J56" s="11">
        <v>0</v>
      </c>
      <c r="K56" s="12">
        <v>-587042352.70000005</v>
      </c>
      <c r="L56" s="11">
        <v>-101.21</v>
      </c>
      <c r="M56" s="13">
        <v>0</v>
      </c>
      <c r="N56" s="13">
        <v>0</v>
      </c>
      <c r="O56" s="11">
        <v>0</v>
      </c>
      <c r="P56" s="11">
        <v>0</v>
      </c>
      <c r="Q56" s="11">
        <v>30.17</v>
      </c>
      <c r="R56" s="12">
        <v>3047612.22</v>
      </c>
      <c r="S56" s="12">
        <v>47376.94</v>
      </c>
      <c r="T56" s="13">
        <v>7.5</v>
      </c>
      <c r="U56" s="13">
        <v>0</v>
      </c>
      <c r="V56" s="13">
        <v>0</v>
      </c>
      <c r="W56" s="11">
        <v>0</v>
      </c>
      <c r="X56" s="11">
        <v>0</v>
      </c>
      <c r="Y56" s="13">
        <v>0</v>
      </c>
      <c r="Z56" s="12">
        <v>1029.45</v>
      </c>
      <c r="AA56" s="11">
        <v>0</v>
      </c>
      <c r="AB56" s="12">
        <v>33793710.579999998</v>
      </c>
      <c r="AC56" s="11">
        <v>0</v>
      </c>
      <c r="AD56" s="11">
        <v>0</v>
      </c>
      <c r="AE56" s="11">
        <v>0</v>
      </c>
      <c r="AF56" s="13">
        <v>0</v>
      </c>
      <c r="AG56" s="11">
        <v>0</v>
      </c>
      <c r="AH56" s="11">
        <v>0</v>
      </c>
      <c r="AI56" s="11">
        <v>0</v>
      </c>
      <c r="AJ56" s="11">
        <v>0</v>
      </c>
      <c r="AK56" s="12">
        <v>38691230.390000001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/>
      <c r="AT56" s="11"/>
      <c r="AU56" s="11"/>
      <c r="AV56" s="11"/>
      <c r="AW56" s="11"/>
      <c r="AX56" s="11"/>
      <c r="AY56" s="11"/>
      <c r="AZ56" s="11"/>
    </row>
    <row r="57" spans="1:52" x14ac:dyDescent="0.2">
      <c r="A57" s="9" t="s">
        <v>315</v>
      </c>
      <c r="B57" s="14">
        <v>2243.6</v>
      </c>
      <c r="C57" s="11">
        <v>11.88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3">
        <v>0</v>
      </c>
      <c r="N57" s="13">
        <v>0</v>
      </c>
      <c r="O57" s="11">
        <v>0</v>
      </c>
      <c r="P57" s="11">
        <v>0</v>
      </c>
      <c r="Q57" s="11">
        <v>0</v>
      </c>
      <c r="R57" s="11">
        <v>8.5</v>
      </c>
      <c r="S57" s="11">
        <v>0</v>
      </c>
      <c r="T57" s="13">
        <v>0</v>
      </c>
      <c r="U57" s="13">
        <v>0</v>
      </c>
      <c r="V57" s="13">
        <v>0</v>
      </c>
      <c r="W57" s="11">
        <v>0</v>
      </c>
      <c r="X57" s="11">
        <v>0</v>
      </c>
      <c r="Y57" s="13">
        <v>0</v>
      </c>
      <c r="Z57" s="11">
        <v>3.38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3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/>
      <c r="AT57" s="11"/>
      <c r="AU57" s="11"/>
      <c r="AV57" s="11"/>
      <c r="AW57" s="11"/>
      <c r="AX57" s="11"/>
      <c r="AY57" s="11"/>
      <c r="AZ57" s="11"/>
    </row>
    <row r="58" spans="1:52" x14ac:dyDescent="0.2">
      <c r="A58" s="9" t="s">
        <v>226</v>
      </c>
      <c r="B58" s="13">
        <v>5.77</v>
      </c>
      <c r="C58" s="12">
        <v>753028.56</v>
      </c>
      <c r="D58" s="12">
        <v>-726441.13</v>
      </c>
      <c r="E58" s="12">
        <v>-589527.57999999996</v>
      </c>
      <c r="F58" s="11">
        <v>0</v>
      </c>
      <c r="G58" s="12">
        <v>-136913.54999999999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3">
        <v>0</v>
      </c>
      <c r="N58" s="13">
        <v>0</v>
      </c>
      <c r="O58" s="11">
        <v>0</v>
      </c>
      <c r="P58" s="11">
        <v>0</v>
      </c>
      <c r="Q58" s="12">
        <v>66728.240000000005</v>
      </c>
      <c r="R58" s="12">
        <v>193237.36</v>
      </c>
      <c r="S58" s="11">
        <v>0</v>
      </c>
      <c r="T58" s="13">
        <v>33.700000000000003</v>
      </c>
      <c r="U58" s="13">
        <v>0</v>
      </c>
      <c r="V58" s="13">
        <v>0</v>
      </c>
      <c r="W58" s="12">
        <v>490000</v>
      </c>
      <c r="X58" s="11">
        <v>0</v>
      </c>
      <c r="Y58" s="13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3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2">
        <v>3029.26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/>
      <c r="AT58" s="11"/>
      <c r="AU58" s="11"/>
      <c r="AV58" s="11"/>
      <c r="AW58" s="11"/>
      <c r="AX58" s="11"/>
      <c r="AY58" s="11"/>
      <c r="AZ58" s="11"/>
    </row>
    <row r="59" spans="1:52" x14ac:dyDescent="0.2">
      <c r="A59" s="9" t="s">
        <v>329</v>
      </c>
      <c r="B59" s="13">
        <v>0.38</v>
      </c>
      <c r="C59" s="11">
        <v>740.67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3">
        <v>0</v>
      </c>
      <c r="N59" s="13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3">
        <v>0</v>
      </c>
      <c r="U59" s="13">
        <v>0</v>
      </c>
      <c r="V59" s="13">
        <v>0</v>
      </c>
      <c r="W59" s="11">
        <v>0</v>
      </c>
      <c r="X59" s="11">
        <v>0</v>
      </c>
      <c r="Y59" s="13">
        <v>0</v>
      </c>
      <c r="Z59" s="11">
        <v>740.67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3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/>
      <c r="AT59" s="11"/>
      <c r="AU59" s="11"/>
      <c r="AV59" s="11"/>
      <c r="AW59" s="11"/>
      <c r="AX59" s="11"/>
      <c r="AY59" s="11"/>
      <c r="AZ59" s="11"/>
    </row>
    <row r="60" spans="1:52" x14ac:dyDescent="0.2">
      <c r="A60" s="9" t="s">
        <v>318</v>
      </c>
      <c r="B60" s="13">
        <v>0.08</v>
      </c>
      <c r="C60" s="12">
        <v>186214.49</v>
      </c>
      <c r="D60" s="11">
        <v>-10</v>
      </c>
      <c r="E60" s="11">
        <v>-10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3">
        <v>0</v>
      </c>
      <c r="N60" s="13">
        <v>0</v>
      </c>
      <c r="O60" s="11">
        <v>0</v>
      </c>
      <c r="P60" s="11">
        <v>0</v>
      </c>
      <c r="Q60" s="11">
        <v>0</v>
      </c>
      <c r="R60" s="12">
        <v>186214.49</v>
      </c>
      <c r="S60" s="11">
        <v>0</v>
      </c>
      <c r="T60" s="13">
        <v>0</v>
      </c>
      <c r="U60" s="13">
        <v>0</v>
      </c>
      <c r="V60" s="13">
        <v>0</v>
      </c>
      <c r="W60" s="11">
        <v>0</v>
      </c>
      <c r="X60" s="11">
        <v>0</v>
      </c>
      <c r="Y60" s="13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3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/>
      <c r="AT60" s="11"/>
      <c r="AU60" s="11"/>
      <c r="AV60" s="11"/>
      <c r="AW60" s="11"/>
      <c r="AX60" s="11"/>
      <c r="AY60" s="11"/>
      <c r="AZ60" s="11"/>
    </row>
    <row r="61" spans="1:52" x14ac:dyDescent="0.2">
      <c r="A61" s="9" t="s">
        <v>448</v>
      </c>
      <c r="B61" s="13">
        <v>1</v>
      </c>
      <c r="C61" s="12">
        <v>19674433.09</v>
      </c>
      <c r="D61" s="12">
        <v>-60956759.359999999</v>
      </c>
      <c r="E61" s="12">
        <v>-60941572.689999998</v>
      </c>
      <c r="F61" s="11">
        <v>0</v>
      </c>
      <c r="G61" s="12">
        <v>-15186.67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3">
        <v>0</v>
      </c>
      <c r="N61" s="13">
        <v>0</v>
      </c>
      <c r="O61" s="11">
        <v>0</v>
      </c>
      <c r="P61" s="11">
        <v>0</v>
      </c>
      <c r="Q61" s="11">
        <v>0</v>
      </c>
      <c r="R61" s="12">
        <v>10299096.73</v>
      </c>
      <c r="S61" s="12">
        <v>5000</v>
      </c>
      <c r="T61" s="13">
        <v>7.48</v>
      </c>
      <c r="U61" s="13">
        <v>0</v>
      </c>
      <c r="V61" s="13">
        <v>0</v>
      </c>
      <c r="W61" s="11">
        <v>0</v>
      </c>
      <c r="X61" s="11">
        <v>0</v>
      </c>
      <c r="Y61" s="13">
        <v>0</v>
      </c>
      <c r="Z61" s="12">
        <v>1144</v>
      </c>
      <c r="AA61" s="11">
        <v>0</v>
      </c>
      <c r="AB61" s="12">
        <v>9369184.8800000008</v>
      </c>
      <c r="AC61" s="11">
        <v>0</v>
      </c>
      <c r="AD61" s="11">
        <v>0</v>
      </c>
      <c r="AE61" s="11">
        <v>0</v>
      </c>
      <c r="AF61" s="13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/>
      <c r="AT61" s="11"/>
      <c r="AU61" s="11"/>
      <c r="AV61" s="11"/>
      <c r="AW61" s="11"/>
      <c r="AX61" s="11"/>
      <c r="AY61" s="11"/>
      <c r="AZ61" s="11"/>
    </row>
    <row r="62" spans="1:52" x14ac:dyDescent="0.2">
      <c r="A62" s="9" t="s">
        <v>182</v>
      </c>
      <c r="B62" s="14">
        <v>1788</v>
      </c>
      <c r="C62" s="12">
        <v>9431.5499999999993</v>
      </c>
      <c r="D62" s="12">
        <v>-29787.21</v>
      </c>
      <c r="E62" s="12">
        <v>-28835.7</v>
      </c>
      <c r="F62" s="11">
        <v>0</v>
      </c>
      <c r="G62" s="11">
        <v>-951.51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3">
        <v>0</v>
      </c>
      <c r="N62" s="13">
        <v>0</v>
      </c>
      <c r="O62" s="11">
        <v>0</v>
      </c>
      <c r="P62" s="11">
        <v>0</v>
      </c>
      <c r="Q62" s="12">
        <v>2946.98</v>
      </c>
      <c r="R62" s="12">
        <v>6396.01</v>
      </c>
      <c r="S62" s="11">
        <v>33.549999999999997</v>
      </c>
      <c r="T62" s="13">
        <v>0</v>
      </c>
      <c r="U62" s="13">
        <v>0</v>
      </c>
      <c r="V62" s="13">
        <v>0</v>
      </c>
      <c r="W62" s="11">
        <v>55</v>
      </c>
      <c r="X62" s="11">
        <v>0</v>
      </c>
      <c r="Y62" s="13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3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/>
      <c r="AT62" s="11"/>
      <c r="AU62" s="11"/>
      <c r="AV62" s="11"/>
      <c r="AW62" s="11"/>
      <c r="AX62" s="11"/>
      <c r="AY62" s="11"/>
      <c r="AZ62" s="11"/>
    </row>
    <row r="63" spans="1:52" x14ac:dyDescent="0.2">
      <c r="A63" s="9" t="s">
        <v>309</v>
      </c>
      <c r="B63" s="13">
        <v>0.82</v>
      </c>
      <c r="C63" s="12">
        <v>159147.47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3">
        <v>0</v>
      </c>
      <c r="N63" s="13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3">
        <v>0</v>
      </c>
      <c r="U63" s="13">
        <v>0</v>
      </c>
      <c r="V63" s="13">
        <v>0</v>
      </c>
      <c r="W63" s="11">
        <v>0</v>
      </c>
      <c r="X63" s="11">
        <v>0</v>
      </c>
      <c r="Y63" s="13">
        <v>0</v>
      </c>
      <c r="Z63" s="12">
        <v>159147.47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3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/>
      <c r="AT63" s="11"/>
      <c r="AU63" s="11"/>
      <c r="AV63" s="11"/>
      <c r="AW63" s="11"/>
      <c r="AX63" s="11"/>
      <c r="AY63" s="11"/>
      <c r="AZ63" s="11"/>
    </row>
    <row r="64" spans="1:52" x14ac:dyDescent="0.2">
      <c r="A64" s="9" t="s">
        <v>449</v>
      </c>
      <c r="B64" s="13">
        <v>0.15</v>
      </c>
      <c r="C64" s="12">
        <v>4272069.95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3">
        <v>0</v>
      </c>
      <c r="N64" s="13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3">
        <v>0</v>
      </c>
      <c r="U64" s="13">
        <v>0</v>
      </c>
      <c r="V64" s="13">
        <v>0</v>
      </c>
      <c r="W64" s="11">
        <v>0</v>
      </c>
      <c r="X64" s="11">
        <v>0</v>
      </c>
      <c r="Y64" s="13">
        <v>0</v>
      </c>
      <c r="Z64" s="12">
        <v>4272069.95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3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/>
      <c r="AT64" s="11"/>
      <c r="AU64" s="11"/>
      <c r="AV64" s="11"/>
      <c r="AW64" s="11"/>
      <c r="AX64" s="11"/>
      <c r="AY64" s="11"/>
      <c r="AZ64" s="11"/>
    </row>
    <row r="65" spans="1:52" x14ac:dyDescent="0.2">
      <c r="A65" s="9" t="s">
        <v>450</v>
      </c>
      <c r="B65" s="13">
        <v>7.18</v>
      </c>
      <c r="C65" s="12">
        <v>162992.68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3">
        <v>0</v>
      </c>
      <c r="N65" s="13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3">
        <v>0</v>
      </c>
      <c r="U65" s="13">
        <v>0</v>
      </c>
      <c r="V65" s="13">
        <v>0</v>
      </c>
      <c r="W65" s="11">
        <v>0</v>
      </c>
      <c r="X65" s="11">
        <v>0</v>
      </c>
      <c r="Y65" s="13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2">
        <v>162992.68</v>
      </c>
      <c r="AF65" s="13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/>
      <c r="AT65" s="11"/>
      <c r="AU65" s="11"/>
      <c r="AV65" s="11"/>
      <c r="AW65" s="11"/>
      <c r="AX65" s="11"/>
      <c r="AY65" s="11"/>
      <c r="AZ65" s="11"/>
    </row>
    <row r="66" spans="1:52" x14ac:dyDescent="0.2">
      <c r="A66" s="9" t="s">
        <v>287</v>
      </c>
      <c r="B66" s="13">
        <v>0.49</v>
      </c>
      <c r="C66" s="12">
        <v>933182.17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3">
        <v>0</v>
      </c>
      <c r="N66" s="13">
        <v>0</v>
      </c>
      <c r="O66" s="11">
        <v>0</v>
      </c>
      <c r="P66" s="11">
        <v>0</v>
      </c>
      <c r="Q66" s="12">
        <v>24407.98</v>
      </c>
      <c r="R66" s="12">
        <v>105118.19</v>
      </c>
      <c r="S66" s="11">
        <v>0</v>
      </c>
      <c r="T66" s="13">
        <v>0</v>
      </c>
      <c r="U66" s="13">
        <v>0</v>
      </c>
      <c r="V66" s="13">
        <v>0</v>
      </c>
      <c r="W66" s="12">
        <v>803656</v>
      </c>
      <c r="X66" s="11">
        <v>0</v>
      </c>
      <c r="Y66" s="13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3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/>
      <c r="AT66" s="11"/>
      <c r="AU66" s="11"/>
      <c r="AV66" s="11"/>
      <c r="AW66" s="11"/>
      <c r="AX66" s="11"/>
      <c r="AY66" s="11"/>
      <c r="AZ66" s="11"/>
    </row>
    <row r="67" spans="1:52" x14ac:dyDescent="0.2">
      <c r="A67" s="9" t="s">
        <v>335</v>
      </c>
      <c r="B67" s="13">
        <v>124.79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3">
        <v>0</v>
      </c>
      <c r="N67" s="13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3">
        <v>0</v>
      </c>
      <c r="U67" s="13">
        <v>0</v>
      </c>
      <c r="V67" s="13">
        <v>0</v>
      </c>
      <c r="W67" s="11">
        <v>0</v>
      </c>
      <c r="X67" s="11">
        <v>0</v>
      </c>
      <c r="Y67" s="13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3">
        <v>0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/>
      <c r="AT67" s="11"/>
      <c r="AU67" s="11"/>
      <c r="AV67" s="11"/>
      <c r="AW67" s="11"/>
      <c r="AX67" s="11"/>
      <c r="AY67" s="11"/>
      <c r="AZ67" s="11"/>
    </row>
    <row r="68" spans="1:52" x14ac:dyDescent="0.2">
      <c r="A68" s="9" t="s">
        <v>451</v>
      </c>
      <c r="B68" s="13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3">
        <v>0</v>
      </c>
      <c r="N68" s="13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3">
        <v>0</v>
      </c>
      <c r="U68" s="13">
        <v>0</v>
      </c>
      <c r="V68" s="13">
        <v>0</v>
      </c>
      <c r="W68" s="11">
        <v>0</v>
      </c>
      <c r="X68" s="11">
        <v>0</v>
      </c>
      <c r="Y68" s="13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3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/>
      <c r="AT68" s="11"/>
      <c r="AU68" s="11"/>
      <c r="AV68" s="11"/>
      <c r="AW68" s="11"/>
      <c r="AX68" s="11"/>
      <c r="AY68" s="11"/>
      <c r="AZ68" s="11"/>
    </row>
    <row r="69" spans="1:52" x14ac:dyDescent="0.2">
      <c r="A69" s="9" t="s">
        <v>452</v>
      </c>
      <c r="B69" s="13">
        <v>0.27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3">
        <v>0</v>
      </c>
      <c r="N69" s="13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3">
        <v>0</v>
      </c>
      <c r="U69" s="13">
        <v>0</v>
      </c>
      <c r="V69" s="13">
        <v>0</v>
      </c>
      <c r="W69" s="11">
        <v>0</v>
      </c>
      <c r="X69" s="11">
        <v>0</v>
      </c>
      <c r="Y69" s="13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3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/>
      <c r="AT69" s="11"/>
      <c r="AU69" s="11"/>
      <c r="AV69" s="11"/>
      <c r="AW69" s="11"/>
      <c r="AX69" s="11"/>
      <c r="AY69" s="11"/>
      <c r="AZ69" s="11"/>
    </row>
    <row r="70" spans="1:52" x14ac:dyDescent="0.2">
      <c r="A70" s="9" t="s">
        <v>331</v>
      </c>
      <c r="B70" s="13">
        <v>1.21</v>
      </c>
      <c r="C70" s="11">
        <v>92.04</v>
      </c>
      <c r="D70" s="11">
        <v>-22.5</v>
      </c>
      <c r="E70" s="11">
        <v>-22.5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3">
        <v>0</v>
      </c>
      <c r="N70" s="13">
        <v>0</v>
      </c>
      <c r="O70" s="11">
        <v>0</v>
      </c>
      <c r="P70" s="11">
        <v>0</v>
      </c>
      <c r="Q70" s="11">
        <v>0</v>
      </c>
      <c r="R70" s="11">
        <v>92.04</v>
      </c>
      <c r="S70" s="11">
        <v>0</v>
      </c>
      <c r="T70" s="13">
        <v>0</v>
      </c>
      <c r="U70" s="13">
        <v>0</v>
      </c>
      <c r="V70" s="13">
        <v>0</v>
      </c>
      <c r="W70" s="11">
        <v>0</v>
      </c>
      <c r="X70" s="11">
        <v>0</v>
      </c>
      <c r="Y70" s="13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3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1"/>
      <c r="AT70" s="11"/>
      <c r="AU70" s="11"/>
      <c r="AV70" s="11"/>
      <c r="AW70" s="11"/>
      <c r="AX70" s="11"/>
      <c r="AY70" s="11"/>
      <c r="AZ70" s="11"/>
    </row>
    <row r="71" spans="1:52" x14ac:dyDescent="0.2">
      <c r="A71" s="9" t="s">
        <v>113</v>
      </c>
      <c r="B71" s="13">
        <v>5</v>
      </c>
      <c r="C71" s="12">
        <v>6922393.8200000003</v>
      </c>
      <c r="D71" s="12">
        <v>-6808630.7400000002</v>
      </c>
      <c r="E71" s="12">
        <v>-6680965.7999999998</v>
      </c>
      <c r="F71" s="11">
        <v>0</v>
      </c>
      <c r="G71" s="12">
        <v>-127664.08</v>
      </c>
      <c r="H71" s="11">
        <v>0</v>
      </c>
      <c r="I71" s="11">
        <v>0</v>
      </c>
      <c r="J71" s="11">
        <v>0</v>
      </c>
      <c r="K71" s="11">
        <v>0</v>
      </c>
      <c r="L71" s="11">
        <v>-0.85</v>
      </c>
      <c r="M71" s="13">
        <v>0</v>
      </c>
      <c r="N71" s="13">
        <v>0</v>
      </c>
      <c r="O71" s="11">
        <v>0</v>
      </c>
      <c r="P71" s="11">
        <v>0</v>
      </c>
      <c r="Q71" s="12">
        <v>3603.66</v>
      </c>
      <c r="R71" s="12">
        <v>307202.15000000002</v>
      </c>
      <c r="S71" s="12">
        <v>13445.08</v>
      </c>
      <c r="T71" s="13">
        <v>238.28</v>
      </c>
      <c r="U71" s="13">
        <v>0</v>
      </c>
      <c r="V71" s="13">
        <v>0</v>
      </c>
      <c r="W71" s="12">
        <v>290225</v>
      </c>
      <c r="X71" s="11">
        <v>0</v>
      </c>
      <c r="Y71" s="13">
        <v>0</v>
      </c>
      <c r="Z71" s="12">
        <v>6007123.5599999996</v>
      </c>
      <c r="AA71" s="11">
        <v>0</v>
      </c>
      <c r="AB71" s="11">
        <v>0</v>
      </c>
      <c r="AC71" s="11">
        <v>0</v>
      </c>
      <c r="AD71" s="11">
        <v>0</v>
      </c>
      <c r="AE71" s="12">
        <v>300556.08</v>
      </c>
      <c r="AF71" s="13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/>
      <c r="AT71" s="11"/>
      <c r="AU71" s="11"/>
      <c r="AV71" s="11"/>
      <c r="AW71" s="11"/>
      <c r="AX71" s="11"/>
      <c r="AY71" s="11"/>
      <c r="AZ71" s="11"/>
    </row>
    <row r="72" spans="1:52" x14ac:dyDescent="0.2">
      <c r="A72" s="9" t="s">
        <v>453</v>
      </c>
      <c r="B72" s="13">
        <v>154.49</v>
      </c>
      <c r="C72" s="12">
        <v>25001.51</v>
      </c>
      <c r="D72" s="11">
        <v>-1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3">
        <v>-1</v>
      </c>
      <c r="N72" s="13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3">
        <v>0</v>
      </c>
      <c r="U72" s="13">
        <v>0</v>
      </c>
      <c r="V72" s="13">
        <v>0</v>
      </c>
      <c r="W72" s="11">
        <v>0</v>
      </c>
      <c r="X72" s="11">
        <v>0</v>
      </c>
      <c r="Y72" s="13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2">
        <v>25001.51</v>
      </c>
      <c r="AF72" s="13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/>
      <c r="AT72" s="11"/>
      <c r="AU72" s="11"/>
      <c r="AV72" s="11"/>
      <c r="AW72" s="11"/>
      <c r="AX72" s="11"/>
      <c r="AY72" s="11"/>
      <c r="AZ72" s="11"/>
    </row>
    <row r="73" spans="1:52" x14ac:dyDescent="0.2">
      <c r="A73" s="9" t="s">
        <v>454</v>
      </c>
      <c r="B73" s="13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3">
        <v>0</v>
      </c>
      <c r="N73" s="13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3">
        <v>0</v>
      </c>
      <c r="U73" s="13">
        <v>0</v>
      </c>
      <c r="V73" s="13">
        <v>0</v>
      </c>
      <c r="W73" s="11">
        <v>0</v>
      </c>
      <c r="X73" s="11">
        <v>0</v>
      </c>
      <c r="Y73" s="13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3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/>
      <c r="AT73" s="11"/>
      <c r="AU73" s="11"/>
      <c r="AV73" s="11"/>
      <c r="AW73" s="11"/>
      <c r="AX73" s="11"/>
      <c r="AY73" s="11"/>
      <c r="AZ73" s="11"/>
    </row>
    <row r="74" spans="1:52" x14ac:dyDescent="0.2">
      <c r="A74" s="9" t="s">
        <v>61</v>
      </c>
      <c r="B74" s="13">
        <v>3.34</v>
      </c>
      <c r="C74" s="12">
        <v>97028276.629999995</v>
      </c>
      <c r="D74" s="12">
        <v>-156370722.66999999</v>
      </c>
      <c r="E74" s="11">
        <v>0</v>
      </c>
      <c r="F74" s="11">
        <v>0</v>
      </c>
      <c r="G74" s="11">
        <v>0</v>
      </c>
      <c r="H74" s="11">
        <v>0</v>
      </c>
      <c r="I74" s="12">
        <v>-156370722.66999999</v>
      </c>
      <c r="J74" s="11">
        <v>0</v>
      </c>
      <c r="K74" s="11">
        <v>0</v>
      </c>
      <c r="L74" s="11">
        <v>0</v>
      </c>
      <c r="M74" s="13">
        <v>0</v>
      </c>
      <c r="N74" s="13">
        <v>0</v>
      </c>
      <c r="O74" s="11">
        <v>0</v>
      </c>
      <c r="P74" s="11">
        <v>0</v>
      </c>
      <c r="Q74" s="11">
        <v>1</v>
      </c>
      <c r="R74" s="11">
        <v>0</v>
      </c>
      <c r="S74" s="11">
        <v>0</v>
      </c>
      <c r="T74" s="13">
        <v>0</v>
      </c>
      <c r="U74" s="13">
        <v>0</v>
      </c>
      <c r="V74" s="13">
        <v>0</v>
      </c>
      <c r="W74" s="11">
        <v>0</v>
      </c>
      <c r="X74" s="11">
        <v>0</v>
      </c>
      <c r="Y74" s="13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2">
        <v>97028275.629999995</v>
      </c>
      <c r="AF74" s="13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/>
      <c r="AT74" s="11"/>
      <c r="AU74" s="11"/>
      <c r="AV74" s="11"/>
      <c r="AW74" s="11"/>
      <c r="AX74" s="11"/>
      <c r="AY74" s="11"/>
      <c r="AZ74" s="11"/>
    </row>
    <row r="75" spans="1:52" x14ac:dyDescent="0.2">
      <c r="A75" s="9" t="s">
        <v>455</v>
      </c>
      <c r="B75" s="13">
        <v>1</v>
      </c>
      <c r="C75" s="12">
        <v>1851702.41</v>
      </c>
      <c r="D75" s="12">
        <v>-7414886.3899999997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2">
        <v>-7414886.3899999997</v>
      </c>
      <c r="M75" s="13">
        <v>0</v>
      </c>
      <c r="N75" s="13">
        <v>0</v>
      </c>
      <c r="O75" s="11">
        <v>0</v>
      </c>
      <c r="P75" s="11">
        <v>0</v>
      </c>
      <c r="Q75" s="11">
        <v>0</v>
      </c>
      <c r="R75" s="11">
        <v>864.58</v>
      </c>
      <c r="S75" s="11">
        <v>0</v>
      </c>
      <c r="T75" s="13">
        <v>0</v>
      </c>
      <c r="U75" s="13">
        <v>0</v>
      </c>
      <c r="V75" s="13">
        <v>0</v>
      </c>
      <c r="W75" s="11">
        <v>0</v>
      </c>
      <c r="X75" s="11">
        <v>0</v>
      </c>
      <c r="Y75" s="13">
        <v>0</v>
      </c>
      <c r="Z75" s="12">
        <v>1850837.83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3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/>
      <c r="AT75" s="11"/>
      <c r="AU75" s="11"/>
      <c r="AV75" s="11"/>
      <c r="AW75" s="11"/>
      <c r="AX75" s="11"/>
      <c r="AY75" s="11"/>
      <c r="AZ75" s="11"/>
    </row>
    <row r="76" spans="1:52" x14ac:dyDescent="0.2">
      <c r="A76" s="9" t="s">
        <v>236</v>
      </c>
      <c r="B76" s="13">
        <v>5.59</v>
      </c>
      <c r="C76" s="12">
        <v>757104.72</v>
      </c>
      <c r="D76" s="12">
        <v>-557941.17000000004</v>
      </c>
      <c r="E76" s="12">
        <v>-540507.34</v>
      </c>
      <c r="F76" s="11">
        <v>0</v>
      </c>
      <c r="G76" s="12">
        <v>-17433.830000000002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3">
        <v>0</v>
      </c>
      <c r="N76" s="13">
        <v>0</v>
      </c>
      <c r="O76" s="11">
        <v>0</v>
      </c>
      <c r="P76" s="11">
        <v>0</v>
      </c>
      <c r="Q76" s="12">
        <v>1208.3399999999999</v>
      </c>
      <c r="R76" s="12">
        <v>90221.48</v>
      </c>
      <c r="S76" s="11">
        <v>0</v>
      </c>
      <c r="T76" s="13">
        <v>0</v>
      </c>
      <c r="U76" s="13">
        <v>0</v>
      </c>
      <c r="V76" s="13">
        <v>0</v>
      </c>
      <c r="W76" s="12">
        <v>99482.76</v>
      </c>
      <c r="X76" s="11">
        <v>0</v>
      </c>
      <c r="Y76" s="13">
        <v>0</v>
      </c>
      <c r="Z76" s="12">
        <v>566192.14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3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/>
      <c r="AT76" s="11"/>
      <c r="AU76" s="11"/>
      <c r="AV76" s="11"/>
      <c r="AW76" s="11"/>
      <c r="AX76" s="11"/>
      <c r="AY76" s="11"/>
      <c r="AZ76" s="11"/>
    </row>
    <row r="77" spans="1:52" x14ac:dyDescent="0.2">
      <c r="A77" s="9" t="s">
        <v>222</v>
      </c>
      <c r="B77" s="13">
        <v>0.71</v>
      </c>
      <c r="C77" s="12">
        <v>7432422.54</v>
      </c>
      <c r="D77" s="12">
        <v>-12667784.58</v>
      </c>
      <c r="E77" s="12">
        <v>-12662343.140000001</v>
      </c>
      <c r="F77" s="11">
        <v>0</v>
      </c>
      <c r="G77" s="12">
        <v>-5441.44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3">
        <v>0</v>
      </c>
      <c r="N77" s="13">
        <v>0</v>
      </c>
      <c r="O77" s="11">
        <v>0</v>
      </c>
      <c r="P77" s="11">
        <v>0</v>
      </c>
      <c r="Q77" s="11">
        <v>0</v>
      </c>
      <c r="R77" s="12">
        <v>7394784.54</v>
      </c>
      <c r="S77" s="12">
        <v>37638</v>
      </c>
      <c r="T77" s="13">
        <v>0</v>
      </c>
      <c r="U77" s="13">
        <v>0</v>
      </c>
      <c r="V77" s="13">
        <v>0</v>
      </c>
      <c r="W77" s="11">
        <v>0</v>
      </c>
      <c r="X77" s="11">
        <v>0</v>
      </c>
      <c r="Y77" s="13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3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/>
      <c r="AT77" s="11"/>
      <c r="AU77" s="11"/>
      <c r="AV77" s="11"/>
      <c r="AW77" s="11"/>
      <c r="AX77" s="11"/>
      <c r="AY77" s="11"/>
      <c r="AZ77" s="11"/>
    </row>
    <row r="78" spans="1:52" x14ac:dyDescent="0.2">
      <c r="A78" s="9" t="s">
        <v>252</v>
      </c>
      <c r="B78" s="13">
        <v>0.78</v>
      </c>
      <c r="C78" s="12">
        <v>3335087.91</v>
      </c>
      <c r="D78" s="12">
        <v>-4360204.72</v>
      </c>
      <c r="E78" s="12">
        <v>-4360204.72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3">
        <v>0</v>
      </c>
      <c r="N78" s="13">
        <v>0</v>
      </c>
      <c r="O78" s="11">
        <v>0</v>
      </c>
      <c r="P78" s="11">
        <v>0</v>
      </c>
      <c r="Q78" s="11">
        <v>0</v>
      </c>
      <c r="R78" s="12">
        <v>3304287.91</v>
      </c>
      <c r="S78" s="12">
        <v>30800</v>
      </c>
      <c r="T78" s="13">
        <v>0</v>
      </c>
      <c r="U78" s="13">
        <v>0</v>
      </c>
      <c r="V78" s="13">
        <v>0</v>
      </c>
      <c r="W78" s="11">
        <v>0</v>
      </c>
      <c r="X78" s="11">
        <v>0</v>
      </c>
      <c r="Y78" s="13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3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/>
      <c r="AT78" s="11"/>
      <c r="AU78" s="11"/>
      <c r="AV78" s="11"/>
      <c r="AW78" s="11"/>
      <c r="AX78" s="11"/>
      <c r="AY78" s="11"/>
      <c r="AZ78" s="11"/>
    </row>
    <row r="79" spans="1:52" x14ac:dyDescent="0.2">
      <c r="A79" s="9" t="s">
        <v>218</v>
      </c>
      <c r="B79" s="13">
        <v>1.32</v>
      </c>
      <c r="C79" s="12">
        <v>4392847.01</v>
      </c>
      <c r="D79" s="12">
        <v>-11260510.199999999</v>
      </c>
      <c r="E79" s="12">
        <v>-11260510.199999999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3">
        <v>0</v>
      </c>
      <c r="N79" s="13">
        <v>0</v>
      </c>
      <c r="O79" s="11">
        <v>0</v>
      </c>
      <c r="P79" s="11">
        <v>0</v>
      </c>
      <c r="Q79" s="11">
        <v>0</v>
      </c>
      <c r="R79" s="12">
        <v>4363843.01</v>
      </c>
      <c r="S79" s="12">
        <v>29004</v>
      </c>
      <c r="T79" s="13">
        <v>0</v>
      </c>
      <c r="U79" s="13">
        <v>0</v>
      </c>
      <c r="V79" s="13">
        <v>0</v>
      </c>
      <c r="W79" s="11">
        <v>0</v>
      </c>
      <c r="X79" s="11">
        <v>0</v>
      </c>
      <c r="Y79" s="13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3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/>
      <c r="AT79" s="11"/>
      <c r="AU79" s="11"/>
      <c r="AV79" s="11"/>
      <c r="AW79" s="11"/>
      <c r="AX79" s="11"/>
      <c r="AY79" s="11"/>
      <c r="AZ79" s="11"/>
    </row>
    <row r="80" spans="1:52" x14ac:dyDescent="0.2">
      <c r="A80" s="9" t="s">
        <v>262</v>
      </c>
      <c r="B80" s="13">
        <v>0.13</v>
      </c>
      <c r="C80" s="12">
        <v>19074402.239999998</v>
      </c>
      <c r="D80" s="12">
        <v>-35647330.579999998</v>
      </c>
      <c r="E80" s="12">
        <v>-35647330.579999998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3">
        <v>0</v>
      </c>
      <c r="N80" s="13">
        <v>0</v>
      </c>
      <c r="O80" s="11">
        <v>0</v>
      </c>
      <c r="P80" s="11">
        <v>0</v>
      </c>
      <c r="Q80" s="12">
        <v>902267</v>
      </c>
      <c r="R80" s="12">
        <v>17453371.48</v>
      </c>
      <c r="S80" s="12">
        <v>718763.76</v>
      </c>
      <c r="T80" s="13">
        <v>0</v>
      </c>
      <c r="U80" s="13">
        <v>0</v>
      </c>
      <c r="V80" s="13">
        <v>0</v>
      </c>
      <c r="W80" s="11">
        <v>0</v>
      </c>
      <c r="X80" s="11">
        <v>0</v>
      </c>
      <c r="Y80" s="13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3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/>
      <c r="AT80" s="11"/>
      <c r="AU80" s="11"/>
      <c r="AV80" s="11"/>
      <c r="AW80" s="11"/>
      <c r="AX80" s="11"/>
      <c r="AY80" s="11"/>
      <c r="AZ80" s="11"/>
    </row>
    <row r="81" spans="1:52" x14ac:dyDescent="0.2">
      <c r="A81" s="9" t="s">
        <v>456</v>
      </c>
      <c r="B81" s="13">
        <v>0.26</v>
      </c>
      <c r="C81" s="12">
        <v>1221681.3600000001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3">
        <v>0</v>
      </c>
      <c r="N81" s="13">
        <v>0</v>
      </c>
      <c r="O81" s="11">
        <v>0</v>
      </c>
      <c r="P81" s="11">
        <v>0</v>
      </c>
      <c r="Q81" s="11">
        <v>0</v>
      </c>
      <c r="R81" s="12">
        <v>14759.55</v>
      </c>
      <c r="S81" s="11">
        <v>0</v>
      </c>
      <c r="T81" s="13">
        <v>0</v>
      </c>
      <c r="U81" s="13">
        <v>0</v>
      </c>
      <c r="V81" s="13">
        <v>0</v>
      </c>
      <c r="W81" s="11">
        <v>0</v>
      </c>
      <c r="X81" s="11">
        <v>0</v>
      </c>
      <c r="Y81" s="13">
        <v>0</v>
      </c>
      <c r="Z81" s="12">
        <v>1206921.81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3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/>
      <c r="AT81" s="11"/>
      <c r="AU81" s="11"/>
      <c r="AV81" s="11"/>
      <c r="AW81" s="11"/>
      <c r="AX81" s="11"/>
      <c r="AY81" s="11"/>
      <c r="AZ81" s="11"/>
    </row>
    <row r="82" spans="1:52" x14ac:dyDescent="0.2">
      <c r="A82" s="9" t="s">
        <v>457</v>
      </c>
      <c r="B82" s="13">
        <v>1</v>
      </c>
      <c r="C82" s="12">
        <v>6532495.9400000004</v>
      </c>
      <c r="D82" s="12">
        <v>-36483099.259999998</v>
      </c>
      <c r="E82" s="12">
        <v>-11880596.26</v>
      </c>
      <c r="F82" s="11">
        <v>0</v>
      </c>
      <c r="G82" s="12">
        <v>-162503</v>
      </c>
      <c r="H82" s="11">
        <v>0</v>
      </c>
      <c r="I82" s="11">
        <v>0</v>
      </c>
      <c r="J82" s="12">
        <v>-12220000</v>
      </c>
      <c r="K82" s="12">
        <v>-12220000</v>
      </c>
      <c r="L82" s="11">
        <v>0</v>
      </c>
      <c r="M82" s="13">
        <v>0</v>
      </c>
      <c r="N82" s="13">
        <v>0</v>
      </c>
      <c r="O82" s="11">
        <v>0</v>
      </c>
      <c r="P82" s="11">
        <v>0</v>
      </c>
      <c r="Q82" s="11">
        <v>0</v>
      </c>
      <c r="R82" s="12">
        <v>2167299.08</v>
      </c>
      <c r="S82" s="11">
        <v>0</v>
      </c>
      <c r="T82" s="13">
        <v>0</v>
      </c>
      <c r="U82" s="13">
        <v>0</v>
      </c>
      <c r="V82" s="13">
        <v>0</v>
      </c>
      <c r="W82" s="11">
        <v>0</v>
      </c>
      <c r="X82" s="11">
        <v>0</v>
      </c>
      <c r="Y82" s="13">
        <v>0</v>
      </c>
      <c r="Z82" s="11">
        <v>310.86</v>
      </c>
      <c r="AA82" s="11">
        <v>0</v>
      </c>
      <c r="AB82" s="12">
        <v>4364886</v>
      </c>
      <c r="AC82" s="11">
        <v>0</v>
      </c>
      <c r="AD82" s="11">
        <v>0</v>
      </c>
      <c r="AE82" s="11">
        <v>0</v>
      </c>
      <c r="AF82" s="13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/>
      <c r="AT82" s="11"/>
      <c r="AU82" s="11"/>
      <c r="AV82" s="11"/>
      <c r="AW82" s="11"/>
      <c r="AX82" s="11"/>
      <c r="AY82" s="11"/>
      <c r="AZ82" s="11"/>
    </row>
    <row r="83" spans="1:52" x14ac:dyDescent="0.2">
      <c r="A83" s="9" t="s">
        <v>275</v>
      </c>
      <c r="B83" s="13">
        <v>8.74</v>
      </c>
      <c r="C83" s="12">
        <v>127668.91</v>
      </c>
      <c r="D83" s="12">
        <v>-106963.64</v>
      </c>
      <c r="E83" s="12">
        <v>-97964.11</v>
      </c>
      <c r="F83" s="11">
        <v>0</v>
      </c>
      <c r="G83" s="12">
        <v>-8999.5300000000007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3">
        <v>0</v>
      </c>
      <c r="N83" s="13">
        <v>0</v>
      </c>
      <c r="O83" s="11">
        <v>0</v>
      </c>
      <c r="P83" s="11">
        <v>0</v>
      </c>
      <c r="Q83" s="11">
        <v>388.31</v>
      </c>
      <c r="R83" s="12">
        <v>32392.04</v>
      </c>
      <c r="S83" s="11">
        <v>0</v>
      </c>
      <c r="T83" s="13">
        <v>92.91</v>
      </c>
      <c r="U83" s="13">
        <v>0</v>
      </c>
      <c r="V83" s="13">
        <v>0</v>
      </c>
      <c r="W83" s="12">
        <v>94795.65</v>
      </c>
      <c r="X83" s="11">
        <v>0</v>
      </c>
      <c r="Y83" s="13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3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1"/>
      <c r="AT83" s="11"/>
      <c r="AU83" s="11"/>
      <c r="AV83" s="11"/>
      <c r="AW83" s="11"/>
      <c r="AX83" s="11"/>
      <c r="AY83" s="11"/>
      <c r="AZ83" s="11"/>
    </row>
    <row r="84" spans="1:52" x14ac:dyDescent="0.2">
      <c r="A84" s="9" t="s">
        <v>119</v>
      </c>
      <c r="B84" s="13">
        <v>14.3</v>
      </c>
      <c r="C84" s="12">
        <v>2318230.0299999998</v>
      </c>
      <c r="D84" s="12">
        <v>-2598747.23</v>
      </c>
      <c r="E84" s="12">
        <v>-2147585.9</v>
      </c>
      <c r="F84" s="11">
        <v>0</v>
      </c>
      <c r="G84" s="12">
        <v>-250976.37</v>
      </c>
      <c r="H84" s="11">
        <v>0</v>
      </c>
      <c r="I84" s="11">
        <v>0</v>
      </c>
      <c r="J84" s="11">
        <v>0</v>
      </c>
      <c r="K84" s="12">
        <v>-200184.95</v>
      </c>
      <c r="L84" s="11">
        <v>0</v>
      </c>
      <c r="M84" s="13">
        <v>0</v>
      </c>
      <c r="N84" s="13">
        <v>0</v>
      </c>
      <c r="O84" s="11">
        <v>0</v>
      </c>
      <c r="P84" s="11">
        <v>0</v>
      </c>
      <c r="Q84" s="12">
        <v>4043.99</v>
      </c>
      <c r="R84" s="12">
        <v>110522.76</v>
      </c>
      <c r="S84" s="11">
        <v>284.7</v>
      </c>
      <c r="T84" s="13">
        <v>173.49</v>
      </c>
      <c r="U84" s="13">
        <v>0</v>
      </c>
      <c r="V84" s="13">
        <v>0</v>
      </c>
      <c r="W84" s="12">
        <v>1023308.51</v>
      </c>
      <c r="X84" s="12">
        <v>944849</v>
      </c>
      <c r="Y84" s="13">
        <v>0</v>
      </c>
      <c r="Z84" s="11">
        <v>0.96</v>
      </c>
      <c r="AA84" s="11">
        <v>0</v>
      </c>
      <c r="AB84" s="11">
        <v>0</v>
      </c>
      <c r="AC84" s="11">
        <v>0</v>
      </c>
      <c r="AD84" s="11">
        <v>0</v>
      </c>
      <c r="AE84" s="12">
        <v>205130.63</v>
      </c>
      <c r="AF84" s="13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2">
        <v>29915.99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/>
      <c r="AT84" s="11"/>
      <c r="AU84" s="11"/>
      <c r="AV84" s="11"/>
      <c r="AW84" s="11"/>
      <c r="AX84" s="11"/>
      <c r="AY84" s="11"/>
      <c r="AZ84" s="11"/>
    </row>
    <row r="85" spans="1:52" x14ac:dyDescent="0.2">
      <c r="A85" s="9" t="s">
        <v>458</v>
      </c>
      <c r="B85" s="13">
        <v>1</v>
      </c>
      <c r="C85" s="12">
        <v>1445802501.53</v>
      </c>
      <c r="D85" s="12">
        <v>-107308590.63</v>
      </c>
      <c r="E85" s="11">
        <v>0</v>
      </c>
      <c r="F85" s="11">
        <v>0</v>
      </c>
      <c r="G85" s="11">
        <v>0</v>
      </c>
      <c r="H85" s="11">
        <v>0</v>
      </c>
      <c r="I85" s="12">
        <v>-250000</v>
      </c>
      <c r="J85" s="12">
        <v>-100000008</v>
      </c>
      <c r="K85" s="11">
        <v>0</v>
      </c>
      <c r="L85" s="11">
        <v>0</v>
      </c>
      <c r="M85" s="14">
        <v>-7058582.6299999999</v>
      </c>
      <c r="N85" s="13">
        <v>0</v>
      </c>
      <c r="O85" s="11">
        <v>0</v>
      </c>
      <c r="P85" s="12">
        <v>429778238.32999998</v>
      </c>
      <c r="Q85" s="11">
        <v>0</v>
      </c>
      <c r="R85" s="11">
        <v>0</v>
      </c>
      <c r="S85" s="11">
        <v>0</v>
      </c>
      <c r="T85" s="13">
        <v>0</v>
      </c>
      <c r="U85" s="13">
        <v>0</v>
      </c>
      <c r="V85" s="13">
        <v>0</v>
      </c>
      <c r="W85" s="12">
        <v>29651372.780000001</v>
      </c>
      <c r="X85" s="11">
        <v>0</v>
      </c>
      <c r="Y85" s="13">
        <v>0</v>
      </c>
      <c r="Z85" s="11">
        <v>0</v>
      </c>
      <c r="AA85" s="11">
        <v>0</v>
      </c>
      <c r="AB85" s="12">
        <v>329408385.67000002</v>
      </c>
      <c r="AC85" s="11">
        <v>0</v>
      </c>
      <c r="AD85" s="11">
        <v>0</v>
      </c>
      <c r="AE85" s="12">
        <v>74169220.170000002</v>
      </c>
      <c r="AF85" s="13">
        <v>0</v>
      </c>
      <c r="AG85" s="11">
        <v>0</v>
      </c>
      <c r="AH85" s="11">
        <v>0</v>
      </c>
      <c r="AI85" s="11">
        <v>0</v>
      </c>
      <c r="AJ85" s="12">
        <v>453260000</v>
      </c>
      <c r="AK85" s="11">
        <v>0</v>
      </c>
      <c r="AL85" s="12">
        <v>123782031</v>
      </c>
      <c r="AM85" s="12">
        <v>5729814.0300000003</v>
      </c>
      <c r="AN85" s="12">
        <v>23429.97</v>
      </c>
      <c r="AO85" s="11">
        <v>0</v>
      </c>
      <c r="AP85" s="11">
        <v>9.58</v>
      </c>
      <c r="AQ85" s="11">
        <v>0</v>
      </c>
      <c r="AR85" s="11">
        <v>0</v>
      </c>
      <c r="AS85" s="11"/>
      <c r="AT85" s="11"/>
      <c r="AU85" s="11"/>
      <c r="AV85" s="11"/>
      <c r="AW85" s="11"/>
      <c r="AX85" s="11"/>
      <c r="AY85" s="11"/>
      <c r="AZ85" s="11"/>
    </row>
    <row r="86" spans="1:52" x14ac:dyDescent="0.2">
      <c r="A86" s="9" t="s">
        <v>459</v>
      </c>
      <c r="B86" s="13">
        <v>1</v>
      </c>
      <c r="C86" s="12">
        <v>1105894560.3699999</v>
      </c>
      <c r="D86" s="12">
        <v>-2078581875.6400001</v>
      </c>
      <c r="E86" s="12">
        <v>-1263773482.9100001</v>
      </c>
      <c r="F86" s="11">
        <v>0</v>
      </c>
      <c r="G86" s="12">
        <v>-2021649.36</v>
      </c>
      <c r="H86" s="11">
        <v>0</v>
      </c>
      <c r="I86" s="12">
        <v>-139072981.62</v>
      </c>
      <c r="J86" s="12">
        <v>-50721729.32</v>
      </c>
      <c r="K86" s="12">
        <v>-622992032.44000006</v>
      </c>
      <c r="L86" s="11">
        <v>0</v>
      </c>
      <c r="M86" s="13">
        <v>0</v>
      </c>
      <c r="N86" s="13">
        <v>0</v>
      </c>
      <c r="O86" s="11">
        <v>0</v>
      </c>
      <c r="P86" s="11">
        <v>0</v>
      </c>
      <c r="Q86" s="12">
        <v>45506.43</v>
      </c>
      <c r="R86" s="12">
        <v>54988163.43</v>
      </c>
      <c r="S86" s="12">
        <v>688594.49</v>
      </c>
      <c r="T86" s="14">
        <v>556750.05000000005</v>
      </c>
      <c r="U86" s="13">
        <v>0</v>
      </c>
      <c r="V86" s="13">
        <v>0</v>
      </c>
      <c r="W86" s="12">
        <v>620637500</v>
      </c>
      <c r="X86" s="11">
        <v>0</v>
      </c>
      <c r="Y86" s="13">
        <v>0.49</v>
      </c>
      <c r="Z86" s="12">
        <v>20514596.469999999</v>
      </c>
      <c r="AA86" s="12">
        <v>27778396.690000001</v>
      </c>
      <c r="AB86" s="12">
        <v>344665727.95999998</v>
      </c>
      <c r="AC86" s="11">
        <v>0</v>
      </c>
      <c r="AD86" s="11">
        <v>0</v>
      </c>
      <c r="AE86" s="11">
        <v>0</v>
      </c>
      <c r="AF86" s="13">
        <v>0</v>
      </c>
      <c r="AG86" s="11">
        <v>0</v>
      </c>
      <c r="AH86" s="11">
        <v>0</v>
      </c>
      <c r="AI86" s="11">
        <v>0</v>
      </c>
      <c r="AJ86" s="11">
        <v>0</v>
      </c>
      <c r="AK86" s="12">
        <v>36016680.700000003</v>
      </c>
      <c r="AL86" s="11">
        <v>0</v>
      </c>
      <c r="AM86" s="11">
        <v>200.01</v>
      </c>
      <c r="AN86" s="11">
        <v>214.43</v>
      </c>
      <c r="AO86" s="11">
        <v>0</v>
      </c>
      <c r="AP86" s="12">
        <v>2229.2199999999998</v>
      </c>
      <c r="AQ86" s="11">
        <v>0</v>
      </c>
      <c r="AR86" s="11">
        <v>0</v>
      </c>
      <c r="AS86" s="11"/>
      <c r="AT86" s="11"/>
      <c r="AU86" s="11"/>
      <c r="AV86" s="11"/>
      <c r="AW86" s="11"/>
      <c r="AX86" s="11"/>
      <c r="AY86" s="11"/>
      <c r="AZ86" s="11"/>
    </row>
    <row r="87" spans="1:52" x14ac:dyDescent="0.2">
      <c r="A87" s="9" t="s">
        <v>460</v>
      </c>
      <c r="B87" s="13">
        <v>1</v>
      </c>
      <c r="C87" s="12">
        <v>649131121.83000004</v>
      </c>
      <c r="D87" s="12">
        <v>-1789499323.54</v>
      </c>
      <c r="E87" s="12">
        <v>-221949576.52000001</v>
      </c>
      <c r="F87" s="11">
        <v>0</v>
      </c>
      <c r="G87" s="12">
        <v>-194793.15</v>
      </c>
      <c r="H87" s="11">
        <v>0</v>
      </c>
      <c r="I87" s="11">
        <v>0</v>
      </c>
      <c r="J87" s="12">
        <v>-1467320000</v>
      </c>
      <c r="K87" s="12">
        <v>-100034953.87</v>
      </c>
      <c r="L87" s="11">
        <v>0</v>
      </c>
      <c r="M87" s="13">
        <v>0</v>
      </c>
      <c r="N87" s="13">
        <v>0</v>
      </c>
      <c r="O87" s="11">
        <v>0</v>
      </c>
      <c r="P87" s="11">
        <v>0</v>
      </c>
      <c r="Q87" s="12">
        <v>2658178.7200000002</v>
      </c>
      <c r="R87" s="12">
        <v>10031863.85</v>
      </c>
      <c r="S87" s="12">
        <v>1497196.88</v>
      </c>
      <c r="T87" s="14">
        <v>16038.8</v>
      </c>
      <c r="U87" s="13">
        <v>0</v>
      </c>
      <c r="V87" s="13">
        <v>0</v>
      </c>
      <c r="W87" s="12">
        <v>435424000</v>
      </c>
      <c r="X87" s="11">
        <v>0</v>
      </c>
      <c r="Y87" s="13">
        <v>0</v>
      </c>
      <c r="Z87" s="12">
        <v>33948663.5</v>
      </c>
      <c r="AA87" s="11">
        <v>0</v>
      </c>
      <c r="AB87" s="12">
        <v>165060010.37</v>
      </c>
      <c r="AC87" s="11">
        <v>0</v>
      </c>
      <c r="AD87" s="11">
        <v>0</v>
      </c>
      <c r="AE87" s="11">
        <v>0</v>
      </c>
      <c r="AF87" s="13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2">
        <v>495169.7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S87" s="11"/>
      <c r="AT87" s="11"/>
      <c r="AU87" s="11"/>
      <c r="AV87" s="11"/>
      <c r="AW87" s="11"/>
      <c r="AX87" s="11"/>
      <c r="AY87" s="11"/>
      <c r="AZ87" s="11"/>
    </row>
    <row r="88" spans="1:52" x14ac:dyDescent="0.2">
      <c r="A88" s="9" t="s">
        <v>307</v>
      </c>
      <c r="B88" s="13">
        <v>3.8</v>
      </c>
      <c r="C88" s="12">
        <v>42468.5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3">
        <v>0</v>
      </c>
      <c r="N88" s="13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3">
        <v>0</v>
      </c>
      <c r="U88" s="13">
        <v>0</v>
      </c>
      <c r="V88" s="13">
        <v>0</v>
      </c>
      <c r="W88" s="11">
        <v>0</v>
      </c>
      <c r="X88" s="11">
        <v>0</v>
      </c>
      <c r="Y88" s="13">
        <v>0</v>
      </c>
      <c r="Z88" s="12">
        <v>42468.5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3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/>
      <c r="AT88" s="11"/>
      <c r="AU88" s="11"/>
      <c r="AV88" s="11"/>
      <c r="AW88" s="11"/>
      <c r="AX88" s="11"/>
      <c r="AY88" s="11"/>
      <c r="AZ88" s="11"/>
    </row>
    <row r="89" spans="1:52" x14ac:dyDescent="0.2">
      <c r="A89" s="9" t="s">
        <v>296</v>
      </c>
      <c r="B89" s="13">
        <v>174.71</v>
      </c>
      <c r="C89" s="12">
        <v>1666.47</v>
      </c>
      <c r="D89" s="12">
        <v>-1736.55</v>
      </c>
      <c r="E89" s="12">
        <v>-1736.55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3">
        <v>0</v>
      </c>
      <c r="N89" s="13">
        <v>0</v>
      </c>
      <c r="O89" s="11">
        <v>0</v>
      </c>
      <c r="P89" s="11">
        <v>0</v>
      </c>
      <c r="Q89" s="11">
        <v>0</v>
      </c>
      <c r="R89" s="12">
        <v>1666.47</v>
      </c>
      <c r="S89" s="11">
        <v>0</v>
      </c>
      <c r="T89" s="13">
        <v>0</v>
      </c>
      <c r="U89" s="13">
        <v>0</v>
      </c>
      <c r="V89" s="13">
        <v>0</v>
      </c>
      <c r="W89" s="11">
        <v>0</v>
      </c>
      <c r="X89" s="11">
        <v>0</v>
      </c>
      <c r="Y89" s="13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3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1"/>
      <c r="AT89" s="11"/>
      <c r="AU89" s="11"/>
      <c r="AV89" s="11"/>
      <c r="AW89" s="11"/>
      <c r="AX89" s="11"/>
      <c r="AY89" s="11"/>
      <c r="AZ89" s="11"/>
    </row>
    <row r="90" spans="1:52" x14ac:dyDescent="0.2">
      <c r="A90" s="9" t="s">
        <v>281</v>
      </c>
      <c r="B90" s="14">
        <v>1783.23</v>
      </c>
      <c r="C90" s="11">
        <v>338.4</v>
      </c>
      <c r="D90" s="11">
        <v>-257.77</v>
      </c>
      <c r="E90" s="11">
        <v>-257.68</v>
      </c>
      <c r="F90" s="11">
        <v>0</v>
      </c>
      <c r="G90" s="11">
        <v>-0.08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3">
        <v>0</v>
      </c>
      <c r="N90" s="13">
        <v>0</v>
      </c>
      <c r="O90" s="11">
        <v>0</v>
      </c>
      <c r="P90" s="11">
        <v>0</v>
      </c>
      <c r="Q90" s="11">
        <v>1</v>
      </c>
      <c r="R90" s="11">
        <v>236.4</v>
      </c>
      <c r="S90" s="11">
        <v>0</v>
      </c>
      <c r="T90" s="13">
        <v>0</v>
      </c>
      <c r="U90" s="13">
        <v>0</v>
      </c>
      <c r="V90" s="13">
        <v>0</v>
      </c>
      <c r="W90" s="11">
        <v>0</v>
      </c>
      <c r="X90" s="11">
        <v>0</v>
      </c>
      <c r="Y90" s="13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101</v>
      </c>
      <c r="AF90" s="13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/>
      <c r="AT90" s="11"/>
      <c r="AU90" s="11"/>
      <c r="AV90" s="11"/>
      <c r="AW90" s="11"/>
      <c r="AX90" s="11"/>
      <c r="AY90" s="11"/>
      <c r="AZ90" s="11"/>
    </row>
    <row r="91" spans="1:52" x14ac:dyDescent="0.2">
      <c r="A91" s="9" t="s">
        <v>133</v>
      </c>
      <c r="B91" s="13">
        <v>0.25</v>
      </c>
      <c r="C91" s="12">
        <v>132062861.05</v>
      </c>
      <c r="D91" s="12">
        <v>-127894721.59</v>
      </c>
      <c r="E91" s="12">
        <v>-114281869.09999999</v>
      </c>
      <c r="F91" s="11">
        <v>0</v>
      </c>
      <c r="G91" s="12">
        <v>-13612852.49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3">
        <v>0</v>
      </c>
      <c r="N91" s="13">
        <v>0</v>
      </c>
      <c r="O91" s="11">
        <v>0</v>
      </c>
      <c r="P91" s="11">
        <v>0</v>
      </c>
      <c r="Q91" s="12">
        <v>1525758.44</v>
      </c>
      <c r="R91" s="12">
        <v>53970336.130000003</v>
      </c>
      <c r="S91" s="12">
        <v>55012.34</v>
      </c>
      <c r="T91" s="13">
        <v>251.95</v>
      </c>
      <c r="U91" s="13">
        <v>0</v>
      </c>
      <c r="V91" s="13">
        <v>0</v>
      </c>
      <c r="W91" s="12">
        <v>46500000</v>
      </c>
      <c r="X91" s="11">
        <v>0</v>
      </c>
      <c r="Y91" s="13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3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2">
        <v>30011502.190000001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/>
      <c r="AT91" s="11"/>
      <c r="AU91" s="11"/>
      <c r="AV91" s="11"/>
      <c r="AW91" s="11"/>
      <c r="AX91" s="11"/>
      <c r="AY91" s="11"/>
      <c r="AZ91" s="11"/>
    </row>
    <row r="92" spans="1:52" x14ac:dyDescent="0.2">
      <c r="A92" s="9" t="s">
        <v>79</v>
      </c>
      <c r="B92" s="13">
        <v>0.78</v>
      </c>
      <c r="C92" s="12">
        <v>235801221.02000001</v>
      </c>
      <c r="D92" s="12">
        <v>-232317124.30000001</v>
      </c>
      <c r="E92" s="12">
        <v>-167723610.56999999</v>
      </c>
      <c r="F92" s="11">
        <v>0</v>
      </c>
      <c r="G92" s="12">
        <v>-8222869.6100000003</v>
      </c>
      <c r="H92" s="11">
        <v>0</v>
      </c>
      <c r="I92" s="12">
        <v>-56370644.130000003</v>
      </c>
      <c r="J92" s="11">
        <v>0</v>
      </c>
      <c r="K92" s="11">
        <v>0</v>
      </c>
      <c r="L92" s="11">
        <v>0</v>
      </c>
      <c r="M92" s="13">
        <v>0</v>
      </c>
      <c r="N92" s="13">
        <v>0</v>
      </c>
      <c r="O92" s="11">
        <v>0</v>
      </c>
      <c r="P92" s="11">
        <v>0</v>
      </c>
      <c r="Q92" s="12">
        <v>20097.060000000001</v>
      </c>
      <c r="R92" s="12">
        <v>34685783.950000003</v>
      </c>
      <c r="S92" s="12">
        <v>7536.16</v>
      </c>
      <c r="T92" s="14">
        <v>12010.51</v>
      </c>
      <c r="U92" s="13">
        <v>0</v>
      </c>
      <c r="V92" s="13">
        <v>0</v>
      </c>
      <c r="W92" s="12">
        <v>191375357.27000001</v>
      </c>
      <c r="X92" s="12">
        <v>9694696</v>
      </c>
      <c r="Y92" s="13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829.39</v>
      </c>
      <c r="AF92" s="13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2">
        <v>1311.7</v>
      </c>
      <c r="AN92" s="12">
        <v>3578</v>
      </c>
      <c r="AO92" s="11">
        <v>0</v>
      </c>
      <c r="AP92" s="11">
        <v>20.98</v>
      </c>
      <c r="AQ92" s="11">
        <v>0</v>
      </c>
      <c r="AR92" s="11">
        <v>0</v>
      </c>
      <c r="AS92" s="11"/>
      <c r="AT92" s="11"/>
      <c r="AU92" s="11"/>
      <c r="AV92" s="11"/>
      <c r="AW92" s="11"/>
      <c r="AX92" s="11"/>
      <c r="AY92" s="11"/>
      <c r="AZ92" s="11"/>
    </row>
    <row r="93" spans="1:52" x14ac:dyDescent="0.2">
      <c r="A93" s="9" t="s">
        <v>461</v>
      </c>
      <c r="B93" s="13">
        <v>4.42</v>
      </c>
      <c r="C93" s="12">
        <v>247855.89</v>
      </c>
      <c r="D93" s="12">
        <v>-246574.32</v>
      </c>
      <c r="E93" s="12">
        <v>-223821.07</v>
      </c>
      <c r="F93" s="11">
        <v>0</v>
      </c>
      <c r="G93" s="12">
        <v>-22753.25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3">
        <v>0</v>
      </c>
      <c r="N93" s="13">
        <v>0</v>
      </c>
      <c r="O93" s="11">
        <v>0</v>
      </c>
      <c r="P93" s="11">
        <v>0</v>
      </c>
      <c r="Q93" s="12">
        <v>100000.97</v>
      </c>
      <c r="R93" s="12">
        <v>47580.82</v>
      </c>
      <c r="S93" s="11">
        <v>0</v>
      </c>
      <c r="T93" s="13">
        <v>0</v>
      </c>
      <c r="U93" s="13">
        <v>0</v>
      </c>
      <c r="V93" s="13">
        <v>0</v>
      </c>
      <c r="W93" s="12">
        <v>100000</v>
      </c>
      <c r="X93" s="11">
        <v>0</v>
      </c>
      <c r="Y93" s="13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3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274.11</v>
      </c>
      <c r="AO93" s="11">
        <v>0</v>
      </c>
      <c r="AP93" s="11">
        <v>0</v>
      </c>
      <c r="AQ93" s="11">
        <v>0</v>
      </c>
      <c r="AR93" s="11">
        <v>0</v>
      </c>
      <c r="AS93" s="11"/>
      <c r="AT93" s="11"/>
      <c r="AU93" s="11"/>
      <c r="AV93" s="11"/>
      <c r="AW93" s="11"/>
      <c r="AX93" s="11"/>
      <c r="AY93" s="11"/>
      <c r="AZ93" s="11"/>
    </row>
    <row r="94" spans="1:52" x14ac:dyDescent="0.2">
      <c r="A94" s="9" t="s">
        <v>271</v>
      </c>
      <c r="B94" s="14">
        <v>19774.05</v>
      </c>
      <c r="C94" s="11">
        <v>52.88</v>
      </c>
      <c r="D94" s="11">
        <v>-21.63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-21.63</v>
      </c>
      <c r="L94" s="11">
        <v>0</v>
      </c>
      <c r="M94" s="13">
        <v>0</v>
      </c>
      <c r="N94" s="13">
        <v>0</v>
      </c>
      <c r="O94" s="11">
        <v>0</v>
      </c>
      <c r="P94" s="11">
        <v>0</v>
      </c>
      <c r="Q94" s="11">
        <v>0</v>
      </c>
      <c r="R94" s="11">
        <v>0.31</v>
      </c>
      <c r="S94" s="11">
        <v>0</v>
      </c>
      <c r="T94" s="13">
        <v>0</v>
      </c>
      <c r="U94" s="13">
        <v>0</v>
      </c>
      <c r="V94" s="13">
        <v>0</v>
      </c>
      <c r="W94" s="11">
        <v>50.86</v>
      </c>
      <c r="X94" s="11">
        <v>0</v>
      </c>
      <c r="Y94" s="13">
        <v>0</v>
      </c>
      <c r="Z94" s="11">
        <v>0.8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3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0.91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/>
      <c r="AT94" s="11"/>
      <c r="AU94" s="11"/>
      <c r="AV94" s="11"/>
      <c r="AW94" s="11"/>
      <c r="AX94" s="11"/>
      <c r="AY94" s="11"/>
      <c r="AZ94" s="11"/>
    </row>
    <row r="95" spans="1:52" x14ac:dyDescent="0.2">
      <c r="A95" s="9" t="s">
        <v>462</v>
      </c>
      <c r="B95" s="13">
        <v>286.16000000000003</v>
      </c>
      <c r="C95" s="12">
        <v>1611.03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3">
        <v>0</v>
      </c>
      <c r="N95" s="13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3">
        <v>0</v>
      </c>
      <c r="U95" s="13">
        <v>0</v>
      </c>
      <c r="V95" s="13">
        <v>0</v>
      </c>
      <c r="W95" s="11">
        <v>0</v>
      </c>
      <c r="X95" s="11">
        <v>0</v>
      </c>
      <c r="Y95" s="13">
        <v>0</v>
      </c>
      <c r="Z95" s="12">
        <v>1611.03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3">
        <v>0</v>
      </c>
      <c r="AG95" s="11">
        <v>0</v>
      </c>
      <c r="AH95" s="11">
        <v>0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1">
        <v>0</v>
      </c>
      <c r="AS95" s="11"/>
      <c r="AT95" s="11"/>
      <c r="AU95" s="11"/>
      <c r="AV95" s="11"/>
      <c r="AW95" s="11"/>
      <c r="AX95" s="11"/>
      <c r="AY95" s="11"/>
      <c r="AZ95" s="11"/>
    </row>
    <row r="96" spans="1:52" x14ac:dyDescent="0.2">
      <c r="A96" s="9" t="s">
        <v>153</v>
      </c>
      <c r="B96" s="13">
        <v>148.81</v>
      </c>
      <c r="C96" s="12">
        <v>123103.8</v>
      </c>
      <c r="D96" s="12">
        <v>-123589.99</v>
      </c>
      <c r="E96" s="12">
        <v>-93643.1</v>
      </c>
      <c r="F96" s="11">
        <v>0</v>
      </c>
      <c r="G96" s="12">
        <v>-29946.89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3">
        <v>0</v>
      </c>
      <c r="N96" s="13">
        <v>0</v>
      </c>
      <c r="O96" s="11">
        <v>0</v>
      </c>
      <c r="P96" s="11">
        <v>0</v>
      </c>
      <c r="Q96" s="11">
        <v>214.62</v>
      </c>
      <c r="R96" s="12">
        <v>94258.57</v>
      </c>
      <c r="S96" s="11">
        <v>0</v>
      </c>
      <c r="T96" s="13">
        <v>0</v>
      </c>
      <c r="U96" s="13">
        <v>0</v>
      </c>
      <c r="V96" s="13">
        <v>0</v>
      </c>
      <c r="W96" s="12">
        <v>24000</v>
      </c>
      <c r="X96" s="11">
        <v>0</v>
      </c>
      <c r="Y96" s="13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3">
        <v>0</v>
      </c>
      <c r="AG96" s="11">
        <v>0</v>
      </c>
      <c r="AH96" s="11">
        <v>0</v>
      </c>
      <c r="AI96" s="11">
        <v>0</v>
      </c>
      <c r="AJ96" s="11">
        <v>0</v>
      </c>
      <c r="AK96" s="11">
        <v>0</v>
      </c>
      <c r="AL96" s="11">
        <v>0</v>
      </c>
      <c r="AM96" s="12">
        <v>4630.6099999999997</v>
      </c>
      <c r="AN96" s="11">
        <v>0</v>
      </c>
      <c r="AO96" s="11">
        <v>0</v>
      </c>
      <c r="AP96" s="11">
        <v>0</v>
      </c>
      <c r="AQ96" s="11">
        <v>0</v>
      </c>
      <c r="AR96" s="11">
        <v>0</v>
      </c>
      <c r="AS96" s="11"/>
      <c r="AT96" s="11"/>
      <c r="AU96" s="11"/>
      <c r="AV96" s="11"/>
      <c r="AW96" s="11"/>
      <c r="AX96" s="11"/>
      <c r="AY96" s="11"/>
      <c r="AZ96" s="11"/>
    </row>
    <row r="97" spans="1:52" x14ac:dyDescent="0.2">
      <c r="A97" s="9" t="s">
        <v>194</v>
      </c>
      <c r="B97" s="13">
        <v>0.75</v>
      </c>
      <c r="C97" s="12">
        <v>8987590.7799999993</v>
      </c>
      <c r="D97" s="12">
        <v>-15091443.32</v>
      </c>
      <c r="E97" s="12">
        <v>-14364806.74</v>
      </c>
      <c r="F97" s="11">
        <v>0</v>
      </c>
      <c r="G97" s="12">
        <v>-726636.58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3">
        <v>0</v>
      </c>
      <c r="N97" s="13">
        <v>0</v>
      </c>
      <c r="O97" s="11">
        <v>0</v>
      </c>
      <c r="P97" s="11">
        <v>0</v>
      </c>
      <c r="Q97" s="12">
        <v>212857.55</v>
      </c>
      <c r="R97" s="12">
        <v>1450446.18</v>
      </c>
      <c r="S97" s="11">
        <v>0</v>
      </c>
      <c r="T97" s="13">
        <v>272.88</v>
      </c>
      <c r="U97" s="13">
        <v>0</v>
      </c>
      <c r="V97" s="13">
        <v>0</v>
      </c>
      <c r="W97" s="12">
        <v>3500000</v>
      </c>
      <c r="X97" s="11">
        <v>0</v>
      </c>
      <c r="Y97" s="14">
        <v>3237871.54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3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2">
        <v>577406.68000000005</v>
      </c>
      <c r="AN97" s="12">
        <v>8735.9500000000007</v>
      </c>
      <c r="AO97" s="11">
        <v>0</v>
      </c>
      <c r="AP97" s="11">
        <v>0</v>
      </c>
      <c r="AQ97" s="11">
        <v>0</v>
      </c>
      <c r="AR97" s="11">
        <v>0</v>
      </c>
      <c r="AS97" s="11"/>
      <c r="AT97" s="11"/>
      <c r="AU97" s="11"/>
      <c r="AV97" s="11"/>
      <c r="AW97" s="11"/>
      <c r="AX97" s="11"/>
      <c r="AY97" s="11"/>
      <c r="AZ97" s="11"/>
    </row>
    <row r="98" spans="1:52" x14ac:dyDescent="0.2">
      <c r="A98" s="9" t="s">
        <v>463</v>
      </c>
      <c r="B98" s="13">
        <v>1</v>
      </c>
      <c r="C98" s="12">
        <v>777079.43</v>
      </c>
      <c r="D98" s="12">
        <v>-795635.21</v>
      </c>
      <c r="E98" s="12">
        <v>-795635.21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3">
        <v>0</v>
      </c>
      <c r="N98" s="13">
        <v>0</v>
      </c>
      <c r="O98" s="11">
        <v>0</v>
      </c>
      <c r="P98" s="11">
        <v>0</v>
      </c>
      <c r="Q98" s="11">
        <v>0</v>
      </c>
      <c r="R98" s="12">
        <v>777079.43</v>
      </c>
      <c r="S98" s="11">
        <v>0</v>
      </c>
      <c r="T98" s="13">
        <v>0</v>
      </c>
      <c r="U98" s="13">
        <v>0</v>
      </c>
      <c r="V98" s="13">
        <v>0</v>
      </c>
      <c r="W98" s="11">
        <v>0</v>
      </c>
      <c r="X98" s="11">
        <v>0</v>
      </c>
      <c r="Y98" s="13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3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/>
      <c r="AT98" s="11"/>
      <c r="AU98" s="11"/>
      <c r="AV98" s="11"/>
      <c r="AW98" s="11"/>
      <c r="AX98" s="11"/>
      <c r="AY98" s="11"/>
      <c r="AZ98" s="11"/>
    </row>
    <row r="99" spans="1:52" x14ac:dyDescent="0.2">
      <c r="A99" s="9"/>
      <c r="B99" s="13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3">
        <v>0</v>
      </c>
      <c r="N99" s="13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3">
        <v>0</v>
      </c>
      <c r="U99" s="13">
        <v>0</v>
      </c>
      <c r="V99" s="13">
        <v>0</v>
      </c>
      <c r="W99" s="11">
        <v>0</v>
      </c>
      <c r="X99" s="11">
        <v>0</v>
      </c>
      <c r="Y99" s="13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3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/>
      <c r="AT99" s="11"/>
      <c r="AU99" s="11"/>
      <c r="AV99" s="11"/>
      <c r="AW99" s="11"/>
      <c r="AX99" s="11"/>
      <c r="AY99" s="11"/>
      <c r="AZ99" s="11"/>
    </row>
    <row r="100" spans="1:52" x14ac:dyDescent="0.2">
      <c r="A100" s="9"/>
      <c r="B100" s="13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3">
        <v>0</v>
      </c>
      <c r="N100" s="13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3">
        <v>0</v>
      </c>
      <c r="U100" s="13">
        <v>0</v>
      </c>
      <c r="V100" s="13">
        <v>0</v>
      </c>
      <c r="W100" s="11">
        <v>0</v>
      </c>
      <c r="X100" s="11">
        <v>0</v>
      </c>
      <c r="Y100" s="13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3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/>
      <c r="AT100" s="11"/>
      <c r="AU100" s="11"/>
      <c r="AV100" s="11"/>
      <c r="AW100" s="11"/>
      <c r="AX100" s="11"/>
      <c r="AY100" s="11"/>
      <c r="AZ100" s="11"/>
    </row>
    <row r="101" spans="1:52" x14ac:dyDescent="0.2">
      <c r="A101" s="9"/>
      <c r="B101" s="13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3">
        <v>0</v>
      </c>
      <c r="N101" s="13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3">
        <v>0</v>
      </c>
      <c r="U101" s="13">
        <v>0</v>
      </c>
      <c r="V101" s="13">
        <v>0</v>
      </c>
      <c r="W101" s="11">
        <v>0</v>
      </c>
      <c r="X101" s="11">
        <v>0</v>
      </c>
      <c r="Y101" s="13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3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/>
      <c r="AT101" s="11"/>
      <c r="AU101" s="11"/>
      <c r="AV101" s="11"/>
      <c r="AW101" s="11"/>
      <c r="AX101" s="11"/>
      <c r="AY101" s="11"/>
      <c r="AZ101" s="11"/>
    </row>
    <row r="102" spans="1:52" x14ac:dyDescent="0.2">
      <c r="A102" s="9"/>
      <c r="B102" s="11"/>
      <c r="C102" s="12">
        <v>22366842494.41</v>
      </c>
      <c r="D102" s="11"/>
      <c r="E102" s="11"/>
      <c r="F102" s="11"/>
      <c r="G102" s="11"/>
      <c r="H102" s="11"/>
      <c r="I102" s="11">
        <v>0</v>
      </c>
      <c r="J102" s="11">
        <v>0</v>
      </c>
      <c r="K102" s="11">
        <v>0</v>
      </c>
      <c r="L102" s="11">
        <v>0</v>
      </c>
      <c r="M102" s="13">
        <v>0</v>
      </c>
      <c r="N102" s="13">
        <v>0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52" x14ac:dyDescent="0.2">
      <c r="A103" s="9"/>
      <c r="B103" s="11"/>
      <c r="C103" s="11"/>
      <c r="D103" s="11"/>
      <c r="E103" s="11"/>
      <c r="F103" s="11"/>
      <c r="G103" s="11"/>
      <c r="H103" s="11"/>
      <c r="I103" s="11">
        <v>0</v>
      </c>
      <c r="J103" s="11">
        <v>0</v>
      </c>
      <c r="K103" s="11">
        <v>0</v>
      </c>
      <c r="L103" s="11">
        <v>0</v>
      </c>
      <c r="M103" s="13">
        <v>0</v>
      </c>
      <c r="N103" s="13">
        <v>0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52" x14ac:dyDescent="0.2">
      <c r="A104" s="9"/>
      <c r="B104" s="11"/>
      <c r="C104" s="11"/>
      <c r="D104" s="11"/>
      <c r="E104" s="11"/>
      <c r="F104" s="11"/>
      <c r="G104" s="11"/>
      <c r="H104" s="11"/>
      <c r="I104" s="11">
        <v>0</v>
      </c>
      <c r="J104" s="11">
        <v>0</v>
      </c>
      <c r="K104" s="11">
        <v>0</v>
      </c>
      <c r="L104" s="11">
        <v>0</v>
      </c>
      <c r="M104" s="13">
        <v>0</v>
      </c>
      <c r="N104" s="13">
        <v>0</v>
      </c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52" x14ac:dyDescent="0.2">
      <c r="A105" s="9"/>
      <c r="B105" s="11"/>
      <c r="C105" s="11"/>
      <c r="D105" s="11"/>
      <c r="E105" s="11"/>
      <c r="F105" s="11"/>
      <c r="G105" s="11"/>
      <c r="H105" s="11"/>
      <c r="I105" s="11">
        <v>0</v>
      </c>
      <c r="J105" s="11">
        <v>0</v>
      </c>
      <c r="K105" s="11">
        <v>0</v>
      </c>
      <c r="L105" s="11">
        <v>0</v>
      </c>
      <c r="M105" s="13">
        <v>0</v>
      </c>
      <c r="N105" s="13">
        <v>0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52" x14ac:dyDescent="0.2">
      <c r="A106" s="9"/>
      <c r="B106" s="11"/>
      <c r="C106" s="11"/>
      <c r="D106" s="11"/>
      <c r="E106" s="11"/>
      <c r="F106" s="11"/>
      <c r="G106" s="11"/>
      <c r="H106" s="11"/>
      <c r="I106" s="11">
        <v>0</v>
      </c>
      <c r="J106" s="11">
        <v>0</v>
      </c>
      <c r="K106" s="11">
        <v>0</v>
      </c>
      <c r="L106" s="11">
        <v>0</v>
      </c>
      <c r="M106" s="13">
        <v>0</v>
      </c>
      <c r="N106" s="13">
        <v>0</v>
      </c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52" x14ac:dyDescent="0.2">
      <c r="A107" s="9"/>
      <c r="B107" s="11"/>
      <c r="C107" s="11"/>
      <c r="D107" s="11"/>
      <c r="E107" s="11"/>
      <c r="F107" s="11"/>
      <c r="G107" s="11"/>
      <c r="H107" s="11"/>
      <c r="I107" s="11">
        <v>0</v>
      </c>
      <c r="J107" s="11">
        <v>0</v>
      </c>
      <c r="K107" s="11">
        <v>0</v>
      </c>
      <c r="L107" s="11">
        <v>0</v>
      </c>
      <c r="M107" s="13">
        <v>0</v>
      </c>
      <c r="N107" s="13">
        <v>0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52" x14ac:dyDescent="0.2">
      <c r="A108" s="9"/>
      <c r="B108" s="11"/>
      <c r="C108" s="11"/>
      <c r="D108" s="11"/>
      <c r="E108" s="11"/>
      <c r="F108" s="11"/>
      <c r="G108" s="11"/>
      <c r="H108" s="11"/>
      <c r="I108" s="11">
        <v>0</v>
      </c>
      <c r="J108" s="11">
        <v>0</v>
      </c>
      <c r="K108" s="11">
        <v>0</v>
      </c>
      <c r="L108" s="11">
        <v>0</v>
      </c>
      <c r="M108" s="13">
        <v>0</v>
      </c>
      <c r="N108" s="13">
        <v>0</v>
      </c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52" x14ac:dyDescent="0.2">
      <c r="A109" s="9"/>
      <c r="B109" s="11"/>
      <c r="C109" s="11"/>
      <c r="D109" s="11"/>
      <c r="E109" s="11"/>
      <c r="F109" s="11"/>
      <c r="G109" s="11"/>
      <c r="H109" s="11"/>
      <c r="I109" s="11">
        <v>0</v>
      </c>
      <c r="J109" s="11">
        <v>0</v>
      </c>
      <c r="K109" s="11">
        <v>0</v>
      </c>
      <c r="L109" s="11">
        <v>0</v>
      </c>
      <c r="M109" s="13">
        <v>0</v>
      </c>
      <c r="N109" s="13">
        <v>0</v>
      </c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52" x14ac:dyDescent="0.2">
      <c r="A110" s="9"/>
      <c r="B110" s="11"/>
      <c r="C110" s="11"/>
      <c r="D110" s="11"/>
      <c r="E110" s="11"/>
      <c r="F110" s="11"/>
      <c r="G110" s="11"/>
      <c r="H110" s="11"/>
      <c r="I110" s="11">
        <v>0</v>
      </c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52" x14ac:dyDescent="0.2">
      <c r="A111" s="9"/>
      <c r="B111" s="11"/>
      <c r="C111" s="11"/>
      <c r="D111" s="11"/>
      <c r="E111" s="11"/>
      <c r="F111" s="11"/>
      <c r="G111" s="11"/>
      <c r="H111" s="11"/>
      <c r="I111" s="11">
        <v>0</v>
      </c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52" x14ac:dyDescent="0.2">
      <c r="A112" s="9"/>
      <c r="B112" s="11"/>
      <c r="C112" s="11"/>
      <c r="D112" s="11"/>
      <c r="E112" s="11"/>
      <c r="F112" s="11"/>
      <c r="G112" s="11"/>
      <c r="H112" s="11"/>
      <c r="I112" s="11">
        <v>0</v>
      </c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52" x14ac:dyDescent="0.2">
      <c r="A113" s="9"/>
      <c r="B113" s="11"/>
      <c r="C113" s="11"/>
      <c r="D113" s="11"/>
      <c r="E113" s="11"/>
      <c r="F113" s="11"/>
      <c r="G113" s="11"/>
      <c r="H113" s="11"/>
      <c r="I113" s="11">
        <v>0</v>
      </c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52" x14ac:dyDescent="0.2">
      <c r="A114" s="9"/>
      <c r="B114" s="11"/>
      <c r="C114" s="11"/>
      <c r="D114" s="11"/>
      <c r="E114" s="11"/>
      <c r="F114" s="11"/>
      <c r="G114" s="11"/>
      <c r="H114" s="11"/>
      <c r="I114" s="11">
        <v>0</v>
      </c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52" x14ac:dyDescent="0.2">
      <c r="A115" s="9"/>
      <c r="B115" s="11"/>
      <c r="C115" s="11"/>
      <c r="D115" s="11"/>
      <c r="E115" s="11"/>
      <c r="F115" s="11"/>
      <c r="G115" s="11"/>
      <c r="H115" s="11"/>
      <c r="I115" s="11">
        <v>0</v>
      </c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52" x14ac:dyDescent="0.2">
      <c r="A116" s="9"/>
      <c r="B116" s="11"/>
      <c r="C116" s="11"/>
      <c r="D116" s="11"/>
      <c r="E116" s="11"/>
      <c r="F116" s="11"/>
      <c r="G116" s="11"/>
      <c r="H116" s="11"/>
      <c r="I116" s="11">
        <v>0</v>
      </c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52" x14ac:dyDescent="0.2">
      <c r="A117" s="9"/>
      <c r="B117" s="11"/>
      <c r="C117" s="11"/>
      <c r="D117" s="11"/>
      <c r="E117" s="11"/>
      <c r="F117" s="11"/>
      <c r="G117" s="11"/>
      <c r="H117" s="11"/>
      <c r="I117" s="11">
        <v>0</v>
      </c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52" x14ac:dyDescent="0.2">
      <c r="A118" s="9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52" x14ac:dyDescent="0.2">
      <c r="A119" s="9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52" x14ac:dyDescent="0.2">
      <c r="A120" s="9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52" x14ac:dyDescent="0.2">
      <c r="A121" s="9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52" x14ac:dyDescent="0.2">
      <c r="A122" s="9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52" x14ac:dyDescent="0.2">
      <c r="A123" s="9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52" x14ac:dyDescent="0.2">
      <c r="A124" s="9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52" x14ac:dyDescent="0.2">
      <c r="A125" s="9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52" x14ac:dyDescent="0.2">
      <c r="A126" s="9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52" x14ac:dyDescent="0.2">
      <c r="A127" s="9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52" x14ac:dyDescent="0.2">
      <c r="A128" s="9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52" x14ac:dyDescent="0.2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52" x14ac:dyDescent="0.2">
      <c r="A130" s="9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52" x14ac:dyDescent="0.2">
      <c r="A131" s="9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52" x14ac:dyDescent="0.2">
      <c r="A132" s="9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52" x14ac:dyDescent="0.2">
      <c r="A133" s="9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52" x14ac:dyDescent="0.2">
      <c r="A134" s="9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52" x14ac:dyDescent="0.2">
      <c r="A135" s="9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52" x14ac:dyDescent="0.2">
      <c r="A136" s="9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52" x14ac:dyDescent="0.2">
      <c r="A137" s="9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52" x14ac:dyDescent="0.2">
      <c r="A138" s="9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52" x14ac:dyDescent="0.2">
      <c r="A139" s="9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52" x14ac:dyDescent="0.2">
      <c r="A140" s="9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52" x14ac:dyDescent="0.2">
      <c r="A141" s="9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52" x14ac:dyDescent="0.2">
      <c r="A142" s="9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52" x14ac:dyDescent="0.2">
      <c r="A143" s="9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52" x14ac:dyDescent="0.2">
      <c r="A144" s="9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52" x14ac:dyDescent="0.2">
      <c r="A145" s="9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52" x14ac:dyDescent="0.2">
      <c r="A146" s="9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52" x14ac:dyDescent="0.2">
      <c r="A147" s="9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52" x14ac:dyDescent="0.2">
      <c r="A148" s="9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52" x14ac:dyDescent="0.2">
      <c r="A149" s="9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52" x14ac:dyDescent="0.2">
      <c r="A150" s="9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52" x14ac:dyDescent="0.2">
      <c r="A151" s="9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52" x14ac:dyDescent="0.2">
      <c r="A152" s="9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52" x14ac:dyDescent="0.2">
      <c r="A153" s="9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52" x14ac:dyDescent="0.2">
      <c r="A154" s="9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52" x14ac:dyDescent="0.2">
      <c r="A155" s="9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52" x14ac:dyDescent="0.2">
      <c r="A156" s="9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52" x14ac:dyDescent="0.2">
      <c r="A157" s="9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52" x14ac:dyDescent="0.2">
      <c r="A158" s="9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52" x14ac:dyDescent="0.2">
      <c r="A159" s="9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52" x14ac:dyDescent="0.2">
      <c r="A160" s="9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52" x14ac:dyDescent="0.2">
      <c r="A161" s="9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52" x14ac:dyDescent="0.2">
      <c r="A162" s="9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52" x14ac:dyDescent="0.2">
      <c r="A163" s="9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52" x14ac:dyDescent="0.2">
      <c r="A164" s="9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52" x14ac:dyDescent="0.2">
      <c r="A165" s="9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52" x14ac:dyDescent="0.2">
      <c r="A166" s="9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52" x14ac:dyDescent="0.2">
      <c r="A167" s="9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52" x14ac:dyDescent="0.2">
      <c r="A168" s="9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52" x14ac:dyDescent="0.2">
      <c r="A169" s="9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52" x14ac:dyDescent="0.2">
      <c r="A170" s="9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52" x14ac:dyDescent="0.2">
      <c r="A171" s="9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52" x14ac:dyDescent="0.2">
      <c r="A172" s="9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52" x14ac:dyDescent="0.2">
      <c r="A173" s="9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52" x14ac:dyDescent="0.2">
      <c r="A174" s="9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52" x14ac:dyDescent="0.2">
      <c r="A175" s="9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52" x14ac:dyDescent="0.2">
      <c r="A176" s="9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52" x14ac:dyDescent="0.2">
      <c r="A177" s="9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52" x14ac:dyDescent="0.2">
      <c r="A178" s="9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52" x14ac:dyDescent="0.2">
      <c r="A179" s="9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52" x14ac:dyDescent="0.2">
      <c r="A180" s="9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52" x14ac:dyDescent="0.2">
      <c r="A181" s="9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52" x14ac:dyDescent="0.2">
      <c r="A182" s="9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52" x14ac:dyDescent="0.2">
      <c r="A183" s="9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52" x14ac:dyDescent="0.2">
      <c r="A184" s="9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52" x14ac:dyDescent="0.2">
      <c r="A185" s="9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52" x14ac:dyDescent="0.2">
      <c r="A186" s="9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52" x14ac:dyDescent="0.2">
      <c r="A187" s="9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52" x14ac:dyDescent="0.2">
      <c r="A188" s="9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52" x14ac:dyDescent="0.2">
      <c r="A189" s="9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52" x14ac:dyDescent="0.2">
      <c r="A190" s="9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52" x14ac:dyDescent="0.2">
      <c r="A191" s="9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52" x14ac:dyDescent="0.2">
      <c r="A192" s="9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52" x14ac:dyDescent="0.2">
      <c r="A193" s="9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52" x14ac:dyDescent="0.2">
      <c r="A194" s="9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52" x14ac:dyDescent="0.2">
      <c r="A195" s="9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52" x14ac:dyDescent="0.2">
      <c r="A196" s="9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52" x14ac:dyDescent="0.2">
      <c r="A197" s="9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52" x14ac:dyDescent="0.2">
      <c r="A198" s="9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52" x14ac:dyDescent="0.2">
      <c r="A199" s="9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52" x14ac:dyDescent="0.2">
      <c r="A200" s="9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52" x14ac:dyDescent="0.2">
      <c r="A201" s="9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52" x14ac:dyDescent="0.2">
      <c r="A202" s="9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52" x14ac:dyDescent="0.2">
      <c r="A203" s="9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52" x14ac:dyDescent="0.2">
      <c r="A204" s="9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52" x14ac:dyDescent="0.2">
      <c r="A205" s="9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52" x14ac:dyDescent="0.2">
      <c r="A206" s="9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52" x14ac:dyDescent="0.2">
      <c r="A207" s="9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52" x14ac:dyDescent="0.2">
      <c r="A208" s="9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52" x14ac:dyDescent="0.2">
      <c r="A209" s="9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52" x14ac:dyDescent="0.2">
      <c r="A210" s="9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52" x14ac:dyDescent="0.2">
      <c r="A211" s="9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52" x14ac:dyDescent="0.2">
      <c r="A212" s="9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52" x14ac:dyDescent="0.2">
      <c r="A213" s="9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52" x14ac:dyDescent="0.2">
      <c r="A214" s="9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52" x14ac:dyDescent="0.2">
      <c r="A215" s="9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52" x14ac:dyDescent="0.2">
      <c r="A216" s="9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52" x14ac:dyDescent="0.2">
      <c r="A217" s="9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52" x14ac:dyDescent="0.2">
      <c r="A218" s="9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52" x14ac:dyDescent="0.2">
      <c r="A219" s="9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52" x14ac:dyDescent="0.2">
      <c r="A220" s="9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52" x14ac:dyDescent="0.2">
      <c r="A221" s="9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52" x14ac:dyDescent="0.2">
      <c r="A222" s="9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52" x14ac:dyDescent="0.2">
      <c r="A223" s="9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52" x14ac:dyDescent="0.2">
      <c r="A224" s="9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52" x14ac:dyDescent="0.2">
      <c r="A225" s="9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52" x14ac:dyDescent="0.2">
      <c r="A226" s="9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52" x14ac:dyDescent="0.2">
      <c r="A227" s="9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52" x14ac:dyDescent="0.2">
      <c r="A228" s="9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52" x14ac:dyDescent="0.2">
      <c r="A229" s="9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52" x14ac:dyDescent="0.2">
      <c r="A230" s="9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52" x14ac:dyDescent="0.2">
      <c r="A231" s="9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52" x14ac:dyDescent="0.2">
      <c r="A232" s="9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52" x14ac:dyDescent="0.2">
      <c r="A233" s="9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52" x14ac:dyDescent="0.2">
      <c r="A234" s="9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52" x14ac:dyDescent="0.2">
      <c r="A235" s="9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52" x14ac:dyDescent="0.2">
      <c r="A236" s="9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52" x14ac:dyDescent="0.2">
      <c r="A237" s="9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52" x14ac:dyDescent="0.2">
      <c r="A238" s="9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52" x14ac:dyDescent="0.2">
      <c r="A239" s="9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52" x14ac:dyDescent="0.2">
      <c r="A240" s="9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52" x14ac:dyDescent="0.2">
      <c r="A241" s="9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52" x14ac:dyDescent="0.2">
      <c r="A242" s="9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52" x14ac:dyDescent="0.2">
      <c r="A243" s="9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52" x14ac:dyDescent="0.2">
      <c r="A244" s="9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52" x14ac:dyDescent="0.2">
      <c r="A245" s="9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52" x14ac:dyDescent="0.2">
      <c r="A246" s="9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52" x14ac:dyDescent="0.2">
      <c r="A247" s="9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52" x14ac:dyDescent="0.2">
      <c r="A248" s="9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52" x14ac:dyDescent="0.2">
      <c r="A249" s="9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52" x14ac:dyDescent="0.2">
      <c r="A250" s="9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52" x14ac:dyDescent="0.2">
      <c r="A251" s="9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52" x14ac:dyDescent="0.2">
      <c r="A252" s="9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52" x14ac:dyDescent="0.2">
      <c r="A253" s="9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52" x14ac:dyDescent="0.2">
      <c r="A254" s="9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52" x14ac:dyDescent="0.2">
      <c r="A255" s="9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52" x14ac:dyDescent="0.2">
      <c r="A256" s="9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52" x14ac:dyDescent="0.2">
      <c r="A257" s="9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52" x14ac:dyDescent="0.2">
      <c r="A258" s="9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52" x14ac:dyDescent="0.2">
      <c r="A259" s="9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52" x14ac:dyDescent="0.2">
      <c r="A260" s="9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52" x14ac:dyDescent="0.2">
      <c r="A261" s="9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52" x14ac:dyDescent="0.2">
      <c r="A262" s="9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52" x14ac:dyDescent="0.2">
      <c r="A263" s="9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52" x14ac:dyDescent="0.2">
      <c r="A264" s="9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52" x14ac:dyDescent="0.2">
      <c r="A265" s="9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52" x14ac:dyDescent="0.2">
      <c r="A266" s="9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52" x14ac:dyDescent="0.2">
      <c r="A267" s="9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52" x14ac:dyDescent="0.2">
      <c r="A268" s="9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52" x14ac:dyDescent="0.2">
      <c r="A269" s="9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52" x14ac:dyDescent="0.2">
      <c r="A270" s="9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spans="1:52" x14ac:dyDescent="0.2">
      <c r="A271" s="9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spans="1:52" x14ac:dyDescent="0.2">
      <c r="A272" s="9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spans="1:52" x14ac:dyDescent="0.2">
      <c r="A273" s="9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spans="1:52" x14ac:dyDescent="0.2">
      <c r="A274" s="9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spans="1:52" x14ac:dyDescent="0.2">
      <c r="A275" s="9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</row>
    <row r="276" spans="1:52" x14ac:dyDescent="0.2">
      <c r="A276" s="9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 spans="1:52" x14ac:dyDescent="0.2">
      <c r="A277" s="9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 spans="1:52" x14ac:dyDescent="0.2">
      <c r="A278" s="9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</row>
    <row r="279" spans="1:52" x14ac:dyDescent="0.2">
      <c r="A279" s="9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spans="1:52" x14ac:dyDescent="0.2">
      <c r="A280" s="9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 spans="1:52" x14ac:dyDescent="0.2">
      <c r="A281" s="9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spans="1:52" x14ac:dyDescent="0.2">
      <c r="A282" s="9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</row>
    <row r="283" spans="1:52" x14ac:dyDescent="0.2">
      <c r="A283" s="9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spans="1:52" x14ac:dyDescent="0.2">
      <c r="A284" s="9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 spans="1:52" x14ac:dyDescent="0.2">
      <c r="A285" s="9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spans="1:52" x14ac:dyDescent="0.2">
      <c r="A286" s="9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</row>
    <row r="287" spans="1:52" x14ac:dyDescent="0.2">
      <c r="A287" s="9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spans="1:52" x14ac:dyDescent="0.2">
      <c r="A288" s="9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 spans="1:52" x14ac:dyDescent="0.2">
      <c r="A289" s="9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 spans="1:52" x14ac:dyDescent="0.2">
      <c r="A290" s="9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</row>
    <row r="291" spans="1:52" x14ac:dyDescent="0.2">
      <c r="A291" s="9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 spans="1:52" x14ac:dyDescent="0.2">
      <c r="A292" s="9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 spans="1:52" x14ac:dyDescent="0.2">
      <c r="A293" s="9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 spans="1:52" x14ac:dyDescent="0.2">
      <c r="A294" s="9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</row>
    <row r="295" spans="1:52" x14ac:dyDescent="0.2">
      <c r="A295" s="9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 spans="1:52" x14ac:dyDescent="0.2">
      <c r="A296" s="9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</row>
    <row r="297" spans="1:52" x14ac:dyDescent="0.2">
      <c r="A297" s="9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</row>
    <row r="298" spans="1:52" x14ac:dyDescent="0.2">
      <c r="A298" s="9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</row>
    <row r="299" spans="1:52" x14ac:dyDescent="0.2">
      <c r="A299" s="9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</row>
    <row r="300" spans="1:52" x14ac:dyDescent="0.2">
      <c r="A300" s="9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</row>
    <row r="301" spans="1:52" x14ac:dyDescent="0.2">
      <c r="A301" s="9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</row>
    <row r="302" spans="1:52" x14ac:dyDescent="0.2">
      <c r="A302" s="9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</row>
    <row r="303" spans="1:52" x14ac:dyDescent="0.2">
      <c r="A303" s="9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</row>
    <row r="304" spans="1:52" x14ac:dyDescent="0.2">
      <c r="A304" s="9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</row>
    <row r="305" spans="1:52" x14ac:dyDescent="0.2">
      <c r="A305" s="9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</row>
    <row r="306" spans="1:52" x14ac:dyDescent="0.2">
      <c r="A306" s="9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</row>
    <row r="307" spans="1:52" x14ac:dyDescent="0.2">
      <c r="A307" s="9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</row>
    <row r="308" spans="1:52" x14ac:dyDescent="0.2">
      <c r="A308" s="9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</row>
    <row r="309" spans="1:52" x14ac:dyDescent="0.2">
      <c r="A309" s="9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</row>
    <row r="310" spans="1:52" x14ac:dyDescent="0.2">
      <c r="A310" s="9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</row>
    <row r="311" spans="1:52" x14ac:dyDescent="0.2">
      <c r="A311" s="9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</row>
    <row r="312" spans="1:52" x14ac:dyDescent="0.2">
      <c r="A312" s="9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</row>
    <row r="313" spans="1:52" x14ac:dyDescent="0.2">
      <c r="A313" s="9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</row>
    <row r="314" spans="1:52" x14ac:dyDescent="0.2">
      <c r="A314" s="9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</row>
    <row r="315" spans="1:52" x14ac:dyDescent="0.2">
      <c r="A315" s="9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</row>
    <row r="316" spans="1:52" x14ac:dyDescent="0.2">
      <c r="A316" s="9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</row>
    <row r="317" spans="1:52" x14ac:dyDescent="0.2">
      <c r="A317" s="9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</row>
    <row r="318" spans="1:52" x14ac:dyDescent="0.2">
      <c r="A318" s="9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</row>
    <row r="319" spans="1:52" x14ac:dyDescent="0.2">
      <c r="A319" s="9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</row>
    <row r="320" spans="1:52" x14ac:dyDescent="0.2">
      <c r="A320" s="9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</row>
    <row r="321" spans="1:52" x14ac:dyDescent="0.2">
      <c r="A321" s="9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</row>
    <row r="322" spans="1:52" x14ac:dyDescent="0.2">
      <c r="A322" s="9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</row>
    <row r="323" spans="1:52" x14ac:dyDescent="0.2">
      <c r="A323" s="9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 spans="1:52" x14ac:dyDescent="0.2">
      <c r="A324" s="9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</row>
    <row r="325" spans="1:52" x14ac:dyDescent="0.2">
      <c r="A325" s="9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</row>
    <row r="326" spans="1:52" x14ac:dyDescent="0.2">
      <c r="A326" s="9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</row>
    <row r="327" spans="1:52" x14ac:dyDescent="0.2">
      <c r="A327" s="9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 spans="1:52" x14ac:dyDescent="0.2">
      <c r="A328" s="9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</row>
    <row r="329" spans="1:52" x14ac:dyDescent="0.2">
      <c r="A329" s="9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</row>
    <row r="330" spans="1:52" x14ac:dyDescent="0.2">
      <c r="A330" s="9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</row>
    <row r="331" spans="1:52" x14ac:dyDescent="0.2">
      <c r="A331" s="9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</row>
    <row r="332" spans="1:52" x14ac:dyDescent="0.2">
      <c r="A332" s="9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</row>
    <row r="333" spans="1:52" x14ac:dyDescent="0.2">
      <c r="A333" s="9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</row>
    <row r="334" spans="1:52" x14ac:dyDescent="0.2">
      <c r="A334" s="9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</row>
    <row r="335" spans="1:52" x14ac:dyDescent="0.2">
      <c r="A335" s="9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</row>
    <row r="336" spans="1:52" x14ac:dyDescent="0.2">
      <c r="A336" s="9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</row>
    <row r="337" spans="1:52" x14ac:dyDescent="0.2">
      <c r="A337" s="9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</row>
    <row r="338" spans="1:52" x14ac:dyDescent="0.2">
      <c r="A338" s="9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</row>
    <row r="339" spans="1:52" x14ac:dyDescent="0.2">
      <c r="A339" s="9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</row>
    <row r="340" spans="1:52" x14ac:dyDescent="0.2">
      <c r="A340" s="9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</row>
    <row r="341" spans="1:52" x14ac:dyDescent="0.2">
      <c r="A341" s="9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</row>
    <row r="342" spans="1:52" x14ac:dyDescent="0.2">
      <c r="A342" s="9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</row>
    <row r="343" spans="1:52" x14ac:dyDescent="0.2">
      <c r="A343" s="9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</row>
    <row r="344" spans="1:52" x14ac:dyDescent="0.2">
      <c r="A344" s="9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</row>
    <row r="345" spans="1:52" x14ac:dyDescent="0.2">
      <c r="A345" s="9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</row>
    <row r="346" spans="1:52" x14ac:dyDescent="0.2">
      <c r="A346" s="9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</row>
    <row r="347" spans="1:52" x14ac:dyDescent="0.2">
      <c r="A347" s="9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</row>
    <row r="348" spans="1:52" x14ac:dyDescent="0.2">
      <c r="A348" s="9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</row>
    <row r="349" spans="1:52" x14ac:dyDescent="0.2">
      <c r="A349" s="9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</row>
    <row r="350" spans="1:52" x14ac:dyDescent="0.2">
      <c r="A350" s="9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</row>
    <row r="351" spans="1:52" x14ac:dyDescent="0.2">
      <c r="A351" s="9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</row>
    <row r="352" spans="1:52" x14ac:dyDescent="0.2">
      <c r="A352" s="9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</row>
    <row r="353" spans="1:52" x14ac:dyDescent="0.2">
      <c r="A353" s="9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</row>
    <row r="354" spans="1:52" x14ac:dyDescent="0.2">
      <c r="A354" s="9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</row>
    <row r="355" spans="1:52" x14ac:dyDescent="0.2">
      <c r="A355" s="9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</row>
    <row r="356" spans="1:52" x14ac:dyDescent="0.2">
      <c r="A356" s="9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</row>
    <row r="357" spans="1:52" x14ac:dyDescent="0.2">
      <c r="A357" s="9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</row>
    <row r="358" spans="1:52" x14ac:dyDescent="0.2">
      <c r="A358" s="9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</row>
    <row r="359" spans="1:52" x14ac:dyDescent="0.2">
      <c r="A359" s="9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</row>
    <row r="360" spans="1:52" x14ac:dyDescent="0.2">
      <c r="A360" s="9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</row>
    <row r="361" spans="1:52" x14ac:dyDescent="0.2">
      <c r="A361" s="9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</row>
    <row r="362" spans="1:52" x14ac:dyDescent="0.2">
      <c r="A362" s="9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</row>
    <row r="363" spans="1:52" x14ac:dyDescent="0.2">
      <c r="A363" s="9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</row>
    <row r="364" spans="1:52" x14ac:dyDescent="0.2">
      <c r="A364" s="9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</row>
    <row r="365" spans="1:52" x14ac:dyDescent="0.2">
      <c r="A365" s="9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</row>
    <row r="366" spans="1:52" x14ac:dyDescent="0.2">
      <c r="A366" s="9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</row>
    <row r="367" spans="1:52" x14ac:dyDescent="0.2">
      <c r="A367" s="9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</row>
    <row r="368" spans="1:52" x14ac:dyDescent="0.2">
      <c r="A368" s="9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</row>
    <row r="369" spans="1:52" x14ac:dyDescent="0.2">
      <c r="A369" s="9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</row>
    <row r="370" spans="1:52" x14ac:dyDescent="0.2">
      <c r="A370" s="9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</row>
    <row r="371" spans="1:52" x14ac:dyDescent="0.2">
      <c r="A371" s="9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</row>
    <row r="372" spans="1:52" x14ac:dyDescent="0.2">
      <c r="A372" s="9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</row>
    <row r="373" spans="1:52" x14ac:dyDescent="0.2">
      <c r="A373" s="9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</row>
    <row r="374" spans="1:52" x14ac:dyDescent="0.2">
      <c r="A374" s="9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</row>
    <row r="375" spans="1:52" x14ac:dyDescent="0.2">
      <c r="A375" s="9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</row>
    <row r="376" spans="1:52" x14ac:dyDescent="0.2">
      <c r="A376" s="9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</row>
    <row r="377" spans="1:52" x14ac:dyDescent="0.2">
      <c r="A377" s="9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</row>
    <row r="378" spans="1:52" x14ac:dyDescent="0.2">
      <c r="A378" s="9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</row>
    <row r="379" spans="1:52" x14ac:dyDescent="0.2">
      <c r="A379" s="9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</row>
    <row r="380" spans="1:52" x14ac:dyDescent="0.2">
      <c r="A380" s="9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</row>
    <row r="381" spans="1:52" x14ac:dyDescent="0.2">
      <c r="A381" s="9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</row>
    <row r="382" spans="1:52" x14ac:dyDescent="0.2">
      <c r="A382" s="9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</row>
    <row r="383" spans="1:52" x14ac:dyDescent="0.2">
      <c r="A383" s="9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</row>
    <row r="384" spans="1:52" x14ac:dyDescent="0.2">
      <c r="A384" s="9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</row>
    <row r="385" spans="1:52" x14ac:dyDescent="0.2">
      <c r="A385" s="9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</row>
    <row r="386" spans="1:52" x14ac:dyDescent="0.2">
      <c r="A386" s="9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</row>
    <row r="387" spans="1:52" x14ac:dyDescent="0.2">
      <c r="A387" s="9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</row>
    <row r="388" spans="1:52" x14ac:dyDescent="0.2">
      <c r="A388" s="9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</row>
    <row r="389" spans="1:52" x14ac:dyDescent="0.2">
      <c r="A389" s="9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</row>
    <row r="390" spans="1:52" x14ac:dyDescent="0.2">
      <c r="A390" s="9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</row>
    <row r="391" spans="1:52" x14ac:dyDescent="0.2">
      <c r="A391" s="9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</row>
    <row r="392" spans="1:52" x14ac:dyDescent="0.2">
      <c r="A392" s="9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</row>
    <row r="393" spans="1:52" x14ac:dyDescent="0.2">
      <c r="A393" s="9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</row>
    <row r="394" spans="1:52" x14ac:dyDescent="0.2">
      <c r="A394" s="9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</row>
    <row r="395" spans="1:52" x14ac:dyDescent="0.2">
      <c r="A395" s="9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</row>
    <row r="396" spans="1:52" x14ac:dyDescent="0.2">
      <c r="A396" s="9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</row>
    <row r="397" spans="1:52" x14ac:dyDescent="0.2">
      <c r="A397" s="9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</row>
    <row r="398" spans="1:52" x14ac:dyDescent="0.2">
      <c r="A398" s="9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</row>
    <row r="399" spans="1:52" x14ac:dyDescent="0.2">
      <c r="A399" s="9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</row>
    <row r="400" spans="1:52" x14ac:dyDescent="0.2">
      <c r="A400" s="9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</row>
    <row r="401" spans="1:52" x14ac:dyDescent="0.2">
      <c r="A401" s="9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</row>
    <row r="402" spans="1:52" x14ac:dyDescent="0.2">
      <c r="A402" s="9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</row>
    <row r="403" spans="1:52" x14ac:dyDescent="0.2">
      <c r="A403" s="9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</row>
    <row r="404" spans="1:52" x14ac:dyDescent="0.2">
      <c r="A404" s="9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</row>
    <row r="405" spans="1:52" x14ac:dyDescent="0.2">
      <c r="A405" s="9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</row>
    <row r="406" spans="1:52" x14ac:dyDescent="0.2">
      <c r="A406" s="9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</row>
    <row r="407" spans="1:52" x14ac:dyDescent="0.2">
      <c r="A407" s="9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 spans="1:52" x14ac:dyDescent="0.2">
      <c r="A408" s="9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</row>
    <row r="409" spans="1:52" x14ac:dyDescent="0.2">
      <c r="A409" s="9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</row>
    <row r="410" spans="1:52" x14ac:dyDescent="0.2">
      <c r="A410" s="9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 spans="1:52" x14ac:dyDescent="0.2">
      <c r="A411" s="9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</row>
    <row r="412" spans="1:52" x14ac:dyDescent="0.2">
      <c r="A412" s="9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</row>
    <row r="413" spans="1:52" x14ac:dyDescent="0.2">
      <c r="A413" s="9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 spans="1:52" x14ac:dyDescent="0.2">
      <c r="A414" s="9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</row>
    <row r="415" spans="1:52" x14ac:dyDescent="0.2">
      <c r="A415" s="9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</row>
    <row r="416" spans="1:52" x14ac:dyDescent="0.2">
      <c r="A416" s="9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</row>
    <row r="417" spans="1:52" x14ac:dyDescent="0.2">
      <c r="A417" s="9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</row>
    <row r="418" spans="1:52" x14ac:dyDescent="0.2">
      <c r="A418" s="9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</row>
    <row r="419" spans="1:52" x14ac:dyDescent="0.2">
      <c r="A419" s="9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</row>
    <row r="420" spans="1:52" x14ac:dyDescent="0.2">
      <c r="A420" s="9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</row>
    <row r="421" spans="1:52" x14ac:dyDescent="0.2">
      <c r="A421" s="9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</row>
    <row r="422" spans="1:52" x14ac:dyDescent="0.2">
      <c r="A422" s="9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</row>
    <row r="423" spans="1:52" x14ac:dyDescent="0.2">
      <c r="A423" s="9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</row>
    <row r="424" spans="1:52" x14ac:dyDescent="0.2">
      <c r="A424" s="9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</row>
    <row r="425" spans="1:52" x14ac:dyDescent="0.2">
      <c r="A425" s="9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</row>
    <row r="426" spans="1:52" x14ac:dyDescent="0.2">
      <c r="A426" s="9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</row>
    <row r="427" spans="1:52" x14ac:dyDescent="0.2">
      <c r="A427" s="9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</row>
    <row r="428" spans="1:52" x14ac:dyDescent="0.2">
      <c r="A428" s="9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</row>
    <row r="429" spans="1:52" x14ac:dyDescent="0.2">
      <c r="A429" s="9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</row>
    <row r="430" spans="1:52" x14ac:dyDescent="0.2">
      <c r="A430" s="9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</row>
    <row r="431" spans="1:52" x14ac:dyDescent="0.2">
      <c r="A431" s="9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spans="1:52" x14ac:dyDescent="0.2">
      <c r="A432" s="9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 spans="1:52" x14ac:dyDescent="0.2">
      <c r="A433" s="9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spans="1:52" x14ac:dyDescent="0.2">
      <c r="A434" s="9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spans="1:52" x14ac:dyDescent="0.2">
      <c r="A435" s="9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</row>
    <row r="436" spans="1:52" x14ac:dyDescent="0.2">
      <c r="A436" s="9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spans="1:52" x14ac:dyDescent="0.2">
      <c r="A437" s="9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spans="1:52" x14ac:dyDescent="0.2">
      <c r="A438" s="9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 spans="1:52" x14ac:dyDescent="0.2">
      <c r="A439" s="9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</row>
    <row r="440" spans="1:52" x14ac:dyDescent="0.2">
      <c r="A440" s="9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spans="1:52" x14ac:dyDescent="0.2">
      <c r="A441" s="9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</row>
    <row r="442" spans="1:52" x14ac:dyDescent="0.2">
      <c r="A442" s="9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</row>
    <row r="443" spans="1:52" x14ac:dyDescent="0.2">
      <c r="A443" s="9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 spans="1:52" x14ac:dyDescent="0.2">
      <c r="A444" s="9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 spans="1:52" x14ac:dyDescent="0.2">
      <c r="A445" s="9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</row>
    <row r="446" spans="1:52" x14ac:dyDescent="0.2">
      <c r="A446" s="9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 spans="1:52" x14ac:dyDescent="0.2">
      <c r="A447" s="9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 spans="1:52" x14ac:dyDescent="0.2">
      <c r="A448" s="9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</row>
    <row r="449" spans="1:52" x14ac:dyDescent="0.2">
      <c r="A449" s="9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</row>
    <row r="450" spans="1:52" x14ac:dyDescent="0.2">
      <c r="A450" s="9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</row>
    <row r="451" spans="1:52" x14ac:dyDescent="0.2">
      <c r="A451" s="9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</row>
    <row r="452" spans="1:52" x14ac:dyDescent="0.2">
      <c r="A452" s="9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</row>
    <row r="453" spans="1:52" x14ac:dyDescent="0.2">
      <c r="A453" s="9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</row>
    <row r="454" spans="1:52" x14ac:dyDescent="0.2">
      <c r="A454" s="9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 spans="1:52" x14ac:dyDescent="0.2">
      <c r="A455" s="9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</row>
    <row r="456" spans="1:52" x14ac:dyDescent="0.2">
      <c r="A456" s="9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</row>
    <row r="457" spans="1:52" x14ac:dyDescent="0.2">
      <c r="A457" s="9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</row>
    <row r="458" spans="1:52" x14ac:dyDescent="0.2">
      <c r="A458" s="9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 spans="1:52" x14ac:dyDescent="0.2">
      <c r="A459" s="9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</row>
    <row r="460" spans="1:52" x14ac:dyDescent="0.2">
      <c r="A460" s="9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</row>
    <row r="461" spans="1:52" x14ac:dyDescent="0.2">
      <c r="A461" s="9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</row>
    <row r="462" spans="1:52" x14ac:dyDescent="0.2">
      <c r="A462" s="9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</row>
    <row r="463" spans="1:52" x14ac:dyDescent="0.2">
      <c r="A463" s="9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spans="1:52" x14ac:dyDescent="0.2">
      <c r="A464" s="9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</row>
    <row r="465" spans="1:52" x14ac:dyDescent="0.2">
      <c r="A465" s="9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spans="1:52" x14ac:dyDescent="0.2">
      <c r="A466" s="9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spans="1:52" x14ac:dyDescent="0.2">
      <c r="A467" s="9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 spans="1:52" x14ac:dyDescent="0.2">
      <c r="A468" s="9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</row>
    <row r="469" spans="1:52" x14ac:dyDescent="0.2">
      <c r="A469" s="9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spans="1:52" x14ac:dyDescent="0.2">
      <c r="A470" s="9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</row>
    <row r="471" spans="1:52" x14ac:dyDescent="0.2">
      <c r="A471" s="9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 spans="1:52" x14ac:dyDescent="0.2">
      <c r="A472" s="9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spans="1:52" x14ac:dyDescent="0.2">
      <c r="A473" s="9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spans="1:52" x14ac:dyDescent="0.2">
      <c r="A474" s="9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</row>
    <row r="475" spans="1:52" x14ac:dyDescent="0.2">
      <c r="A475" s="9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 spans="1:52" x14ac:dyDescent="0.2">
      <c r="A476" s="9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spans="1:52" x14ac:dyDescent="0.2">
      <c r="A477" s="9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 spans="1:52" x14ac:dyDescent="0.2">
      <c r="A478" s="9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</row>
    <row r="479" spans="1:52" x14ac:dyDescent="0.2">
      <c r="A479" s="9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 spans="1:52" x14ac:dyDescent="0.2">
      <c r="A480" s="9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</row>
    <row r="481" spans="1:52" x14ac:dyDescent="0.2">
      <c r="A481" s="9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 spans="1:52" x14ac:dyDescent="0.2">
      <c r="A482" s="9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</row>
    <row r="483" spans="1:52" x14ac:dyDescent="0.2">
      <c r="A483" s="9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 spans="1:52" x14ac:dyDescent="0.2">
      <c r="A484" s="9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</row>
    <row r="485" spans="1:52" x14ac:dyDescent="0.2">
      <c r="A485" s="9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</row>
    <row r="486" spans="1:52" x14ac:dyDescent="0.2">
      <c r="A486" s="9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</row>
    <row r="487" spans="1:52" x14ac:dyDescent="0.2">
      <c r="A487" s="9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 spans="1:52" x14ac:dyDescent="0.2">
      <c r="A488" s="9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</row>
    <row r="489" spans="1:52" x14ac:dyDescent="0.2">
      <c r="A489" s="9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</row>
    <row r="490" spans="1:52" x14ac:dyDescent="0.2">
      <c r="A490" s="9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</row>
    <row r="491" spans="1:52" x14ac:dyDescent="0.2">
      <c r="A491" s="9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 spans="1:52" x14ac:dyDescent="0.2">
      <c r="A492" s="9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</row>
    <row r="493" spans="1:52" x14ac:dyDescent="0.2">
      <c r="A493" s="9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</row>
    <row r="494" spans="1:52" x14ac:dyDescent="0.2">
      <c r="A494" s="9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</row>
    <row r="495" spans="1:52" x14ac:dyDescent="0.2">
      <c r="A495" s="9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</row>
    <row r="496" spans="1:52" x14ac:dyDescent="0.2">
      <c r="A496" s="9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</row>
    <row r="497" spans="1:52" x14ac:dyDescent="0.2">
      <c r="A497" s="9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</row>
    <row r="498" spans="1:52" x14ac:dyDescent="0.2">
      <c r="A498" s="9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 spans="1:52" x14ac:dyDescent="0.2">
      <c r="A499" s="9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</row>
    <row r="500" spans="1:52" x14ac:dyDescent="0.2">
      <c r="A500" s="9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 spans="1:52" x14ac:dyDescent="0.2">
      <c r="A501" s="9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</row>
    <row r="502" spans="1:52" x14ac:dyDescent="0.2">
      <c r="A502" s="9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 spans="1:52" x14ac:dyDescent="0.2">
      <c r="A503" s="9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</row>
    <row r="504" spans="1:52" x14ac:dyDescent="0.2">
      <c r="A504" s="9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 spans="1:52" x14ac:dyDescent="0.2">
      <c r="A505" s="9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</row>
    <row r="506" spans="1:52" x14ac:dyDescent="0.2">
      <c r="A506" s="9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spans="1:52" x14ac:dyDescent="0.2">
      <c r="A507" s="9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 spans="1:52" x14ac:dyDescent="0.2">
      <c r="A508" s="9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</row>
    <row r="509" spans="1:52" x14ac:dyDescent="0.2">
      <c r="A509" s="9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 spans="1:52" x14ac:dyDescent="0.2">
      <c r="A510" s="9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 spans="1:52" x14ac:dyDescent="0.2">
      <c r="A511" s="9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</row>
    <row r="512" spans="1:52" x14ac:dyDescent="0.2">
      <c r="A512" s="9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</row>
    <row r="513" spans="1:52" x14ac:dyDescent="0.2">
      <c r="A513" s="9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spans="1:52" x14ac:dyDescent="0.2">
      <c r="A514" s="9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spans="1:52" x14ac:dyDescent="0.2">
      <c r="A515" s="9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</row>
    <row r="516" spans="1:52" x14ac:dyDescent="0.2">
      <c r="A516" s="9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 spans="1:52" x14ac:dyDescent="0.2">
      <c r="A517" s="9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spans="1:52" x14ac:dyDescent="0.2">
      <c r="A518" s="9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spans="1:52" x14ac:dyDescent="0.2">
      <c r="A519" s="9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</row>
    <row r="520" spans="1:52" x14ac:dyDescent="0.2">
      <c r="A520" s="9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 spans="1:52" x14ac:dyDescent="0.2">
      <c r="A521" s="9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spans="1:52" x14ac:dyDescent="0.2">
      <c r="A522" s="9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spans="1:52" x14ac:dyDescent="0.2">
      <c r="A523" s="9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</row>
    <row r="524" spans="1:52" x14ac:dyDescent="0.2">
      <c r="A524" s="9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spans="1:52" x14ac:dyDescent="0.2">
      <c r="A525" s="9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spans="1:52" x14ac:dyDescent="0.2">
      <c r="A526" s="9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</row>
    <row r="527" spans="1:52" x14ac:dyDescent="0.2">
      <c r="A527" s="9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</row>
    <row r="528" spans="1:52" x14ac:dyDescent="0.2">
      <c r="A528" s="9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 spans="1:52" x14ac:dyDescent="0.2">
      <c r="A529" s="9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</row>
    <row r="530" spans="1:52" x14ac:dyDescent="0.2">
      <c r="A530" s="9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</row>
    <row r="531" spans="1:52" x14ac:dyDescent="0.2">
      <c r="A531" s="9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</row>
    <row r="532" spans="1:52" x14ac:dyDescent="0.2">
      <c r="A532" s="9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</row>
    <row r="533" spans="1:52" x14ac:dyDescent="0.2">
      <c r="A533" s="9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</row>
    <row r="534" spans="1:52" x14ac:dyDescent="0.2">
      <c r="A534" s="9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spans="1:52" x14ac:dyDescent="0.2">
      <c r="A535" s="9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</row>
    <row r="536" spans="1:52" x14ac:dyDescent="0.2">
      <c r="A536" s="9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 spans="1:52" x14ac:dyDescent="0.2">
      <c r="A537" s="9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spans="1:52" x14ac:dyDescent="0.2">
      <c r="A538" s="9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</row>
    <row r="539" spans="1:52" x14ac:dyDescent="0.2">
      <c r="A539" s="9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</row>
    <row r="540" spans="1:52" x14ac:dyDescent="0.2">
      <c r="A540" s="9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 spans="1:52" x14ac:dyDescent="0.2">
      <c r="A541" s="9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 spans="1:52" x14ac:dyDescent="0.2">
      <c r="A542" s="9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</row>
    <row r="543" spans="1:52" x14ac:dyDescent="0.2">
      <c r="A543" s="9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</row>
    <row r="544" spans="1:52" x14ac:dyDescent="0.2">
      <c r="A544" s="9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spans="1:52" x14ac:dyDescent="0.2">
      <c r="A545" s="9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spans="1:52" x14ac:dyDescent="0.2">
      <c r="A546" s="9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</row>
    <row r="547" spans="1:52" x14ac:dyDescent="0.2">
      <c r="A547" s="9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</row>
    <row r="548" spans="1:52" x14ac:dyDescent="0.2">
      <c r="A548" s="9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spans="1:52" x14ac:dyDescent="0.2">
      <c r="A549" s="9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</row>
    <row r="550" spans="1:52" x14ac:dyDescent="0.2">
      <c r="A550" s="9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</row>
    <row r="551" spans="1:52" x14ac:dyDescent="0.2">
      <c r="A551" s="9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spans="1:52" x14ac:dyDescent="0.2">
      <c r="A552" s="9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spans="1:52" x14ac:dyDescent="0.2">
      <c r="A553" s="9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</row>
    <row r="554" spans="1:52" x14ac:dyDescent="0.2">
      <c r="A554" s="9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</row>
    <row r="555" spans="1:52" x14ac:dyDescent="0.2">
      <c r="A555" s="9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spans="1:52" x14ac:dyDescent="0.2">
      <c r="A556" s="9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spans="1:52" x14ac:dyDescent="0.2">
      <c r="A557" s="9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</row>
    <row r="558" spans="1:52" x14ac:dyDescent="0.2">
      <c r="A558" s="9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</row>
    <row r="559" spans="1:52" x14ac:dyDescent="0.2">
      <c r="A559" s="9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spans="1:52" x14ac:dyDescent="0.2">
      <c r="A560" s="9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</row>
    <row r="561" spans="1:52" x14ac:dyDescent="0.2">
      <c r="A561" s="9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 spans="1:52" x14ac:dyDescent="0.2">
      <c r="A562" s="9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spans="1:52" x14ac:dyDescent="0.2">
      <c r="A563" s="9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</row>
    <row r="564" spans="1:52" x14ac:dyDescent="0.2">
      <c r="A564" s="9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 spans="1:52" x14ac:dyDescent="0.2">
      <c r="A565" s="9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spans="1:52" x14ac:dyDescent="0.2">
      <c r="A566" s="9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spans="1:52" x14ac:dyDescent="0.2">
      <c r="A567" s="9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</row>
    <row r="568" spans="1:52" x14ac:dyDescent="0.2">
      <c r="A568" s="9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spans="1:52" x14ac:dyDescent="0.2">
      <c r="A569" s="9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spans="1:52" x14ac:dyDescent="0.2">
      <c r="A570" s="9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spans="1:52" x14ac:dyDescent="0.2">
      <c r="A571" s="9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</row>
    <row r="572" spans="1:52" x14ac:dyDescent="0.2">
      <c r="A572" s="9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spans="1:52" x14ac:dyDescent="0.2">
      <c r="A573" s="9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spans="1:52" x14ac:dyDescent="0.2">
      <c r="A574" s="9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 spans="1:52" x14ac:dyDescent="0.2">
      <c r="A575" s="9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 spans="1:52" x14ac:dyDescent="0.2">
      <c r="A576" s="9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spans="1:52" x14ac:dyDescent="0.2">
      <c r="A577" s="9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 spans="1:52" x14ac:dyDescent="0.2">
      <c r="A578" s="9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 spans="1:52" x14ac:dyDescent="0.2">
      <c r="A579" s="9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 spans="1:52" x14ac:dyDescent="0.2">
      <c r="A580" s="9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spans="1:52" x14ac:dyDescent="0.2">
      <c r="A581" s="9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 spans="1:52" x14ac:dyDescent="0.2">
      <c r="A582" s="9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spans="1:52" x14ac:dyDescent="0.2">
      <c r="A583" s="9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spans="1:52" x14ac:dyDescent="0.2">
      <c r="A584" s="9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spans="1:52" x14ac:dyDescent="0.2">
      <c r="A585" s="9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spans="1:52" x14ac:dyDescent="0.2">
      <c r="A586" s="9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spans="1:52" x14ac:dyDescent="0.2">
      <c r="A587" s="9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spans="1:52" x14ac:dyDescent="0.2">
      <c r="A588" s="9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spans="1:52" x14ac:dyDescent="0.2">
      <c r="A589" s="9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spans="1:52" x14ac:dyDescent="0.2">
      <c r="A590" s="9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spans="1:52" x14ac:dyDescent="0.2">
      <c r="A591" s="9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spans="1:52" x14ac:dyDescent="0.2">
      <c r="A592" s="9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spans="1:52" x14ac:dyDescent="0.2">
      <c r="A593" s="9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spans="1:52" x14ac:dyDescent="0.2">
      <c r="A594" s="9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spans="1:52" x14ac:dyDescent="0.2">
      <c r="A595" s="9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spans="1:52" x14ac:dyDescent="0.2">
      <c r="A596" s="9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spans="1:52" x14ac:dyDescent="0.2">
      <c r="A597" s="9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spans="1:52" x14ac:dyDescent="0.2">
      <c r="A598" s="9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spans="1:52" x14ac:dyDescent="0.2">
      <c r="A599" s="9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spans="1:52" x14ac:dyDescent="0.2">
      <c r="A600" s="9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spans="1:52" x14ac:dyDescent="0.2">
      <c r="A601" s="9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spans="1:52" x14ac:dyDescent="0.2">
      <c r="A602" s="9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spans="1:52" x14ac:dyDescent="0.2">
      <c r="A603" s="9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spans="1:52" x14ac:dyDescent="0.2">
      <c r="A604" s="9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spans="1:52" x14ac:dyDescent="0.2">
      <c r="A605" s="9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spans="1:52" x14ac:dyDescent="0.2">
      <c r="A606" s="9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spans="1:52" x14ac:dyDescent="0.2">
      <c r="A607" s="9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spans="1:52" x14ac:dyDescent="0.2">
      <c r="A608" s="9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spans="1:52" x14ac:dyDescent="0.2">
      <c r="A609" s="9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spans="1:52" x14ac:dyDescent="0.2">
      <c r="A610" s="9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spans="1:52" x14ac:dyDescent="0.2">
      <c r="A611" s="9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spans="1:52" x14ac:dyDescent="0.2">
      <c r="A612" s="9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spans="1:52" x14ac:dyDescent="0.2">
      <c r="A613" s="9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spans="1:52" x14ac:dyDescent="0.2">
      <c r="A614" s="9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spans="1:52" x14ac:dyDescent="0.2">
      <c r="A615" s="9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spans="1:52" x14ac:dyDescent="0.2">
      <c r="A616" s="9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spans="1:52" x14ac:dyDescent="0.2">
      <c r="A617" s="9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spans="1:52" x14ac:dyDescent="0.2">
      <c r="A618" s="9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spans="1:52" x14ac:dyDescent="0.2">
      <c r="A619" s="9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spans="1:52" x14ac:dyDescent="0.2">
      <c r="A620" s="9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spans="1:52" x14ac:dyDescent="0.2">
      <c r="A621" s="9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spans="1:52" x14ac:dyDescent="0.2">
      <c r="A622" s="9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spans="1:52" x14ac:dyDescent="0.2">
      <c r="A623" s="9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spans="1:52" x14ac:dyDescent="0.2">
      <c r="A624" s="9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spans="1:52" x14ac:dyDescent="0.2">
      <c r="A625" s="9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spans="1:52" x14ac:dyDescent="0.2">
      <c r="A626" s="9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spans="1:52" x14ac:dyDescent="0.2">
      <c r="A627" s="9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spans="1:52" x14ac:dyDescent="0.2">
      <c r="A628" s="9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spans="1:52" x14ac:dyDescent="0.2">
      <c r="A629" s="9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spans="1:52" x14ac:dyDescent="0.2">
      <c r="A630" s="9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spans="1:52" x14ac:dyDescent="0.2">
      <c r="A631" s="9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spans="1:52" x14ac:dyDescent="0.2">
      <c r="A632" s="9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spans="1:52" x14ac:dyDescent="0.2">
      <c r="A633" s="9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spans="1:52" x14ac:dyDescent="0.2">
      <c r="A634" s="9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spans="1:52" x14ac:dyDescent="0.2">
      <c r="A635" s="9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spans="1:52" x14ac:dyDescent="0.2">
      <c r="A636" s="9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spans="1:52" x14ac:dyDescent="0.2">
      <c r="A637" s="9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spans="1:52" x14ac:dyDescent="0.2">
      <c r="A638" s="9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spans="1:52" x14ac:dyDescent="0.2">
      <c r="A639" s="9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spans="1:52" x14ac:dyDescent="0.2">
      <c r="A640" s="9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spans="1:52" x14ac:dyDescent="0.2">
      <c r="A641" s="9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spans="1:52" x14ac:dyDescent="0.2">
      <c r="A642" s="9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spans="1:52" x14ac:dyDescent="0.2">
      <c r="A643" s="9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spans="1:52" x14ac:dyDescent="0.2">
      <c r="A644" s="9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spans="1:52" x14ac:dyDescent="0.2">
      <c r="A645" s="9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spans="1:52" x14ac:dyDescent="0.2">
      <c r="A646" s="9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spans="1:52" x14ac:dyDescent="0.2">
      <c r="A647" s="9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spans="1:52" x14ac:dyDescent="0.2">
      <c r="A648" s="9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spans="1:52" x14ac:dyDescent="0.2">
      <c r="A649" s="9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spans="1:52" x14ac:dyDescent="0.2">
      <c r="A650" s="9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spans="1:52" x14ac:dyDescent="0.2">
      <c r="A651" s="9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spans="1:52" x14ac:dyDescent="0.2">
      <c r="A652" s="9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spans="1:52" x14ac:dyDescent="0.2">
      <c r="A653" s="9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spans="1:52" x14ac:dyDescent="0.2">
      <c r="A654" s="9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spans="1:52" x14ac:dyDescent="0.2">
      <c r="A655" s="9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spans="1:52" x14ac:dyDescent="0.2">
      <c r="A656" s="9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spans="1:52" x14ac:dyDescent="0.2">
      <c r="A657" s="9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spans="1:52" x14ac:dyDescent="0.2">
      <c r="A658" s="9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spans="1:52" x14ac:dyDescent="0.2">
      <c r="A659" s="9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spans="1:52" x14ac:dyDescent="0.2">
      <c r="A660" s="9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spans="1:52" x14ac:dyDescent="0.2">
      <c r="A661" s="9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spans="1:52" x14ac:dyDescent="0.2">
      <c r="A662" s="9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spans="1:52" x14ac:dyDescent="0.2">
      <c r="A663" s="9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spans="1:52" x14ac:dyDescent="0.2">
      <c r="A664" s="9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spans="1:52" x14ac:dyDescent="0.2">
      <c r="A665" s="9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spans="1:52" x14ac:dyDescent="0.2">
      <c r="A666" s="9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spans="1:52" x14ac:dyDescent="0.2">
      <c r="A667" s="9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spans="1:52" x14ac:dyDescent="0.2">
      <c r="A668" s="9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spans="1:52" x14ac:dyDescent="0.2">
      <c r="A669" s="9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spans="1:52" x14ac:dyDescent="0.2">
      <c r="A670" s="9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spans="1:52" x14ac:dyDescent="0.2">
      <c r="A671" s="9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spans="1:52" x14ac:dyDescent="0.2">
      <c r="A672" s="9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spans="1:52" x14ac:dyDescent="0.2">
      <c r="A673" s="9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spans="1:52" x14ac:dyDescent="0.2">
      <c r="A674" s="9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spans="1:52" x14ac:dyDescent="0.2">
      <c r="A675" s="9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spans="1:52" x14ac:dyDescent="0.2">
      <c r="A676" s="9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spans="1:52" x14ac:dyDescent="0.2">
      <c r="A677" s="9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spans="1:52" x14ac:dyDescent="0.2">
      <c r="A678" s="9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spans="1:52" x14ac:dyDescent="0.2">
      <c r="A679" s="9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spans="1:52" x14ac:dyDescent="0.2">
      <c r="A680" s="9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spans="1:52" x14ac:dyDescent="0.2">
      <c r="A681" s="9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spans="1:52" x14ac:dyDescent="0.2">
      <c r="A682" s="9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spans="1:52" x14ac:dyDescent="0.2">
      <c r="A683" s="9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spans="1:52" x14ac:dyDescent="0.2">
      <c r="A684" s="9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spans="1:52" x14ac:dyDescent="0.2">
      <c r="A685" s="9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spans="1:52" x14ac:dyDescent="0.2">
      <c r="A686" s="9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spans="1:52" x14ac:dyDescent="0.2">
      <c r="A687" s="9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spans="1:52" x14ac:dyDescent="0.2">
      <c r="A688" s="9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spans="1:52" x14ac:dyDescent="0.2">
      <c r="A689" s="9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spans="1:52" x14ac:dyDescent="0.2">
      <c r="A690" s="9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spans="1:52" x14ac:dyDescent="0.2">
      <c r="A691" s="9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spans="1:52" x14ac:dyDescent="0.2">
      <c r="A692" s="9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spans="1:52" x14ac:dyDescent="0.2">
      <c r="A693" s="9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spans="1:52" x14ac:dyDescent="0.2">
      <c r="A694" s="9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spans="1:52" x14ac:dyDescent="0.2">
      <c r="A695" s="9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spans="1:52" x14ac:dyDescent="0.2">
      <c r="A696" s="9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spans="1:52" x14ac:dyDescent="0.2">
      <c r="A697" s="9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spans="1:52" x14ac:dyDescent="0.2">
      <c r="A698" s="9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spans="1:52" x14ac:dyDescent="0.2">
      <c r="A699" s="9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spans="1:52" x14ac:dyDescent="0.2">
      <c r="A700" s="9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spans="1:52" x14ac:dyDescent="0.2">
      <c r="A701" s="9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spans="1:52" x14ac:dyDescent="0.2">
      <c r="A702" s="9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spans="1:52" x14ac:dyDescent="0.2">
      <c r="A703" s="9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spans="1:52" x14ac:dyDescent="0.2">
      <c r="A704" s="9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spans="1:52" x14ac:dyDescent="0.2">
      <c r="A705" s="9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spans="1:52" x14ac:dyDescent="0.2">
      <c r="A706" s="9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spans="1:52" x14ac:dyDescent="0.2">
      <c r="A707" s="9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spans="1:52" x14ac:dyDescent="0.2">
      <c r="A708" s="9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spans="1:52" x14ac:dyDescent="0.2">
      <c r="A709" s="9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spans="1:52" x14ac:dyDescent="0.2">
      <c r="A710" s="9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spans="1:52" x14ac:dyDescent="0.2">
      <c r="A711" s="9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spans="1:52" x14ac:dyDescent="0.2">
      <c r="A712" s="9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spans="1:52" x14ac:dyDescent="0.2">
      <c r="A713" s="9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spans="1:52" x14ac:dyDescent="0.2">
      <c r="A714" s="9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spans="1:52" x14ac:dyDescent="0.2">
      <c r="A715" s="9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spans="1:52" x14ac:dyDescent="0.2">
      <c r="A716" s="9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spans="1:52" x14ac:dyDescent="0.2">
      <c r="A717" s="9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spans="1:52" x14ac:dyDescent="0.2">
      <c r="A718" s="9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spans="1:52" x14ac:dyDescent="0.2">
      <c r="A719" s="9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spans="1:52" x14ac:dyDescent="0.2">
      <c r="A720" s="9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spans="1:52" x14ac:dyDescent="0.2">
      <c r="A721" s="9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spans="1:52" x14ac:dyDescent="0.2">
      <c r="A722" s="9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spans="1:52" x14ac:dyDescent="0.2">
      <c r="A723" s="9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spans="1:52" x14ac:dyDescent="0.2">
      <c r="A724" s="9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spans="1:52" x14ac:dyDescent="0.2">
      <c r="A725" s="9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spans="1:52" x14ac:dyDescent="0.2">
      <c r="A726" s="9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spans="1:52" x14ac:dyDescent="0.2">
      <c r="A727" s="9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spans="1:52" x14ac:dyDescent="0.2">
      <c r="A728" s="9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spans="1:52" x14ac:dyDescent="0.2">
      <c r="A729" s="9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spans="1:52" x14ac:dyDescent="0.2">
      <c r="A730" s="9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spans="1:52" x14ac:dyDescent="0.2">
      <c r="A731" s="9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spans="1:52" x14ac:dyDescent="0.2">
      <c r="A732" s="9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spans="1:52" x14ac:dyDescent="0.2">
      <c r="A733" s="9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spans="1:52" x14ac:dyDescent="0.2">
      <c r="A734" s="9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spans="1:52" x14ac:dyDescent="0.2">
      <c r="A735" s="9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spans="1:52" x14ac:dyDescent="0.2">
      <c r="A736" s="9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spans="1:52" x14ac:dyDescent="0.2">
      <c r="A737" s="9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spans="1:52" x14ac:dyDescent="0.2">
      <c r="A738" s="9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spans="1:52" x14ac:dyDescent="0.2">
      <c r="A739" s="9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spans="1:52" x14ac:dyDescent="0.2">
      <c r="A740" s="9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spans="1:52" x14ac:dyDescent="0.2">
      <c r="A741" s="9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spans="1:52" x14ac:dyDescent="0.2">
      <c r="A742" s="9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spans="1:52" x14ac:dyDescent="0.2">
      <c r="A743" s="9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spans="1:52" x14ac:dyDescent="0.2">
      <c r="A744" s="9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spans="1:52" x14ac:dyDescent="0.2">
      <c r="A745" s="9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spans="1:52" x14ac:dyDescent="0.2">
      <c r="A746" s="9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spans="1:52" x14ac:dyDescent="0.2">
      <c r="A747" s="9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spans="1:52" x14ac:dyDescent="0.2">
      <c r="A748" s="9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spans="1:52" x14ac:dyDescent="0.2">
      <c r="A749" s="9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spans="1:52" x14ac:dyDescent="0.2">
      <c r="A750" s="9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spans="1:52" x14ac:dyDescent="0.2">
      <c r="A751" s="9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spans="1:52" x14ac:dyDescent="0.2">
      <c r="A752" s="9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spans="1:52" x14ac:dyDescent="0.2">
      <c r="A753" s="9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spans="1:52" x14ac:dyDescent="0.2">
      <c r="A754" s="9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spans="1:52" x14ac:dyDescent="0.2">
      <c r="A755" s="9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spans="1:52" x14ac:dyDescent="0.2">
      <c r="A756" s="9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spans="1:52" x14ac:dyDescent="0.2">
      <c r="A757" s="9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spans="1:52" x14ac:dyDescent="0.2">
      <c r="A758" s="9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spans="1:52" x14ac:dyDescent="0.2">
      <c r="A759" s="9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spans="1:52" x14ac:dyDescent="0.2">
      <c r="A760" s="9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spans="1:52" x14ac:dyDescent="0.2">
      <c r="A761" s="9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spans="1:52" x14ac:dyDescent="0.2">
      <c r="A762" s="9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spans="1:52" x14ac:dyDescent="0.2">
      <c r="A763" s="9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spans="1:52" x14ac:dyDescent="0.2">
      <c r="A764" s="9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spans="1:52" x14ac:dyDescent="0.2">
      <c r="A765" s="9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spans="1:52" x14ac:dyDescent="0.2">
      <c r="A766" s="9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spans="1:52" x14ac:dyDescent="0.2">
      <c r="A767" s="9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spans="1:52" x14ac:dyDescent="0.2">
      <c r="A768" s="9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spans="1:52" x14ac:dyDescent="0.2">
      <c r="A769" s="9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spans="1:52" x14ac:dyDescent="0.2">
      <c r="A770" s="9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spans="1:52" x14ac:dyDescent="0.2">
      <c r="A771" s="9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spans="1:52" x14ac:dyDescent="0.2">
      <c r="A772" s="9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spans="1:52" x14ac:dyDescent="0.2">
      <c r="A773" s="9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spans="1:52" x14ac:dyDescent="0.2">
      <c r="A774" s="9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spans="1:52" x14ac:dyDescent="0.2">
      <c r="A775" s="9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spans="1:52" x14ac:dyDescent="0.2">
      <c r="A776" s="9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spans="1:52" x14ac:dyDescent="0.2">
      <c r="A777" s="9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spans="1:52" x14ac:dyDescent="0.2">
      <c r="A778" s="9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spans="1:52" x14ac:dyDescent="0.2">
      <c r="A779" s="9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spans="1:52" x14ac:dyDescent="0.2">
      <c r="A780" s="9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spans="1:52" x14ac:dyDescent="0.2">
      <c r="A781" s="9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spans="1:52" x14ac:dyDescent="0.2">
      <c r="A782" s="9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spans="1:52" x14ac:dyDescent="0.2">
      <c r="A783" s="9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spans="1:52" x14ac:dyDescent="0.2">
      <c r="A784" s="9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spans="1:52" x14ac:dyDescent="0.2">
      <c r="A785" s="9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spans="1:52" x14ac:dyDescent="0.2">
      <c r="A786" s="9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spans="1:52" x14ac:dyDescent="0.2">
      <c r="A787" s="9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spans="1:52" x14ac:dyDescent="0.2">
      <c r="A788" s="9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spans="1:52" x14ac:dyDescent="0.2">
      <c r="A789" s="9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spans="1:52" x14ac:dyDescent="0.2">
      <c r="A790" s="9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spans="1:52" x14ac:dyDescent="0.2">
      <c r="A791" s="9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spans="1:52" x14ac:dyDescent="0.2">
      <c r="A792" s="9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spans="1:52" x14ac:dyDescent="0.2">
      <c r="A793" s="9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spans="1:52" x14ac:dyDescent="0.2">
      <c r="A794" s="9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spans="1:52" x14ac:dyDescent="0.2">
      <c r="A795" s="9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spans="1:52" x14ac:dyDescent="0.2">
      <c r="A796" s="9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spans="1:52" x14ac:dyDescent="0.2">
      <c r="A797" s="9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spans="1:52" x14ac:dyDescent="0.2">
      <c r="A798" s="9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spans="1:52" x14ac:dyDescent="0.2">
      <c r="A799" s="9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spans="1:52" x14ac:dyDescent="0.2">
      <c r="A800" s="9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spans="1:52" x14ac:dyDescent="0.2">
      <c r="A801" s="9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spans="1:52" x14ac:dyDescent="0.2">
      <c r="A802" s="9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spans="1:52" x14ac:dyDescent="0.2">
      <c r="A803" s="9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spans="1:52" x14ac:dyDescent="0.2">
      <c r="A804" s="9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spans="1:52" x14ac:dyDescent="0.2">
      <c r="A805" s="9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spans="1:52" x14ac:dyDescent="0.2">
      <c r="A806" s="9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spans="1:52" x14ac:dyDescent="0.2">
      <c r="A807" s="9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spans="1:52" x14ac:dyDescent="0.2">
      <c r="A808" s="9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spans="1:52" x14ac:dyDescent="0.2">
      <c r="A809" s="9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spans="1:52" x14ac:dyDescent="0.2">
      <c r="A810" s="9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spans="1:52" x14ac:dyDescent="0.2">
      <c r="A811" s="9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spans="1:52" x14ac:dyDescent="0.2">
      <c r="A812" s="9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spans="1:52" x14ac:dyDescent="0.2">
      <c r="A813" s="9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spans="1:52" x14ac:dyDescent="0.2">
      <c r="A814" s="9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spans="1:52" x14ac:dyDescent="0.2">
      <c r="A815" s="9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spans="1:52" x14ac:dyDescent="0.2">
      <c r="A816" s="9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spans="1:52" x14ac:dyDescent="0.2">
      <c r="A817" s="9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spans="1:52" x14ac:dyDescent="0.2">
      <c r="A818" s="9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spans="1:52" x14ac:dyDescent="0.2">
      <c r="A819" s="9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spans="1:52" x14ac:dyDescent="0.2">
      <c r="A820" s="9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spans="1:52" x14ac:dyDescent="0.2">
      <c r="A821" s="9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spans="1:52" x14ac:dyDescent="0.2">
      <c r="A822" s="9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spans="1:52" x14ac:dyDescent="0.2">
      <c r="A823" s="9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spans="1:52" x14ac:dyDescent="0.2">
      <c r="A824" s="9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spans="1:52" x14ac:dyDescent="0.2">
      <c r="A825" s="9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spans="1:52" x14ac:dyDescent="0.2">
      <c r="A826" s="9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spans="1:52" x14ac:dyDescent="0.2">
      <c r="A827" s="9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spans="1:52" x14ac:dyDescent="0.2">
      <c r="A828" s="9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spans="1:52" x14ac:dyDescent="0.2">
      <c r="A829" s="9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spans="1:52" x14ac:dyDescent="0.2">
      <c r="A830" s="9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spans="1:52" x14ac:dyDescent="0.2">
      <c r="A831" s="9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spans="1:52" x14ac:dyDescent="0.2">
      <c r="A832" s="9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spans="1:52" x14ac:dyDescent="0.2">
      <c r="A833" s="9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spans="1:52" x14ac:dyDescent="0.2">
      <c r="A834" s="9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spans="1:52" x14ac:dyDescent="0.2">
      <c r="A835" s="9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spans="1:52" x14ac:dyDescent="0.2">
      <c r="A836" s="9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spans="1:52" x14ac:dyDescent="0.2">
      <c r="A837" s="9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spans="1:52" x14ac:dyDescent="0.2">
      <c r="A838" s="9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spans="1:52" x14ac:dyDescent="0.2">
      <c r="A839" s="9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spans="1:52" x14ac:dyDescent="0.2">
      <c r="A840" s="9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spans="1:52" x14ac:dyDescent="0.2">
      <c r="A841" s="9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spans="1:52" x14ac:dyDescent="0.2">
      <c r="A842" s="9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spans="1:52" x14ac:dyDescent="0.2">
      <c r="A843" s="9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spans="1:52" x14ac:dyDescent="0.2">
      <c r="A844" s="9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spans="1:52" x14ac:dyDescent="0.2">
      <c r="A845" s="9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spans="1:52" x14ac:dyDescent="0.2">
      <c r="A846" s="9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spans="1:52" x14ac:dyDescent="0.2">
      <c r="A847" s="9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spans="1:52" x14ac:dyDescent="0.2">
      <c r="A848" s="9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spans="1:52" x14ac:dyDescent="0.2">
      <c r="A849" s="9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spans="1:52" x14ac:dyDescent="0.2">
      <c r="A850" s="9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spans="1:52" x14ac:dyDescent="0.2">
      <c r="A851" s="9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spans="1:52" x14ac:dyDescent="0.2">
      <c r="A852" s="9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spans="1:52" x14ac:dyDescent="0.2">
      <c r="A853" s="9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spans="1:52" x14ac:dyDescent="0.2">
      <c r="A854" s="9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spans="1:52" x14ac:dyDescent="0.2">
      <c r="A855" s="9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spans="1:52" x14ac:dyDescent="0.2">
      <c r="A856" s="9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spans="1:52" x14ac:dyDescent="0.2">
      <c r="A857" s="9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spans="1:52" x14ac:dyDescent="0.2">
      <c r="A858" s="9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spans="1:52" x14ac:dyDescent="0.2">
      <c r="A859" s="9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spans="1:52" x14ac:dyDescent="0.2">
      <c r="A860" s="9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spans="1:52" x14ac:dyDescent="0.2">
      <c r="A861" s="9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spans="1:52" x14ac:dyDescent="0.2">
      <c r="A862" s="9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spans="1:52" x14ac:dyDescent="0.2">
      <c r="A863" s="9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spans="1:52" x14ac:dyDescent="0.2">
      <c r="A864" s="9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spans="1:52" x14ac:dyDescent="0.2">
      <c r="A865" s="9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spans="1:52" x14ac:dyDescent="0.2">
      <c r="A866" s="9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spans="1:52" x14ac:dyDescent="0.2">
      <c r="A867" s="9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spans="1:52" x14ac:dyDescent="0.2">
      <c r="A868" s="9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spans="1:52" x14ac:dyDescent="0.2">
      <c r="A869" s="9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spans="1:52" x14ac:dyDescent="0.2">
      <c r="A870" s="9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spans="1:52" x14ac:dyDescent="0.2">
      <c r="A871" s="9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spans="1:52" x14ac:dyDescent="0.2">
      <c r="A872" s="9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spans="1:52" x14ac:dyDescent="0.2">
      <c r="A873" s="9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spans="1:52" x14ac:dyDescent="0.2">
      <c r="A874" s="9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spans="1:52" x14ac:dyDescent="0.2">
      <c r="A875" s="9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spans="1:52" x14ac:dyDescent="0.2">
      <c r="A876" s="9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spans="1:52" x14ac:dyDescent="0.2">
      <c r="A877" s="9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spans="1:52" x14ac:dyDescent="0.2">
      <c r="A878" s="9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spans="1:52" x14ac:dyDescent="0.2">
      <c r="A879" s="9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spans="1:52" x14ac:dyDescent="0.2">
      <c r="A880" s="9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spans="1:52" x14ac:dyDescent="0.2">
      <c r="A881" s="9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spans="1:52" x14ac:dyDescent="0.2">
      <c r="A882" s="9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spans="1:52" x14ac:dyDescent="0.2">
      <c r="A883" s="9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spans="1:52" x14ac:dyDescent="0.2">
      <c r="A884" s="9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spans="1:52" x14ac:dyDescent="0.2">
      <c r="A885" s="9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spans="1:52" x14ac:dyDescent="0.2">
      <c r="A886" s="9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spans="1:52" x14ac:dyDescent="0.2">
      <c r="A887" s="9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spans="1:52" x14ac:dyDescent="0.2">
      <c r="A888" s="9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spans="1:52" x14ac:dyDescent="0.2">
      <c r="A889" s="9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spans="1:52" x14ac:dyDescent="0.2">
      <c r="A890" s="9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spans="1:52" x14ac:dyDescent="0.2">
      <c r="A891" s="9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spans="1:52" x14ac:dyDescent="0.2">
      <c r="A892" s="9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spans="1:52" x14ac:dyDescent="0.2">
      <c r="A893" s="9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spans="1:52" x14ac:dyDescent="0.2">
      <c r="A894" s="9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spans="1:52" x14ac:dyDescent="0.2">
      <c r="A895" s="9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spans="1:52" x14ac:dyDescent="0.2">
      <c r="A896" s="9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spans="1:52" x14ac:dyDescent="0.2">
      <c r="A897" s="9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spans="1:52" x14ac:dyDescent="0.2">
      <c r="A898" s="9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spans="1:52" x14ac:dyDescent="0.2">
      <c r="A899" s="9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spans="1:52" x14ac:dyDescent="0.2">
      <c r="A900" s="9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spans="1:52" x14ac:dyDescent="0.2">
      <c r="A901" s="9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spans="1:52" x14ac:dyDescent="0.2">
      <c r="A902" s="9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spans="1:52" x14ac:dyDescent="0.2">
      <c r="A903" s="9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spans="1:52" x14ac:dyDescent="0.2">
      <c r="A904" s="9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spans="1:52" x14ac:dyDescent="0.2">
      <c r="A905" s="9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spans="1:52" x14ac:dyDescent="0.2">
      <c r="A906" s="9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spans="1:52" x14ac:dyDescent="0.2">
      <c r="A907" s="9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spans="1:52" x14ac:dyDescent="0.2">
      <c r="A908" s="9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spans="1:52" x14ac:dyDescent="0.2">
      <c r="A909" s="9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spans="1:52" x14ac:dyDescent="0.2">
      <c r="A910" s="9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spans="1:52" x14ac:dyDescent="0.2">
      <c r="A911" s="9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spans="1:52" x14ac:dyDescent="0.2">
      <c r="A912" s="9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spans="1:52" x14ac:dyDescent="0.2">
      <c r="A913" s="9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spans="1:52" x14ac:dyDescent="0.2">
      <c r="A914" s="9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spans="1:52" x14ac:dyDescent="0.2">
      <c r="A915" s="9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spans="1:52" x14ac:dyDescent="0.2">
      <c r="A916" s="9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spans="1:52" x14ac:dyDescent="0.2">
      <c r="A917" s="9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spans="1:52" x14ac:dyDescent="0.2">
      <c r="A918" s="9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spans="1:52" x14ac:dyDescent="0.2">
      <c r="A919" s="9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spans="1:52" x14ac:dyDescent="0.2">
      <c r="A920" s="9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spans="1:52" x14ac:dyDescent="0.2">
      <c r="A921" s="9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spans="1:52" x14ac:dyDescent="0.2">
      <c r="A922" s="9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spans="1:52" x14ac:dyDescent="0.2">
      <c r="A923" s="9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spans="1:52" x14ac:dyDescent="0.2">
      <c r="A924" s="9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spans="1:52" x14ac:dyDescent="0.2">
      <c r="A925" s="9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spans="1:52" x14ac:dyDescent="0.2">
      <c r="A926" s="9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spans="1:52" x14ac:dyDescent="0.2">
      <c r="A927" s="9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spans="1:52" x14ac:dyDescent="0.2">
      <c r="A928" s="9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spans="1:52" x14ac:dyDescent="0.2">
      <c r="A929" s="9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spans="1:52" x14ac:dyDescent="0.2">
      <c r="A930" s="9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spans="1:52" x14ac:dyDescent="0.2">
      <c r="A931" s="9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spans="1:52" x14ac:dyDescent="0.2">
      <c r="A932" s="9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spans="1:52" x14ac:dyDescent="0.2">
      <c r="A933" s="9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spans="1:52" x14ac:dyDescent="0.2">
      <c r="A934" s="9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spans="1:52" x14ac:dyDescent="0.2">
      <c r="A935" s="9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spans="1:52" x14ac:dyDescent="0.2">
      <c r="A936" s="9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spans="1:52" x14ac:dyDescent="0.2">
      <c r="A937" s="9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spans="1:52" x14ac:dyDescent="0.2">
      <c r="A938" s="9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spans="1:52" x14ac:dyDescent="0.2">
      <c r="A939" s="9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spans="1:52" x14ac:dyDescent="0.2">
      <c r="A940" s="9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spans="1:52" x14ac:dyDescent="0.2">
      <c r="A941" s="9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spans="1:52" x14ac:dyDescent="0.2">
      <c r="A942" s="9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spans="1:52" x14ac:dyDescent="0.2">
      <c r="A943" s="9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spans="1:52" x14ac:dyDescent="0.2">
      <c r="A944" s="9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spans="1:52" x14ac:dyDescent="0.2">
      <c r="A945" s="9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spans="1:52" x14ac:dyDescent="0.2">
      <c r="A946" s="9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spans="1:52" x14ac:dyDescent="0.2">
      <c r="A947" s="9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spans="1:52" x14ac:dyDescent="0.2">
      <c r="A948" s="9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spans="1:52" x14ac:dyDescent="0.2">
      <c r="A949" s="9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spans="1:52" x14ac:dyDescent="0.2">
      <c r="A950" s="9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spans="1:52" x14ac:dyDescent="0.2">
      <c r="A951" s="9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spans="1:52" x14ac:dyDescent="0.2">
      <c r="A952" s="9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spans="1:52" x14ac:dyDescent="0.2">
      <c r="A953" s="9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spans="1:52" x14ac:dyDescent="0.2">
      <c r="A954" s="9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spans="1:52" x14ac:dyDescent="0.2">
      <c r="A955" s="9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spans="1:52" x14ac:dyDescent="0.2">
      <c r="A956" s="9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spans="1:52" x14ac:dyDescent="0.2">
      <c r="A957" s="9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spans="1:52" x14ac:dyDescent="0.2">
      <c r="A958" s="9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spans="1:52" x14ac:dyDescent="0.2">
      <c r="A959" s="9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spans="1:52" x14ac:dyDescent="0.2">
      <c r="A960" s="9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spans="1:52" x14ac:dyDescent="0.2">
      <c r="A961" s="9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spans="1:52" x14ac:dyDescent="0.2">
      <c r="A962" s="9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spans="1:52" x14ac:dyDescent="0.2">
      <c r="A963" s="9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spans="1:52" x14ac:dyDescent="0.2">
      <c r="A964" s="9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spans="1:52" x14ac:dyDescent="0.2">
      <c r="A965" s="9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spans="1:52" x14ac:dyDescent="0.2">
      <c r="A966" s="9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spans="1:52" x14ac:dyDescent="0.2">
      <c r="A967" s="9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spans="1:52" x14ac:dyDescent="0.2">
      <c r="A968" s="9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spans="1:52" x14ac:dyDescent="0.2">
      <c r="A969" s="9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spans="1:52" x14ac:dyDescent="0.2">
      <c r="A970" s="9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spans="1:52" x14ac:dyDescent="0.2">
      <c r="A971" s="9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spans="1:52" x14ac:dyDescent="0.2">
      <c r="A972" s="9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spans="1:52" x14ac:dyDescent="0.2">
      <c r="A973" s="9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spans="1:52" x14ac:dyDescent="0.2">
      <c r="A974" s="9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spans="1:52" x14ac:dyDescent="0.2">
      <c r="A975" s="9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spans="1:52" x14ac:dyDescent="0.2">
      <c r="A976" s="9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spans="1:52" x14ac:dyDescent="0.2">
      <c r="A977" s="9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spans="1:52" x14ac:dyDescent="0.2">
      <c r="A978" s="9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spans="1:52" x14ac:dyDescent="0.2">
      <c r="A979" s="9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spans="1:52" x14ac:dyDescent="0.2">
      <c r="A980" s="9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spans="1:52" x14ac:dyDescent="0.2">
      <c r="A981" s="9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spans="1:52" x14ac:dyDescent="0.2">
      <c r="A982" s="9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spans="1:52" x14ac:dyDescent="0.2">
      <c r="A983" s="9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spans="1:52" x14ac:dyDescent="0.2">
      <c r="A984" s="9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spans="1:52" x14ac:dyDescent="0.2">
      <c r="A985" s="9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spans="1:52" x14ac:dyDescent="0.2">
      <c r="A986" s="9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spans="1:52" x14ac:dyDescent="0.2">
      <c r="A987" s="9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spans="1:52" x14ac:dyDescent="0.2">
      <c r="A988" s="9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spans="1:52" x14ac:dyDescent="0.2">
      <c r="A989" s="9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spans="1:52" x14ac:dyDescent="0.2">
      <c r="A990" s="9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spans="1:52" x14ac:dyDescent="0.2">
      <c r="A991" s="9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spans="1:52" x14ac:dyDescent="0.2">
      <c r="A992" s="9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spans="1:52" x14ac:dyDescent="0.2">
      <c r="A993" s="9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spans="1:52" x14ac:dyDescent="0.2">
      <c r="A994" s="9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spans="1:52" x14ac:dyDescent="0.2">
      <c r="A995" s="9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spans="1:52" x14ac:dyDescent="0.2">
      <c r="A996" s="9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spans="1:52" x14ac:dyDescent="0.2">
      <c r="A997" s="9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spans="1:52" x14ac:dyDescent="0.2">
      <c r="A998" s="9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spans="1:52" x14ac:dyDescent="0.2">
      <c r="A999" s="9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spans="1:52" x14ac:dyDescent="0.2">
      <c r="A1000" s="9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spans="1:52" x14ac:dyDescent="0.2">
      <c r="A1001" s="9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spans="1:52" x14ac:dyDescent="0.2">
      <c r="A1002" s="9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spans="1:52" x14ac:dyDescent="0.2">
      <c r="A1003" s="9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Check_COINS</vt:lpstr>
      <vt:lpstr>Check_NB_Coins</vt:lpstr>
      <vt:lpstr>Account without Category</vt:lpstr>
      <vt:lpstr>Coin_Waterfall</vt:lpstr>
      <vt:lpstr>Pivot_Data</vt:lpstr>
      <vt:lpstr>Price_WaterFall</vt:lpstr>
      <vt:lpstr>Coin_Recon_Live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 Choukroun</dc:creator>
  <cp:lastModifiedBy>Gabriel  Choukroun</cp:lastModifiedBy>
  <dcterms:created xsi:type="dcterms:W3CDTF">2021-12-14T10:56:37Z</dcterms:created>
  <dcterms:modified xsi:type="dcterms:W3CDTF">2021-12-14T18:14:30Z</dcterms:modified>
</cp:coreProperties>
</file>