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7dd1906c182d0c/Faculdade/2022-1/Maquinas de Elevação e Transporte/Catalago/"/>
    </mc:Choice>
  </mc:AlternateContent>
  <xr:revisionPtr revIDLastSave="1" documentId="11_A3759598E172DD53BD05A234EFC4774B60FDEAE4" xr6:coauthVersionLast="47" xr6:coauthVersionMax="47" xr10:uidLastSave="{C04606E0-F124-493E-BC72-E32D3039B414}"/>
  <bookViews>
    <workbookView xWindow="-120" yWindow="-120" windowWidth="20730" windowHeight="111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4" i="1" l="1"/>
  <c r="B37" i="1"/>
  <c r="B32" i="1"/>
  <c r="B22" i="1"/>
  <c r="B16" i="1"/>
  <c r="B12" i="1"/>
  <c r="B9" i="1"/>
  <c r="C48" i="1"/>
  <c r="C49" i="1"/>
  <c r="C51" i="1"/>
  <c r="C54" i="1"/>
  <c r="C57" i="1"/>
  <c r="C60" i="1"/>
  <c r="C45" i="1"/>
  <c r="C41" i="1"/>
  <c r="C39" i="1"/>
  <c r="C36" i="1"/>
  <c r="C33" i="1"/>
  <c r="C27" i="1"/>
  <c r="C30" i="1"/>
  <c r="C24" i="1"/>
  <c r="C21" i="1"/>
  <c r="C19" i="1"/>
  <c r="C15" i="1"/>
  <c r="C6" i="1"/>
  <c r="C65" i="1"/>
  <c r="C66" i="1"/>
  <c r="C68" i="1"/>
  <c r="C69" i="1"/>
  <c r="C71" i="1"/>
  <c r="C72" i="1"/>
  <c r="C74" i="1"/>
  <c r="C75" i="1"/>
  <c r="C77" i="1"/>
  <c r="C78" i="1"/>
  <c r="C79" i="1"/>
  <c r="C80" i="1"/>
  <c r="C82" i="1"/>
  <c r="C64" i="1"/>
  <c r="C61" i="1"/>
  <c r="C11" i="1"/>
  <c r="C13" i="1"/>
  <c r="C17" i="1"/>
  <c r="C20" i="1"/>
  <c r="C23" i="1"/>
  <c r="C26" i="1"/>
  <c r="C28" i="1"/>
  <c r="C31" i="1"/>
  <c r="C35" i="1"/>
  <c r="C38" i="1"/>
  <c r="C42" i="1"/>
  <c r="C43" i="1"/>
  <c r="C47" i="1"/>
  <c r="C52" i="1"/>
  <c r="C53" i="1"/>
  <c r="C56" i="1"/>
  <c r="C59" i="1"/>
  <c r="C8" i="1"/>
  <c r="C62" i="1"/>
  <c r="B62" i="1" s="1"/>
  <c r="C55" i="1"/>
  <c r="C50" i="1"/>
  <c r="C46" i="1"/>
  <c r="C40" i="1"/>
  <c r="C34" i="1"/>
  <c r="C29" i="1"/>
  <c r="C25" i="1"/>
  <c r="C18" i="1"/>
  <c r="C14" i="1"/>
  <c r="C10" i="1"/>
  <c r="C7" i="1"/>
  <c r="C5" i="1"/>
  <c r="C4" i="1"/>
  <c r="C3" i="1"/>
  <c r="C2" i="1"/>
</calcChain>
</file>

<file path=xl/sharedStrings.xml><?xml version="1.0" encoding="utf-8"?>
<sst xmlns="http://schemas.openxmlformats.org/spreadsheetml/2006/main" count="89" uniqueCount="8">
  <si>
    <t>CMT</t>
  </si>
  <si>
    <t>Massa</t>
  </si>
  <si>
    <t>Modelo</t>
  </si>
  <si>
    <t>6x41 Warrington-Seale</t>
  </si>
  <si>
    <t>ProPac</t>
  </si>
  <si>
    <t>PowerPac</t>
  </si>
  <si>
    <r>
      <rPr>
        <sz val="12"/>
        <color rgb="FF231F20"/>
        <rFont val="Arial"/>
        <family val="2"/>
      </rPr>
      <t>mm</t>
    </r>
  </si>
  <si>
    <r>
      <rPr>
        <sz val="12"/>
        <color rgb="FF231F20"/>
        <rFont val="Arial"/>
        <family val="2"/>
      </rPr>
      <t>pol</t>
    </r>
    <r>
      <rPr>
        <i/>
        <sz val="12"/>
        <color rgb="FF231F2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</si>
</sst>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sz val="11"/>
      <color rgb="FF231F2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231F2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12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56D"/>
      </patternFill>
    </fill>
    <fill>
      <patternFill patternType="solid">
        <fgColor rgb="FFFFF9AE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 wrapText="1"/>
    </xf>
    <xf numFmtId="164" fontId="1" fillId="3" borderId="5" xfId="0" applyNumberFormat="1" applyFont="1" applyFill="1" applyBorder="1" applyAlignment="1">
      <alignment vertical="top" shrinkToFit="1"/>
    </xf>
    <xf numFmtId="2" fontId="1" fillId="3" borderId="5" xfId="0" applyNumberFormat="1" applyFont="1" applyFill="1" applyBorder="1" applyAlignment="1">
      <alignment vertical="top" shrinkToFit="1"/>
    </xf>
    <xf numFmtId="164" fontId="1" fillId="3" borderId="2" xfId="0" applyNumberFormat="1" applyFont="1" applyFill="1" applyBorder="1" applyAlignment="1">
      <alignment vertical="top" shrinkToFit="1"/>
    </xf>
    <xf numFmtId="2" fontId="1" fillId="3" borderId="5" xfId="0" applyNumberFormat="1" applyFont="1" applyFill="1" applyBorder="1" applyAlignment="1">
      <alignment horizontal="right" vertical="top" shrinkToFit="1"/>
    </xf>
    <xf numFmtId="2" fontId="1" fillId="3" borderId="4" xfId="0" applyNumberFormat="1" applyFont="1" applyFill="1" applyBorder="1" applyAlignment="1">
      <alignment horizontal="right" vertical="top" shrinkToFit="1"/>
    </xf>
    <xf numFmtId="2" fontId="1" fillId="3" borderId="4" xfId="0" applyNumberFormat="1" applyFont="1" applyFill="1" applyBorder="1" applyAlignment="1">
      <alignment vertical="top" shrinkToFit="1"/>
    </xf>
    <xf numFmtId="0" fontId="4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2" fontId="2" fillId="3" borderId="5" xfId="0" applyNumberFormat="1" applyFont="1" applyFill="1" applyBorder="1" applyAlignment="1">
      <alignment horizontal="right" vertical="top"/>
    </xf>
    <xf numFmtId="2" fontId="3" fillId="3" borderId="5" xfId="0" applyNumberFormat="1" applyFont="1" applyFill="1" applyBorder="1" applyAlignment="1">
      <alignment horizontal="right"/>
    </xf>
    <xf numFmtId="2" fontId="2" fillId="3" borderId="4" xfId="0" applyNumberFormat="1" applyFont="1" applyFill="1" applyBorder="1" applyAlignment="1">
      <alignment vertical="top"/>
    </xf>
    <xf numFmtId="164" fontId="1" fillId="3" borderId="7" xfId="0" applyNumberFormat="1" applyFont="1" applyFill="1" applyBorder="1" applyAlignment="1">
      <alignment vertical="top" shrinkToFit="1"/>
    </xf>
    <xf numFmtId="2" fontId="2" fillId="3" borderId="6" xfId="0" applyNumberFormat="1" applyFont="1" applyFill="1" applyBorder="1" applyAlignment="1">
      <alignment horizontal="right" vertical="top"/>
    </xf>
    <xf numFmtId="2" fontId="1" fillId="3" borderId="6" xfId="0" applyNumberFormat="1" applyFont="1" applyFill="1" applyBorder="1" applyAlignment="1">
      <alignment horizontal="right" vertical="top" shrinkToFit="1"/>
    </xf>
    <xf numFmtId="2" fontId="1" fillId="3" borderId="8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16">
    <dxf>
      <fill>
        <patternFill>
          <bgColor theme="8" tint="-0.24994659260841701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8" tint="-0.24994659260841701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Arial"/>
        <family val="2"/>
        <scheme val="none"/>
      </font>
      <numFmt numFmtId="2" formatCode="0.00"/>
      <fill>
        <patternFill patternType="solid">
          <fgColor indexed="64"/>
          <bgColor rgb="FFFFF9AE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Arial"/>
        <family val="2"/>
        <scheme val="none"/>
      </font>
      <numFmt numFmtId="2" formatCode="0.00"/>
      <fill>
        <patternFill patternType="solid">
          <fgColor indexed="64"/>
          <bgColor rgb="FFFFF9AE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solid">
          <fgColor indexed="64"/>
          <bgColor rgb="FFFFF9AE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Arial"/>
        <family val="2"/>
        <scheme val="none"/>
      </font>
      <numFmt numFmtId="2" formatCode="0.00"/>
      <fill>
        <patternFill patternType="solid">
          <fgColor indexed="64"/>
          <bgColor rgb="FFFFF9AE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31F20"/>
        <name val="Arial"/>
        <family val="2"/>
        <scheme val="none"/>
      </font>
      <numFmt numFmtId="164" formatCode="0.0"/>
      <fill>
        <patternFill patternType="solid">
          <fgColor indexed="64"/>
          <bgColor rgb="FFFFF9AE"/>
        </patternFill>
      </fill>
      <alignment horizontal="general" vertical="top" textRotation="0" wrapText="0" indent="0" justifyLastLine="0" shrinkToFit="1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border outline="0">
        <bottom style="thin">
          <color rgb="FFFFFFFF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67C28-A28F-4ACD-8FD0-B0B21382F729}" name="Tabela1" displayName="Tabela1" ref="A1:E85" totalsRowShown="0" headerRowBorderDxfId="14" tableBorderDxfId="15" totalsRowBorderDxfId="13">
  <autoFilter ref="A1:E85" xr:uid="{F6467C28-A28F-4ACD-8FD0-B0B21382F729}"/>
  <sortState xmlns:xlrd2="http://schemas.microsoft.com/office/spreadsheetml/2017/richdata2" ref="A2:E85">
    <sortCondition ref="E1:E85"/>
  </sortState>
  <tableColumns count="5">
    <tableColumn id="1" xr3:uid="{8C906E78-21A1-4DF3-91FD-B7FD3E36AA02}" name="Modelo" dataDxfId="12"/>
    <tableColumn id="2" xr3:uid="{AFC3C6FC-4D1D-46FC-8337-7323E6102855}" name="mm" dataDxfId="11"/>
    <tableColumn id="3" xr3:uid="{26FAF21D-ACED-4698-950A-B1ED306B5AC5}" name="pol." dataDxfId="10">
      <calculatedColumnFormula>B2/25.4</calculatedColumnFormula>
    </tableColumn>
    <tableColumn id="4" xr3:uid="{604B6208-658D-4304-B337-3114E4D118BA}" name="Massa" dataDxfId="9"/>
    <tableColumn id="5" xr3:uid="{EAD9667B-8D20-43D4-BBD6-316D720D2777}" name="CMT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workbookViewId="0">
      <selection activeCell="G6" sqref="G5:G6"/>
    </sheetView>
  </sheetViews>
  <sheetFormatPr defaultRowHeight="12.75" x14ac:dyDescent="0.2"/>
  <cols>
    <col min="1" max="1" width="26.6640625" bestFit="1" customWidth="1"/>
    <col min="2" max="2" width="11.5" customWidth="1"/>
    <col min="3" max="3" width="9.5" customWidth="1"/>
    <col min="4" max="4" width="11.83203125" customWidth="1"/>
    <col min="5" max="6" width="10" customWidth="1"/>
    <col min="7" max="7" width="16.1640625" customWidth="1"/>
    <col min="8" max="8" width="6.83203125" customWidth="1"/>
    <col min="9" max="9" width="4.6640625" customWidth="1"/>
    <col min="10" max="10" width="10.1640625" customWidth="1"/>
    <col min="11" max="11" width="8.1640625" customWidth="1"/>
    <col min="12" max="12" width="3.33203125" customWidth="1"/>
    <col min="13" max="13" width="1.1640625" customWidth="1"/>
    <col min="14" max="14" width="6.83203125" customWidth="1"/>
    <col min="15" max="15" width="2.1640625" customWidth="1"/>
    <col min="16" max="16" width="3.33203125" customWidth="1"/>
    <col min="17" max="17" width="5.83203125" customWidth="1"/>
    <col min="18" max="18" width="6.83203125" customWidth="1"/>
  </cols>
  <sheetData>
    <row r="1" spans="1:5" ht="15" x14ac:dyDescent="0.2">
      <c r="A1" s="8" t="s">
        <v>2</v>
      </c>
      <c r="B1" s="9" t="s">
        <v>6</v>
      </c>
      <c r="C1" s="10" t="s">
        <v>7</v>
      </c>
      <c r="D1" s="11" t="s">
        <v>1</v>
      </c>
      <c r="E1" s="12" t="s">
        <v>0</v>
      </c>
    </row>
    <row r="2" spans="1:5" ht="14.25" x14ac:dyDescent="0.2">
      <c r="A2" s="2" t="s">
        <v>3</v>
      </c>
      <c r="B2" s="5">
        <v>6.4</v>
      </c>
      <c r="C2" s="13">
        <f>1/4</f>
        <v>0.25</v>
      </c>
      <c r="D2" s="5">
        <v>0.17299999999999999</v>
      </c>
      <c r="E2" s="5">
        <v>3.1</v>
      </c>
    </row>
    <row r="3" spans="1:5" ht="14.25" x14ac:dyDescent="0.2">
      <c r="A3" s="2" t="s">
        <v>3</v>
      </c>
      <c r="B3" s="5">
        <v>8</v>
      </c>
      <c r="C3" s="13">
        <f>5/16</f>
        <v>0.3125</v>
      </c>
      <c r="D3" s="5">
        <v>0.26600000000000001</v>
      </c>
      <c r="E3" s="5">
        <v>4.79</v>
      </c>
    </row>
    <row r="4" spans="1:5" ht="14.25" x14ac:dyDescent="0.2">
      <c r="A4" s="2" t="s">
        <v>3</v>
      </c>
      <c r="B4" s="5">
        <v>9.5</v>
      </c>
      <c r="C4" s="13">
        <f>3/8</f>
        <v>0.375</v>
      </c>
      <c r="D4" s="5">
        <v>0.39900000000000002</v>
      </c>
      <c r="E4" s="5">
        <v>6.86</v>
      </c>
    </row>
    <row r="5" spans="1:5" ht="14.25" x14ac:dyDescent="0.2">
      <c r="A5" s="2" t="s">
        <v>3</v>
      </c>
      <c r="B5" s="5">
        <v>11.5</v>
      </c>
      <c r="C5" s="13">
        <f>7/16</f>
        <v>0.4375</v>
      </c>
      <c r="D5" s="5">
        <v>0.53800000000000003</v>
      </c>
      <c r="E5" s="5">
        <v>9.3000000000000007</v>
      </c>
    </row>
    <row r="6" spans="1:5" ht="14.25" x14ac:dyDescent="0.2">
      <c r="A6" s="2" t="s">
        <v>4</v>
      </c>
      <c r="B6" s="5">
        <v>12</v>
      </c>
      <c r="C6" s="14">
        <f>B6/25.4</f>
        <v>0.47244094488188981</v>
      </c>
      <c r="D6" s="5">
        <v>0.69</v>
      </c>
      <c r="E6" s="5">
        <v>12</v>
      </c>
    </row>
    <row r="7" spans="1:5" ht="14.25" x14ac:dyDescent="0.2">
      <c r="A7" s="2" t="s">
        <v>3</v>
      </c>
      <c r="B7" s="5">
        <v>13</v>
      </c>
      <c r="C7" s="13">
        <f>1/2</f>
        <v>0.5</v>
      </c>
      <c r="D7" s="5">
        <v>0.69499999999999995</v>
      </c>
      <c r="E7" s="5">
        <v>12.1</v>
      </c>
    </row>
    <row r="8" spans="1:5" ht="14.25" x14ac:dyDescent="0.2">
      <c r="A8" s="2" t="s">
        <v>5</v>
      </c>
      <c r="B8" s="5">
        <v>12</v>
      </c>
      <c r="C8" s="13">
        <f>B8/25.4</f>
        <v>0.47244094488188981</v>
      </c>
      <c r="D8" s="5">
        <v>0.67300000000000004</v>
      </c>
      <c r="E8" s="5">
        <v>12.5</v>
      </c>
    </row>
    <row r="9" spans="1:5" ht="14.25" x14ac:dyDescent="0.2">
      <c r="A9" s="2" t="s">
        <v>4</v>
      </c>
      <c r="B9" s="13">
        <f>C9*25.4</f>
        <v>12.7</v>
      </c>
      <c r="C9" s="13">
        <v>0.5</v>
      </c>
      <c r="D9" s="5">
        <v>0.8</v>
      </c>
      <c r="E9" s="5">
        <v>14.1</v>
      </c>
    </row>
    <row r="10" spans="1:5" ht="14.25" x14ac:dyDescent="0.2">
      <c r="A10" s="2" t="s">
        <v>3</v>
      </c>
      <c r="B10" s="5">
        <v>14.5</v>
      </c>
      <c r="C10" s="13">
        <f>9/16</f>
        <v>0.5625</v>
      </c>
      <c r="D10" s="5">
        <v>0.879</v>
      </c>
      <c r="E10" s="5">
        <v>15.2</v>
      </c>
    </row>
    <row r="11" spans="1:5" ht="14.25" x14ac:dyDescent="0.2">
      <c r="A11" s="2" t="s">
        <v>5</v>
      </c>
      <c r="B11" s="5">
        <v>13</v>
      </c>
      <c r="C11" s="13">
        <f>B11/25.4</f>
        <v>0.51181102362204722</v>
      </c>
      <c r="D11" s="5">
        <v>0.81</v>
      </c>
      <c r="E11" s="5">
        <v>15.4</v>
      </c>
    </row>
    <row r="12" spans="1:5" ht="14.25" x14ac:dyDescent="0.2">
      <c r="A12" s="2" t="s">
        <v>4</v>
      </c>
      <c r="B12" s="13">
        <f>C12*25.4</f>
        <v>14.2875</v>
      </c>
      <c r="C12" s="13">
        <v>0.5625</v>
      </c>
      <c r="D12" s="5">
        <v>0.93</v>
      </c>
      <c r="E12" s="5">
        <v>16.3</v>
      </c>
    </row>
    <row r="13" spans="1:5" ht="14.25" x14ac:dyDescent="0.2">
      <c r="A13" s="2" t="s">
        <v>5</v>
      </c>
      <c r="B13" s="5">
        <v>14</v>
      </c>
      <c r="C13" s="13">
        <f>B13/25.4</f>
        <v>0.55118110236220474</v>
      </c>
      <c r="D13" s="5">
        <v>0.93899999999999995</v>
      </c>
      <c r="E13" s="5">
        <v>17.8</v>
      </c>
    </row>
    <row r="14" spans="1:5" ht="14.25" x14ac:dyDescent="0.2">
      <c r="A14" s="2" t="s">
        <v>3</v>
      </c>
      <c r="B14" s="5">
        <v>16</v>
      </c>
      <c r="C14" s="13">
        <f>5/8</f>
        <v>0.625</v>
      </c>
      <c r="D14" s="5">
        <v>1.044</v>
      </c>
      <c r="E14" s="5">
        <v>18.7</v>
      </c>
    </row>
    <row r="15" spans="1:5" ht="14.25" x14ac:dyDescent="0.2">
      <c r="A15" s="2" t="s">
        <v>4</v>
      </c>
      <c r="B15" s="5">
        <v>15</v>
      </c>
      <c r="C15" s="13">
        <f>B15/25.4</f>
        <v>0.59055118110236227</v>
      </c>
      <c r="D15" s="5">
        <v>1.07</v>
      </c>
      <c r="E15" s="5">
        <v>18.8</v>
      </c>
    </row>
    <row r="16" spans="1:5" ht="14.25" x14ac:dyDescent="0.2">
      <c r="A16" s="2" t="s">
        <v>4</v>
      </c>
      <c r="B16" s="13">
        <f>C16*25.4</f>
        <v>15.875</v>
      </c>
      <c r="C16" s="13">
        <v>0.625</v>
      </c>
      <c r="D16" s="5">
        <v>1.22</v>
      </c>
      <c r="E16" s="5">
        <v>21.3</v>
      </c>
    </row>
    <row r="17" spans="1:10" ht="14.25" x14ac:dyDescent="0.2">
      <c r="A17" s="2" t="s">
        <v>5</v>
      </c>
      <c r="B17" s="5">
        <v>16</v>
      </c>
      <c r="C17" s="13">
        <f>B17/25.4</f>
        <v>0.62992125984251968</v>
      </c>
      <c r="D17" s="5">
        <v>1.226</v>
      </c>
      <c r="E17" s="5">
        <v>23.5</v>
      </c>
    </row>
    <row r="18" spans="1:10" ht="14.25" x14ac:dyDescent="0.2">
      <c r="A18" s="2" t="s">
        <v>3</v>
      </c>
      <c r="B18" s="5">
        <v>19</v>
      </c>
      <c r="C18" s="13">
        <f>3/4</f>
        <v>0.75</v>
      </c>
      <c r="D18" s="5">
        <v>1.52</v>
      </c>
      <c r="E18" s="5">
        <v>26.8</v>
      </c>
    </row>
    <row r="19" spans="1:10" ht="14.25" x14ac:dyDescent="0.2">
      <c r="A19" s="2" t="s">
        <v>4</v>
      </c>
      <c r="B19" s="5">
        <v>18</v>
      </c>
      <c r="C19" s="13">
        <f>B19/25.4</f>
        <v>0.70866141732283472</v>
      </c>
      <c r="D19" s="5">
        <v>1.54</v>
      </c>
      <c r="E19" s="5">
        <v>27</v>
      </c>
    </row>
    <row r="20" spans="1:10" ht="14.25" x14ac:dyDescent="0.2">
      <c r="A20" s="2" t="s">
        <v>5</v>
      </c>
      <c r="B20" s="3">
        <v>18</v>
      </c>
      <c r="C20" s="13">
        <f>B20/25.4</f>
        <v>0.70866141732283472</v>
      </c>
      <c r="D20" s="5">
        <v>1.5129999999999999</v>
      </c>
      <c r="E20" s="5">
        <v>29.5</v>
      </c>
    </row>
    <row r="21" spans="1:10" ht="14.25" x14ac:dyDescent="0.2">
      <c r="A21" s="2" t="s">
        <v>4</v>
      </c>
      <c r="B21" s="5">
        <v>19</v>
      </c>
      <c r="C21" s="13">
        <f>B21/25.4</f>
        <v>0.74803149606299213</v>
      </c>
      <c r="D21" s="5">
        <v>1.73</v>
      </c>
      <c r="E21" s="5">
        <v>30</v>
      </c>
    </row>
    <row r="22" spans="1:10" ht="14.25" x14ac:dyDescent="0.2">
      <c r="A22" s="2" t="s">
        <v>4</v>
      </c>
      <c r="B22" s="13">
        <f>C22*25.4</f>
        <v>19.049999999999997</v>
      </c>
      <c r="C22" s="13">
        <v>0.75</v>
      </c>
      <c r="D22" s="5">
        <v>1.74</v>
      </c>
      <c r="E22" s="5">
        <v>30.6</v>
      </c>
    </row>
    <row r="23" spans="1:10" ht="14.25" x14ac:dyDescent="0.2">
      <c r="A23" s="2" t="s">
        <v>5</v>
      </c>
      <c r="B23" s="3">
        <v>19</v>
      </c>
      <c r="C23" s="13">
        <f>B23/25.4</f>
        <v>0.74803149606299213</v>
      </c>
      <c r="D23" s="5">
        <v>1.73</v>
      </c>
      <c r="E23" s="5">
        <v>33</v>
      </c>
    </row>
    <row r="24" spans="1:10" ht="14.25" x14ac:dyDescent="0.2">
      <c r="A24" s="2" t="s">
        <v>4</v>
      </c>
      <c r="B24" s="5">
        <v>20</v>
      </c>
      <c r="C24" s="13">
        <f>B24/25.4</f>
        <v>0.78740157480314965</v>
      </c>
      <c r="D24" s="5">
        <v>1.93</v>
      </c>
      <c r="E24" s="5">
        <v>33.9</v>
      </c>
    </row>
    <row r="25" spans="1:10" ht="14.25" x14ac:dyDescent="0.2">
      <c r="A25" s="2" t="s">
        <v>3</v>
      </c>
      <c r="B25" s="5">
        <v>22</v>
      </c>
      <c r="C25" s="13">
        <f>7/8</f>
        <v>0.875</v>
      </c>
      <c r="D25" s="5">
        <v>2.073</v>
      </c>
      <c r="E25" s="5">
        <v>36.1</v>
      </c>
    </row>
    <row r="26" spans="1:10" ht="14.25" x14ac:dyDescent="0.2">
      <c r="A26" s="2" t="s">
        <v>5</v>
      </c>
      <c r="B26" s="3">
        <v>20</v>
      </c>
      <c r="C26" s="13">
        <f>B26/25.4</f>
        <v>0.78740157480314965</v>
      </c>
      <c r="D26" s="5">
        <v>1.865</v>
      </c>
      <c r="E26" s="5">
        <v>36.4</v>
      </c>
    </row>
    <row r="27" spans="1:10" ht="14.25" x14ac:dyDescent="0.2">
      <c r="A27" s="4" t="s">
        <v>4</v>
      </c>
      <c r="B27" s="5">
        <v>22</v>
      </c>
      <c r="C27" s="13">
        <f>B27/25.4</f>
        <v>0.86614173228346458</v>
      </c>
      <c r="D27" s="5">
        <v>2.34</v>
      </c>
      <c r="E27" s="5">
        <v>41</v>
      </c>
      <c r="F27" s="1"/>
      <c r="G27" s="1"/>
      <c r="H27" s="1"/>
      <c r="I27" s="1"/>
      <c r="J27" s="1"/>
    </row>
    <row r="28" spans="1:10" ht="14.25" x14ac:dyDescent="0.2">
      <c r="A28" s="4" t="s">
        <v>5</v>
      </c>
      <c r="B28" s="3">
        <v>22</v>
      </c>
      <c r="C28" s="13">
        <f>B28/25.4</f>
        <v>0.86614173228346458</v>
      </c>
      <c r="D28" s="5">
        <v>2.319</v>
      </c>
      <c r="E28" s="5">
        <v>44.3</v>
      </c>
    </row>
    <row r="29" spans="1:10" ht="14.25" x14ac:dyDescent="0.2">
      <c r="A29" s="4" t="s">
        <v>3</v>
      </c>
      <c r="B29" s="5">
        <v>26</v>
      </c>
      <c r="C29" s="13">
        <f>1</f>
        <v>1</v>
      </c>
      <c r="D29" s="5">
        <v>2.61</v>
      </c>
      <c r="E29" s="5">
        <v>47</v>
      </c>
    </row>
    <row r="30" spans="1:10" ht="14.25" x14ac:dyDescent="0.2">
      <c r="A30" s="4" t="s">
        <v>4</v>
      </c>
      <c r="B30" s="5">
        <v>24</v>
      </c>
      <c r="C30" s="13">
        <f>B30/25.4</f>
        <v>0.94488188976377963</v>
      </c>
      <c r="D30" s="5">
        <v>2.78</v>
      </c>
      <c r="E30" s="5">
        <v>48.7</v>
      </c>
    </row>
    <row r="31" spans="1:10" ht="14.25" x14ac:dyDescent="0.2">
      <c r="A31" s="4" t="s">
        <v>5</v>
      </c>
      <c r="B31" s="3">
        <v>24</v>
      </c>
      <c r="C31" s="13">
        <f>B31/25.4</f>
        <v>0.94488188976377963</v>
      </c>
      <c r="D31" s="5">
        <v>2.7280000000000002</v>
      </c>
      <c r="E31" s="5">
        <v>52</v>
      </c>
    </row>
    <row r="32" spans="1:10" ht="14.25" x14ac:dyDescent="0.2">
      <c r="A32" s="4" t="s">
        <v>4</v>
      </c>
      <c r="B32" s="13">
        <f>C32*25.4</f>
        <v>25.4</v>
      </c>
      <c r="C32" s="13">
        <v>1</v>
      </c>
      <c r="D32" s="5">
        <v>3.02</v>
      </c>
      <c r="E32" s="5">
        <v>52.9</v>
      </c>
    </row>
    <row r="33" spans="1:5" ht="14.25" x14ac:dyDescent="0.2">
      <c r="A33" s="4" t="s">
        <v>4</v>
      </c>
      <c r="B33" s="5">
        <v>26</v>
      </c>
      <c r="C33" s="13">
        <f>B33/25.4</f>
        <v>1.0236220472440944</v>
      </c>
      <c r="D33" s="5">
        <v>3.24</v>
      </c>
      <c r="E33" s="5">
        <v>55.5</v>
      </c>
    </row>
    <row r="34" spans="1:5" ht="14.25" x14ac:dyDescent="0.2">
      <c r="A34" s="4" t="s">
        <v>3</v>
      </c>
      <c r="B34" s="5">
        <v>29</v>
      </c>
      <c r="C34" s="13">
        <f>1.125</f>
        <v>1.125</v>
      </c>
      <c r="D34" s="5">
        <v>3.456</v>
      </c>
      <c r="E34" s="5">
        <v>59</v>
      </c>
    </row>
    <row r="35" spans="1:5" ht="14.25" x14ac:dyDescent="0.2">
      <c r="A35" s="4" t="s">
        <v>5</v>
      </c>
      <c r="B35" s="3">
        <v>26</v>
      </c>
      <c r="C35" s="13">
        <f>B35/25.4</f>
        <v>1.0236220472440944</v>
      </c>
      <c r="D35" s="5">
        <v>3.2389999999999999</v>
      </c>
      <c r="E35" s="5">
        <v>62</v>
      </c>
    </row>
    <row r="36" spans="1:5" ht="14.25" x14ac:dyDescent="0.2">
      <c r="A36" s="4" t="s">
        <v>4</v>
      </c>
      <c r="B36" s="5">
        <v>28</v>
      </c>
      <c r="C36" s="13">
        <f>B36/25.4</f>
        <v>1.1023622047244095</v>
      </c>
      <c r="D36" s="5">
        <v>3.68</v>
      </c>
      <c r="E36" s="5">
        <v>65.400000000000006</v>
      </c>
    </row>
    <row r="37" spans="1:5" ht="14.25" x14ac:dyDescent="0.2">
      <c r="A37" s="4" t="s">
        <v>4</v>
      </c>
      <c r="B37" s="13">
        <f>C37*25.4</f>
        <v>28.574999999999999</v>
      </c>
      <c r="C37" s="13">
        <v>1.125</v>
      </c>
      <c r="D37" s="5">
        <v>3.94</v>
      </c>
      <c r="E37" s="5">
        <v>70.099999999999994</v>
      </c>
    </row>
    <row r="38" spans="1:5" ht="14.25" x14ac:dyDescent="0.2">
      <c r="A38" s="4" t="s">
        <v>5</v>
      </c>
      <c r="B38" s="3">
        <v>28</v>
      </c>
      <c r="C38" s="13">
        <f>B38/25.4</f>
        <v>1.1023622047244095</v>
      </c>
      <c r="D38" s="5">
        <v>3.698</v>
      </c>
      <c r="E38" s="5">
        <v>71.2</v>
      </c>
    </row>
    <row r="39" spans="1:5" ht="14.25" x14ac:dyDescent="0.2">
      <c r="A39" s="4" t="s">
        <v>4</v>
      </c>
      <c r="B39" s="5">
        <v>29</v>
      </c>
      <c r="C39" s="13">
        <f>B39/25.4</f>
        <v>1.1417322834645669</v>
      </c>
      <c r="D39" s="5">
        <v>4.0289999999999999</v>
      </c>
      <c r="E39" s="5">
        <v>71.5</v>
      </c>
    </row>
    <row r="40" spans="1:5" ht="14.25" x14ac:dyDescent="0.2">
      <c r="A40" s="4" t="s">
        <v>3</v>
      </c>
      <c r="B40" s="5">
        <v>32</v>
      </c>
      <c r="C40" s="13">
        <f>1.25</f>
        <v>1.25</v>
      </c>
      <c r="D40" s="5">
        <v>4.2300000000000004</v>
      </c>
      <c r="E40" s="5">
        <v>72.599999999999994</v>
      </c>
    </row>
    <row r="41" spans="1:5" ht="14.25" x14ac:dyDescent="0.2">
      <c r="A41" s="4" t="s">
        <v>4</v>
      </c>
      <c r="B41" s="5">
        <v>30</v>
      </c>
      <c r="C41" s="13">
        <f>B41/25.4</f>
        <v>1.1811023622047245</v>
      </c>
      <c r="D41" s="5">
        <v>4.22</v>
      </c>
      <c r="E41" s="5">
        <v>75.099999999999994</v>
      </c>
    </row>
    <row r="42" spans="1:5" ht="14.25" x14ac:dyDescent="0.2">
      <c r="A42" s="4" t="s">
        <v>5</v>
      </c>
      <c r="B42" s="3">
        <v>29</v>
      </c>
      <c r="C42" s="13">
        <f>B42/25.4</f>
        <v>1.1417322834645669</v>
      </c>
      <c r="D42" s="5">
        <v>4.0289999999999999</v>
      </c>
      <c r="E42" s="5">
        <v>75.8</v>
      </c>
    </row>
    <row r="43" spans="1:5" ht="14.25" x14ac:dyDescent="0.2">
      <c r="A43" s="4" t="s">
        <v>5</v>
      </c>
      <c r="B43" s="3">
        <v>30</v>
      </c>
      <c r="C43" s="13">
        <f>B43/25.4</f>
        <v>1.1811023622047245</v>
      </c>
      <c r="D43" s="5">
        <v>4.24</v>
      </c>
      <c r="E43" s="5">
        <v>80.900000000000006</v>
      </c>
    </row>
    <row r="44" spans="1:5" ht="14.25" x14ac:dyDescent="0.2">
      <c r="A44" s="4" t="s">
        <v>4</v>
      </c>
      <c r="B44" s="13">
        <f>C44*25.4</f>
        <v>31.75</v>
      </c>
      <c r="C44" s="13">
        <v>1.25</v>
      </c>
      <c r="D44" s="5">
        <v>4.8</v>
      </c>
      <c r="E44" s="5">
        <v>85.4</v>
      </c>
    </row>
    <row r="45" spans="1:5" ht="14.25" x14ac:dyDescent="0.2">
      <c r="A45" s="4" t="s">
        <v>4</v>
      </c>
      <c r="B45" s="5">
        <v>32</v>
      </c>
      <c r="C45" s="13">
        <f>B45/25.4</f>
        <v>1.2598425196850394</v>
      </c>
      <c r="D45" s="5">
        <v>4.9059999999999997</v>
      </c>
      <c r="E45" s="5">
        <v>86.4</v>
      </c>
    </row>
    <row r="46" spans="1:5" ht="14.25" x14ac:dyDescent="0.2">
      <c r="A46" s="4" t="s">
        <v>3</v>
      </c>
      <c r="B46" s="5">
        <v>35</v>
      </c>
      <c r="C46" s="13">
        <f>1.375</f>
        <v>1.375</v>
      </c>
      <c r="D46" s="5">
        <v>5.0860000000000003</v>
      </c>
      <c r="E46" s="5">
        <v>87.2</v>
      </c>
    </row>
    <row r="47" spans="1:5" ht="14.25" x14ac:dyDescent="0.2">
      <c r="A47" s="4" t="s">
        <v>5</v>
      </c>
      <c r="B47" s="3">
        <v>32</v>
      </c>
      <c r="C47" s="13">
        <f>B47/25.4</f>
        <v>1.2598425196850394</v>
      </c>
      <c r="D47" s="5">
        <v>4.9059999999999997</v>
      </c>
      <c r="E47" s="5">
        <v>92.9</v>
      </c>
    </row>
    <row r="48" spans="1:5" ht="14.25" x14ac:dyDescent="0.2">
      <c r="A48" s="4" t="s">
        <v>4</v>
      </c>
      <c r="B48" s="5">
        <v>34</v>
      </c>
      <c r="C48" s="13">
        <f>B48/25.4</f>
        <v>1.3385826771653544</v>
      </c>
      <c r="D48" s="5">
        <v>5.42</v>
      </c>
      <c r="E48" s="5">
        <v>96.4</v>
      </c>
    </row>
    <row r="49" spans="1:15" ht="14.25" x14ac:dyDescent="0.2">
      <c r="A49" s="4" t="s">
        <v>4</v>
      </c>
      <c r="B49" s="5">
        <v>35</v>
      </c>
      <c r="C49" s="13">
        <f>B49/25.4</f>
        <v>1.3779527559055118</v>
      </c>
      <c r="D49" s="5">
        <v>5.8689999999999998</v>
      </c>
      <c r="E49" s="5">
        <v>102.1</v>
      </c>
    </row>
    <row r="50" spans="1:15" ht="14.25" x14ac:dyDescent="0.2">
      <c r="A50" s="4" t="s">
        <v>3</v>
      </c>
      <c r="B50" s="5">
        <v>38</v>
      </c>
      <c r="C50" s="13">
        <f>1.5</f>
        <v>1.5</v>
      </c>
      <c r="D50" s="5">
        <v>5.9180000000000001</v>
      </c>
      <c r="E50" s="5">
        <v>103.3</v>
      </c>
    </row>
    <row r="51" spans="1:15" ht="14.25" x14ac:dyDescent="0.2">
      <c r="A51" s="4" t="s">
        <v>4</v>
      </c>
      <c r="B51" s="5">
        <v>36</v>
      </c>
      <c r="C51" s="13">
        <f>B51/25.4</f>
        <v>1.4173228346456694</v>
      </c>
      <c r="D51" s="5">
        <v>6.2089999999999996</v>
      </c>
      <c r="E51" s="5">
        <v>108.1</v>
      </c>
    </row>
    <row r="52" spans="1:15" ht="14.25" x14ac:dyDescent="0.2">
      <c r="A52" s="4" t="s">
        <v>5</v>
      </c>
      <c r="B52" s="7">
        <v>35</v>
      </c>
      <c r="C52" s="13">
        <f>B52/25.4</f>
        <v>1.3779527559055118</v>
      </c>
      <c r="D52" s="5">
        <v>5.8689999999999998</v>
      </c>
      <c r="E52" s="5">
        <v>111.2</v>
      </c>
    </row>
    <row r="53" spans="1:15" ht="14.25" x14ac:dyDescent="0.2">
      <c r="A53" s="4" t="s">
        <v>5</v>
      </c>
      <c r="B53" s="7">
        <v>36</v>
      </c>
      <c r="C53" s="13">
        <f>B53/25.4</f>
        <v>1.4173228346456694</v>
      </c>
      <c r="D53" s="5">
        <v>6.0819999999999999</v>
      </c>
      <c r="E53" s="5">
        <v>117.6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4.25" x14ac:dyDescent="0.2">
      <c r="A54" s="4" t="s">
        <v>4</v>
      </c>
      <c r="B54" s="6">
        <v>38</v>
      </c>
      <c r="C54" s="13">
        <f>B54/25.4</f>
        <v>1.4960629921259843</v>
      </c>
      <c r="D54" s="5">
        <v>6.9180000000000001</v>
      </c>
      <c r="E54" s="5">
        <v>120.3</v>
      </c>
    </row>
    <row r="55" spans="1:15" ht="14.25" x14ac:dyDescent="0.2">
      <c r="A55" s="4" t="s">
        <v>3</v>
      </c>
      <c r="B55" s="6">
        <v>42</v>
      </c>
      <c r="C55" s="13">
        <f>1.625</f>
        <v>1.625</v>
      </c>
      <c r="D55" s="5">
        <v>7.3680000000000003</v>
      </c>
      <c r="E55" s="5">
        <v>122</v>
      </c>
    </row>
    <row r="56" spans="1:15" ht="14.25" x14ac:dyDescent="0.2">
      <c r="A56" s="4" t="s">
        <v>5</v>
      </c>
      <c r="B56" s="7">
        <v>38</v>
      </c>
      <c r="C56" s="13">
        <f>B56/25.4</f>
        <v>1.4960629921259843</v>
      </c>
      <c r="D56" s="5">
        <v>6.9180000000000001</v>
      </c>
      <c r="E56" s="5">
        <v>132.4</v>
      </c>
    </row>
    <row r="57" spans="1:15" ht="14.25" x14ac:dyDescent="0.2">
      <c r="A57" s="4" t="s">
        <v>4</v>
      </c>
      <c r="B57" s="6">
        <v>40</v>
      </c>
      <c r="C57" s="13">
        <f>B57/25.4</f>
        <v>1.5748031496062993</v>
      </c>
      <c r="D57" s="5">
        <v>7.665</v>
      </c>
      <c r="E57" s="5">
        <v>133.4</v>
      </c>
    </row>
    <row r="58" spans="1:15" ht="14.25" x14ac:dyDescent="0.2">
      <c r="A58" s="4" t="s">
        <v>3</v>
      </c>
      <c r="B58" s="6">
        <v>45</v>
      </c>
      <c r="C58" s="13">
        <v>1.75</v>
      </c>
      <c r="D58" s="5">
        <v>8.3870000000000005</v>
      </c>
      <c r="E58" s="5">
        <v>141</v>
      </c>
    </row>
    <row r="59" spans="1:15" ht="14.25" x14ac:dyDescent="0.2">
      <c r="A59" s="4" t="s">
        <v>5</v>
      </c>
      <c r="B59" s="7">
        <v>40</v>
      </c>
      <c r="C59" s="13">
        <f>B59/25.4</f>
        <v>1.5748031496062993</v>
      </c>
      <c r="D59" s="5">
        <v>7.4749999999999996</v>
      </c>
      <c r="E59" s="5">
        <v>145.19999999999999</v>
      </c>
    </row>
    <row r="60" spans="1:15" ht="14.25" x14ac:dyDescent="0.2">
      <c r="A60" s="4" t="s">
        <v>4</v>
      </c>
      <c r="B60" s="6">
        <v>42</v>
      </c>
      <c r="C60" s="13">
        <f>B60/25.4</f>
        <v>1.6535433070866143</v>
      </c>
      <c r="D60" s="5">
        <v>8.4510000000000005</v>
      </c>
      <c r="E60" s="5">
        <v>147.1</v>
      </c>
    </row>
    <row r="61" spans="1:15" ht="14.25" x14ac:dyDescent="0.2">
      <c r="A61" s="4" t="s">
        <v>5</v>
      </c>
      <c r="B61" s="7">
        <v>42</v>
      </c>
      <c r="C61" s="13">
        <f>B61/25.4</f>
        <v>1.6535433070866143</v>
      </c>
      <c r="D61" s="5">
        <v>8.4510000000000005</v>
      </c>
      <c r="E61" s="5">
        <v>158</v>
      </c>
    </row>
    <row r="62" spans="1:15" ht="14.25" x14ac:dyDescent="0.2">
      <c r="A62" s="4" t="s">
        <v>5</v>
      </c>
      <c r="B62" s="15">
        <f>C62*25.4</f>
        <v>44.449999999999996</v>
      </c>
      <c r="C62" s="13">
        <f>1.75</f>
        <v>1.75</v>
      </c>
      <c r="D62" s="5">
        <v>9.4870000000000001</v>
      </c>
      <c r="E62" s="5">
        <v>174.9</v>
      </c>
    </row>
    <row r="63" spans="1:15" ht="14.25" x14ac:dyDescent="0.2">
      <c r="A63" s="4" t="s">
        <v>3</v>
      </c>
      <c r="B63" s="6">
        <v>52</v>
      </c>
      <c r="C63" s="13">
        <v>2</v>
      </c>
      <c r="D63" s="5">
        <v>11.159000000000001</v>
      </c>
      <c r="E63" s="5">
        <v>183.7</v>
      </c>
    </row>
    <row r="64" spans="1:15" ht="14.25" x14ac:dyDescent="0.2">
      <c r="A64" s="4" t="s">
        <v>5</v>
      </c>
      <c r="B64" s="7">
        <v>46</v>
      </c>
      <c r="C64" s="13">
        <f>B64/25.4</f>
        <v>1.8110236220472442</v>
      </c>
      <c r="D64" s="5">
        <v>10.138</v>
      </c>
      <c r="E64" s="5">
        <v>190.3</v>
      </c>
    </row>
    <row r="65" spans="1:5" ht="14.25" x14ac:dyDescent="0.2">
      <c r="A65" s="4" t="s">
        <v>5</v>
      </c>
      <c r="B65" s="7">
        <v>48</v>
      </c>
      <c r="C65" s="13">
        <f>B65/25.4</f>
        <v>1.8897637795275593</v>
      </c>
      <c r="D65" s="5">
        <v>11.038</v>
      </c>
      <c r="E65" s="5">
        <v>209.1</v>
      </c>
    </row>
    <row r="66" spans="1:5" ht="14.25" x14ac:dyDescent="0.2">
      <c r="A66" s="4" t="s">
        <v>5</v>
      </c>
      <c r="B66" s="7">
        <v>50</v>
      </c>
      <c r="C66" s="13">
        <f>B66/25.4</f>
        <v>1.9685039370078741</v>
      </c>
      <c r="D66" s="5">
        <v>11.977</v>
      </c>
      <c r="E66" s="5">
        <v>226.8</v>
      </c>
    </row>
    <row r="67" spans="1:5" ht="14.25" x14ac:dyDescent="0.2">
      <c r="A67" s="4" t="s">
        <v>3</v>
      </c>
      <c r="B67" s="6">
        <v>57.2</v>
      </c>
      <c r="C67" s="13">
        <v>2.25</v>
      </c>
      <c r="D67" s="5">
        <v>13.821</v>
      </c>
      <c r="E67" s="5">
        <v>232.5</v>
      </c>
    </row>
    <row r="68" spans="1:5" ht="14.25" x14ac:dyDescent="0.2">
      <c r="A68" s="4" t="s">
        <v>5</v>
      </c>
      <c r="B68" s="7">
        <v>52</v>
      </c>
      <c r="C68" s="13">
        <f>B68/25.4</f>
        <v>2.0472440944881889</v>
      </c>
      <c r="D68" s="5">
        <v>12.955</v>
      </c>
      <c r="E68" s="5">
        <v>245.4</v>
      </c>
    </row>
    <row r="69" spans="1:5" ht="14.25" x14ac:dyDescent="0.2">
      <c r="A69" s="4" t="s">
        <v>5</v>
      </c>
      <c r="B69" s="7">
        <v>54</v>
      </c>
      <c r="C69" s="13">
        <f>B69/25.4</f>
        <v>2.1259842519685042</v>
      </c>
      <c r="D69" s="5">
        <v>13.97</v>
      </c>
      <c r="E69" s="5">
        <v>264.60000000000002</v>
      </c>
    </row>
    <row r="70" spans="1:5" ht="14.25" x14ac:dyDescent="0.2">
      <c r="A70" s="4" t="s">
        <v>3</v>
      </c>
      <c r="B70" s="6">
        <v>63.5</v>
      </c>
      <c r="C70" s="13">
        <v>2.5</v>
      </c>
      <c r="D70" s="5">
        <v>16.98</v>
      </c>
      <c r="E70" s="5">
        <v>274</v>
      </c>
    </row>
    <row r="71" spans="1:5" ht="14.25" x14ac:dyDescent="0.2">
      <c r="A71" s="4" t="s">
        <v>5</v>
      </c>
      <c r="B71" s="7">
        <v>58</v>
      </c>
      <c r="C71" s="13">
        <f>B71/25.4</f>
        <v>2.2834645669291338</v>
      </c>
      <c r="D71" s="5">
        <v>16.117000000000001</v>
      </c>
      <c r="E71" s="5">
        <v>305.39999999999998</v>
      </c>
    </row>
    <row r="72" spans="1:5" ht="14.25" x14ac:dyDescent="0.2">
      <c r="A72" s="4" t="s">
        <v>5</v>
      </c>
      <c r="B72" s="7">
        <v>60</v>
      </c>
      <c r="C72" s="13">
        <f>B72/25.4</f>
        <v>2.3622047244094491</v>
      </c>
      <c r="D72" s="5">
        <v>17.247</v>
      </c>
      <c r="E72" s="5">
        <v>326.60000000000002</v>
      </c>
    </row>
    <row r="73" spans="1:5" ht="14.25" x14ac:dyDescent="0.2">
      <c r="A73" s="4" t="s">
        <v>3</v>
      </c>
      <c r="B73" s="6">
        <v>69.900000000000006</v>
      </c>
      <c r="C73" s="13">
        <v>2.75</v>
      </c>
      <c r="D73" s="5">
        <v>19.166</v>
      </c>
      <c r="E73" s="5">
        <v>333.1</v>
      </c>
    </row>
    <row r="74" spans="1:5" ht="14.25" x14ac:dyDescent="0.2">
      <c r="A74" s="4" t="s">
        <v>5</v>
      </c>
      <c r="B74" s="7">
        <v>62</v>
      </c>
      <c r="C74" s="13">
        <f>B74/25.4</f>
        <v>2.4409448818897639</v>
      </c>
      <c r="D74" s="5">
        <v>18.416</v>
      </c>
      <c r="E74" s="5">
        <v>348.8</v>
      </c>
    </row>
    <row r="75" spans="1:5" ht="14.25" x14ac:dyDescent="0.2">
      <c r="A75" s="4" t="s">
        <v>5</v>
      </c>
      <c r="B75" s="7">
        <v>64</v>
      </c>
      <c r="C75" s="13">
        <f>B75/25.4</f>
        <v>2.5196850393700787</v>
      </c>
      <c r="D75" s="5">
        <v>19.623999999999999</v>
      </c>
      <c r="E75" s="5">
        <v>371.7</v>
      </c>
    </row>
    <row r="76" spans="1:5" ht="14.25" x14ac:dyDescent="0.2">
      <c r="A76" s="4" t="s">
        <v>3</v>
      </c>
      <c r="B76" s="6">
        <v>76.2</v>
      </c>
      <c r="C76" s="13">
        <v>3</v>
      </c>
      <c r="D76" s="5">
        <v>24.548999999999999</v>
      </c>
      <c r="E76" s="5">
        <v>389</v>
      </c>
    </row>
    <row r="77" spans="1:5" ht="14.25" x14ac:dyDescent="0.2">
      <c r="A77" s="4" t="s">
        <v>5</v>
      </c>
      <c r="B77" s="7">
        <v>66</v>
      </c>
      <c r="C77" s="13">
        <f>B77/25.4</f>
        <v>2.598425196850394</v>
      </c>
      <c r="D77" s="5">
        <v>20.869</v>
      </c>
      <c r="E77" s="5">
        <v>395.3</v>
      </c>
    </row>
    <row r="78" spans="1:5" ht="14.25" x14ac:dyDescent="0.2">
      <c r="A78" s="4" t="s">
        <v>5</v>
      </c>
      <c r="B78" s="7">
        <v>68</v>
      </c>
      <c r="C78" s="13">
        <f>B78/25.4</f>
        <v>2.6771653543307088</v>
      </c>
      <c r="D78" s="5">
        <v>22.152999999999999</v>
      </c>
      <c r="E78" s="5">
        <v>419.5</v>
      </c>
    </row>
    <row r="79" spans="1:5" ht="14.25" x14ac:dyDescent="0.2">
      <c r="A79" s="4" t="s">
        <v>5</v>
      </c>
      <c r="B79" s="7">
        <v>70</v>
      </c>
      <c r="C79" s="13">
        <f>B79/25.4</f>
        <v>2.7559055118110236</v>
      </c>
      <c r="D79" s="5">
        <v>23.475999999999999</v>
      </c>
      <c r="E79" s="5">
        <v>444.6</v>
      </c>
    </row>
    <row r="80" spans="1:5" ht="14.25" x14ac:dyDescent="0.2">
      <c r="A80" s="4" t="s">
        <v>5</v>
      </c>
      <c r="B80" s="7">
        <v>72</v>
      </c>
      <c r="C80" s="13">
        <f>B80/25.4</f>
        <v>2.8346456692913389</v>
      </c>
      <c r="D80" s="5">
        <v>24.835999999999999</v>
      </c>
      <c r="E80" s="5">
        <v>466.6</v>
      </c>
    </row>
    <row r="81" spans="1:5" ht="14.25" x14ac:dyDescent="0.2">
      <c r="A81" s="4" t="s">
        <v>3</v>
      </c>
      <c r="B81" s="6">
        <v>85.7</v>
      </c>
      <c r="C81" s="13">
        <v>3.375</v>
      </c>
      <c r="D81" s="5">
        <v>29.744</v>
      </c>
      <c r="E81" s="5">
        <v>487</v>
      </c>
    </row>
    <row r="82" spans="1:5" ht="14.25" x14ac:dyDescent="0.2">
      <c r="A82" s="4" t="s">
        <v>5</v>
      </c>
      <c r="B82" s="7">
        <v>75</v>
      </c>
      <c r="C82" s="13">
        <f>B82/25.4</f>
        <v>2.9527559055118111</v>
      </c>
      <c r="D82" s="5">
        <v>26.949000000000002</v>
      </c>
      <c r="E82" s="5">
        <v>505.2</v>
      </c>
    </row>
    <row r="83" spans="1:5" ht="14.25" x14ac:dyDescent="0.2">
      <c r="A83" s="4" t="s">
        <v>3</v>
      </c>
      <c r="B83" s="6">
        <v>95.3</v>
      </c>
      <c r="C83" s="13">
        <v>3.75</v>
      </c>
      <c r="D83" s="5">
        <v>37.606000000000002</v>
      </c>
      <c r="E83" s="5">
        <v>585</v>
      </c>
    </row>
    <row r="84" spans="1:5" ht="14.25" x14ac:dyDescent="0.2">
      <c r="A84" s="4" t="s">
        <v>3</v>
      </c>
      <c r="B84" s="6">
        <v>102</v>
      </c>
      <c r="C84" s="13">
        <v>4</v>
      </c>
      <c r="D84" s="5">
        <v>44</v>
      </c>
      <c r="E84" s="5">
        <v>595</v>
      </c>
    </row>
    <row r="85" spans="1:5" ht="14.25" x14ac:dyDescent="0.2">
      <c r="A85" s="16" t="s">
        <v>3</v>
      </c>
      <c r="B85" s="19">
        <v>108</v>
      </c>
      <c r="C85" s="17">
        <v>4.25</v>
      </c>
      <c r="D85" s="18">
        <v>46.918999999999997</v>
      </c>
      <c r="E85" s="18">
        <v>667</v>
      </c>
    </row>
    <row r="86" spans="1:5" ht="8.25" customHeight="1" x14ac:dyDescent="0.2"/>
    <row r="87" spans="1:5" ht="8.25" customHeight="1" x14ac:dyDescent="0.2"/>
    <row r="88" spans="1:5" ht="8.25" customHeight="1" x14ac:dyDescent="0.2"/>
    <row r="89" spans="1:5" ht="8.25" customHeight="1" x14ac:dyDescent="0.2"/>
    <row r="90" spans="1:5" ht="8.25" customHeight="1" x14ac:dyDescent="0.2"/>
    <row r="91" spans="1:5" ht="8.25" customHeight="1" x14ac:dyDescent="0.2"/>
    <row r="92" spans="1:5" ht="8.25" customHeight="1" x14ac:dyDescent="0.2"/>
    <row r="93" spans="1:5" ht="8.25" customHeight="1" x14ac:dyDescent="0.2"/>
    <row r="94" spans="1:5" ht="8.25" customHeight="1" x14ac:dyDescent="0.2"/>
  </sheetData>
  <conditionalFormatting sqref="A2:E85">
    <cfRule type="expression" dxfId="5" priority="3">
      <formula>$A2 = "PowerPac"</formula>
    </cfRule>
    <cfRule type="expression" dxfId="3" priority="2">
      <formula>$A2 = "6x41 Warrington-Seale"</formula>
    </cfRule>
    <cfRule type="expression" dxfId="4" priority="1">
      <formula>$A2 = "ProPac"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Frais</cp:lastModifiedBy>
  <dcterms:created xsi:type="dcterms:W3CDTF">2022-09-15T18:29:07Z</dcterms:created>
  <dcterms:modified xsi:type="dcterms:W3CDTF">2022-09-15T19:01:45Z</dcterms:modified>
</cp:coreProperties>
</file>